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iñigo\LOCOMOTION\WILIAM\scenario_parameters\"/>
    </mc:Choice>
  </mc:AlternateContent>
  <xr:revisionPtr revIDLastSave="0" documentId="13_ncr:1_{657E227F-F1EF-4C02-9852-A3B2276D3344}" xr6:coauthVersionLast="47" xr6:coauthVersionMax="47" xr10:uidLastSave="{00000000-0000-0000-0000-000000000000}"/>
  <bookViews>
    <workbookView xWindow="-110" yWindow="-110" windowWidth="25820" windowHeight="15620" tabRatio="749" xr2:uid="{00000000-000D-0000-FFFF-FFFF00000000}"/>
  </bookViews>
  <sheets>
    <sheet name="ReadMe" sheetId="67" r:id="rId1"/>
    <sheet name="glossary_and_narratives" sheetId="25" r:id="rId2"/>
    <sheet name="list_policies_hypotheses" sheetId="60" r:id="rId3"/>
    <sheet name="demography" sheetId="71" r:id="rId4"/>
    <sheet name="society" sheetId="16" r:id="rId5"/>
    <sheet name="economy" sheetId="76" r:id="rId6"/>
    <sheet name="energy" sheetId="74" r:id="rId7"/>
    <sheet name="energy-transport" sheetId="68" r:id="rId8"/>
    <sheet name="materials" sheetId="75" r:id="rId9"/>
    <sheet name="land_and_water" sheetId="70" r:id="rId10"/>
    <sheet name="climate" sheetId="8" r:id="rId11"/>
    <sheet name="demography_data" sheetId="72" r:id="rId12"/>
    <sheet name="energy-data" sheetId="37" r:id="rId13"/>
    <sheet name="data_materials_calculator" sheetId="66" r:id="rId14"/>
    <sheet name="inputs_model_explorer" sheetId="40" r:id="rId15"/>
    <sheet name="data_model_explorer" sheetId="41" r:id="rId16"/>
  </sheets>
  <definedNames>
    <definedName name="_xlnm._FilterDatabase" localSheetId="2" hidden="1">list_policies_hypotheses!$B$2:$G$2</definedName>
    <definedName name="AFFORESTATION_SP" localSheetId="9">land_and_water!$A$3</definedName>
    <definedName name="ANNUAL_EFFICIENCY_INCREASE_PV_SP" localSheetId="6">energy!$B$473</definedName>
    <definedName name="ANNUAL_EFFICIENCY_INCREASE_PV_SP_x" localSheetId="6">energy!$A$470</definedName>
    <definedName name="annual_recycling_rate_variation_base_metals" localSheetId="8">materials!$C$95</definedName>
    <definedName name="ANNUAL_VARIATION_CAPACITY_EXPANSION_PROSTO_DEDICATED_SP" localSheetId="6">energy!$C$239:$D$247</definedName>
    <definedName name="ANNUAL_VARIATION_CAPACITY_EXPANSION_PROSTO_DEDICATED_SP_x">energy!$A$236</definedName>
    <definedName name="AVERAGE_PEOPLE_PER_HOUSEHOLD_NON_EU_REGIONS_TIMESERIES_TARGET_SP" localSheetId="3">demography!$B$155:$CI$162</definedName>
    <definedName name="BASELINE_DIET_PATTERN_OF_POLICY_DIETS_SP" localSheetId="9">land_and_water!$B$162:$O$170</definedName>
    <definedName name="BASIC_INCOME_SP">economy!$A$924</definedName>
    <definedName name="BASIC_INCOME_TAX_PAYERS_SP" localSheetId="5">economy!$B$958:$B$1017</definedName>
    <definedName name="BROWN_COAL_RESOURCE_ESTIMATION_HIGH_SP" localSheetId="8">materials!$E$68</definedName>
    <definedName name="BROWN_COAL_RESOURCE_ESTIMATION_LOW_SP" localSheetId="8">materials!$E$66</definedName>
    <definedName name="BROWN_COAL_RESOURCE_ESTIMATION_MED_SP" localSheetId="8">materials!$E$67</definedName>
    <definedName name="BUFFER_EU_HOUSEHOLDS_SPEED_OF_CHANGE_SP">demography!$B$145</definedName>
    <definedName name="CAPACITY_EXPANSION_POLICY_PRIORITIES_SP" localSheetId="6">energy!$B$106:$J$147</definedName>
    <definedName name="CAPACITY_INVESTMENT_COST_PRO_FLEXOPT_USER_DEFINED_SP" localSheetId="6">energy!$B$527:$F$533</definedName>
    <definedName name="CAPACITY_INVESTMENT_COST_PROTRA_CHP_HP_PP_USER_DEFINED" localSheetId="6">energy!$B$487:$F$523</definedName>
    <definedName name="CAPITAL_PRODUCTIVITY_GROWTH_SP" localSheetId="5">economy!$B$16:$BK$50</definedName>
    <definedName name="CAPITAL_PRODUCTIVITY_VARIATION" localSheetId="5">economy!$A$3</definedName>
    <definedName name="CAPITAL_PRODUCTIVITY_VARIATION_SP" localSheetId="5">economy!$B$16:$BK$50</definedName>
    <definedName name="CF_LOSS_SHARE_STOPPING_PROTRA_CAPACITY_EXPANSION_SP" localSheetId="6">energy!$B$221</definedName>
    <definedName name="CHANGE_TO_REGENERATIVE_AGRICULTURE_SP" localSheetId="9">land_and_water!$A$124</definedName>
    <definedName name="Climate_Sensitivity">climate!$B$6</definedName>
    <definedName name="CLIMATE_SENSITIVITY_SP">climate!$A$3</definedName>
    <definedName name="CO2_TAX_HOUSEHOLDS_SP" localSheetId="5">economy!$B$846:$CI$881</definedName>
    <definedName name="CO2_TAX_HOUSEHOLDS_SP_x" localSheetId="5">economy!$A$829</definedName>
    <definedName name="CO2_TAX_SECTORS_SP" localSheetId="5">economy!$B$790:$CI$825</definedName>
    <definedName name="CO2_TAX_SECTORS_SP_x" localSheetId="5">economy!$A$773</definedName>
    <definedName name="COAL_RESOURCE_ESTIMATION_HIGH_SP" localSheetId="8">materials!$D$68:$E$68</definedName>
    <definedName name="COAL_RESOURCE_ESTIMATION_LOW_SP" localSheetId="8">materials!$D$66:$E$66</definedName>
    <definedName name="COAL_RESOURCE_ESTIMATION_MED_SP" localSheetId="8">materials!$D$67:$E$67</definedName>
    <definedName name="CROPLAND_PROTECTION_SP">land_and_water!$A$55</definedName>
    <definedName name="CROPS_FOR_ENERGY_SP" localSheetId="9">land_and_water!$A$406</definedName>
    <definedName name="DEBT_INTEREST_RATE_SP" localSheetId="5">economy!$B$256:$CI$290</definedName>
    <definedName name="DEBT_INTEREST_RATE_SP_x">economy!$A$243</definedName>
    <definedName name="DEBT_INTEREST_RATE_TARGET_SP" localSheetId="5">economy!$B$256:$B$290</definedName>
    <definedName name="DIET_ACORDING_TO_POLICIES_SP" localSheetId="9">land_and_water!$A$137</definedName>
    <definedName name="Disaggregated_by_mineral_1_or_common_annual_variation_for_all_minerals_2" localSheetId="8">materials!$D$103</definedName>
    <definedName name="Disaggregated_by_mineral_1_or_common_annual_variation_for_all_minerals_2_base_metals" localSheetId="8">materials!$D$86</definedName>
    <definedName name="EFFECT_OIL_AND_GAS_ON_AGRICULTURE_SP" localSheetId="9">land_and_water!$A$432</definedName>
    <definedName name="EFFICIENCY_INCREASE_PV_SP" localSheetId="6">energy!$B$473</definedName>
    <definedName name="EXOGENOUS_CAPACITY_EXPANSION_VARIABILITY_MANAGEMENT_OPTIONS_SP" localSheetId="6">energy!$A$235</definedName>
    <definedName name="EXOGENOUS_LAND_USE_DEMANDS" localSheetId="9">land_and_water!$B$221:$M$229</definedName>
    <definedName name="Exogenous_other_GHG_emissions_selection_of_RCP">climate!$B$14</definedName>
    <definedName name="EXOGENOUS_PROTRA_RES_POTENTIALS_SP" localSheetId="6">energy!$B$379:$J$399</definedName>
    <definedName name="EXOGENOUS_PROTRA_RES_POTENTIALS_SP_x">energy!$A$377</definedName>
    <definedName name="FERTILITY_RATES_SP" localSheetId="3">demography!$A$3</definedName>
    <definedName name="FINAL_ENERGY_EFFICIENCY_RATE_TOP_DOWN_SECTORS_SP" localSheetId="6">energy!$B$11:$B$45</definedName>
    <definedName name="FINAL_ENERGY_EFFICIENCY_RATE_TOP_DOWN_SECTORS_SP_x" localSheetId="6">energy!$A$3</definedName>
    <definedName name="FINAL_ENERGY_SUBSTITUTION_RATE_TOP_DOWN_SECTORS_SP" localSheetId="6">energy!$B$62:$H$96</definedName>
    <definedName name="FINAL_ENERGY_SUBSTITUTION_RATE_TOP_DOWN_SECTORS_SP_x" localSheetId="6">energy!$A$47</definedName>
    <definedName name="FINAL_GENDER_PARITY_INDEX_HIGH_SP">society!$G$7:$G$41</definedName>
    <definedName name="FINAL_GENDER_PARITY_INDEX_MEDIUM_SP">society!$H$7:$H$41</definedName>
    <definedName name="FINAL_YEAR_MODEL_EXPLORER" localSheetId="14">inputs_model_explorer!$G$2</definedName>
    <definedName name="FINAL_YEAR_WORKING_TIME_VARIATION_SP" localSheetId="5">economy!$B$203</definedName>
    <definedName name="FLEXIBLE_ELEC_DEMAND_SP" localSheetId="6">energy!$A$317</definedName>
    <definedName name="FLEXIBLE_ELECTROLYZERS_CAPACITY_EXPANSION_TARGET_SP">energy!$A$249</definedName>
    <definedName name="FLEXITARIANA_DIET_PATTERN_OF_POLICY_DIETS_SP" localSheetId="9">land_and_water!$B$140:$O$148</definedName>
    <definedName name="FOREST_LOSS_LIMIT_SP" localSheetId="9">land_and_water!$A$265</definedName>
    <definedName name="FOREST_PLANTATIONS_INCREASE_SP">land_and_water!$A$16</definedName>
    <definedName name="FORESTRY_SELF_SUFFICIENCY_SP" localSheetId="9">land_and_water!$A$277</definedName>
    <definedName name="FOSSIL_RESOURCE_ESTIMATION_LOW_MED_HIGH_OTHER_SP" localSheetId="8">materials!$A$64</definedName>
    <definedName name="FUEL_CONSUMPTION_EFFICIENCY_CHANGE" localSheetId="7">'energy-transport'!$A$91</definedName>
    <definedName name="GAS_RESOURCE_ESTIMATION_HIGH_SP" localSheetId="8">materials!$C$68</definedName>
    <definedName name="GAS_RESOURCE_ESTIMATION_LOW_SP" localSheetId="8">materials!$C$66</definedName>
    <definedName name="GAS_RESOURCE_ESTIMATION_MED_SP" localSheetId="8">materials!$C$67</definedName>
    <definedName name="GAS_User_defines" localSheetId="8">materials!$C$71</definedName>
    <definedName name="GENDER_PARITY_INDEX_TARGET">society!$A$3</definedName>
    <definedName name="GOVERNMENT_BUDGET_BALANCE_TO_GDP_OBJECTIVE_SP" localSheetId="5">economy!$B$305:$CI$339</definedName>
    <definedName name="GOVERNMENT_BUDGET_BALANCE_TO_GDP_OBJECTIVE_SP_x">economy!$A$292</definedName>
    <definedName name="GOVERNMENT_BUDGET_BALANCE_TO_GDP_OBJECTIVE_TARGET_SP" localSheetId="5">economy!$B$305:$CI$339</definedName>
    <definedName name="GRASSLAND_MANAGEMENT_SP" localSheetId="9">land_and_water!$A$231</definedName>
    <definedName name="GRASSLAND_PROTECTION_SP" localSheetId="9">land_and_water!$A$67</definedName>
    <definedName name="GROWTH_MATERIAL_INTENSITIES_SP" localSheetId="8">materials!$B$39:$B$42</definedName>
    <definedName name="GWP_time_frame">climate!$B$20</definedName>
    <definedName name="HARD_COAL_RESOURCE_ESTIMATION_HIGH_SP" localSheetId="8">materials!$D$68</definedName>
    <definedName name="HARD_COAL_RESOURCE_ESTIMATION_LOW_SP" localSheetId="8">materials!$D$66</definedName>
    <definedName name="HARD_COAL_RESOURCE_ESTIMATION_MED_SP" localSheetId="8">materials!$D$67</definedName>
    <definedName name="HOUSEHOLD_COMPOSITION_IN_NON_EU_REGIONS">demography!$A$147</definedName>
    <definedName name="In_the_target_year" localSheetId="8">materials!$B$105</definedName>
    <definedName name="INITIAL_COAL_RESERVES_2005_SP" localSheetId="8">materials!$D$75:$E$75</definedName>
    <definedName name="INITIAL_GAS_RESERVES_2005_SP" localSheetId="8">materials!$C$75</definedName>
    <definedName name="INITIAL_LIMIT_ANNUAL_GROWTH_CONSUMPTION_DURABLES_SP">economy!$C$1049:$C$1083</definedName>
    <definedName name="INITIAL_LIMIT_ANNUAL_GROWTH_CONSUMPTION_NON_DURABLES_SP">economy!$C$1089:$C$1123</definedName>
    <definedName name="INITIAL_LIMIT_ANNUAL_GROWTH_WAGES_SP">economy!$C$154:$C$188</definedName>
    <definedName name="INITIAL_OIL_RESERVES_2005_SP" localSheetId="8">materials!$B$75</definedName>
    <definedName name="INITIAL_SC_SP" localSheetId="6">energy!$F$309</definedName>
    <definedName name="INITIAL_YEAR_ANNUAL_VARIATION_CAPACITY_EXPANSION_PROSTO_DEDICATED_SP" localSheetId="6">energy!$B$239:$B$247</definedName>
    <definedName name="INITIAL_YEAR_BASIC_INCOME_SP" localSheetId="5">economy!$C$927:$C$947</definedName>
    <definedName name="INITIAL_YEAR_CAPITAL_PRODUCTIVITY_GROWTH_SP" localSheetId="5">economy!$B$12</definedName>
    <definedName name="INITIAL_YEAR_CAPITAL_PRODUCTIVITY_VARIATION_SP" localSheetId="5">economy!$B$12</definedName>
    <definedName name="INITIAL_YEAR_DEBT_INTEREST_RATE_SP" localSheetId="5">economy!$B$252</definedName>
    <definedName name="INITIAL_YEAR_EFFICIENCY_INCREASE_RATE_PV_SP" localSheetId="6">energy!$C$473</definedName>
    <definedName name="INITIAL_YEAR_FLEX_ELEC_DEMAND_SP" localSheetId="6">energy!$C$321:$C$329</definedName>
    <definedName name="INITIAL_YEAR_FLEXIBLE_ELECTROLIZERS_EXPANSION_SP" localSheetId="6">energy!$C$251:$C$259</definedName>
    <definedName name="INITIAL_YEAR_GOVERNMENT_BUDGET_BALANCE_TO_GDP_OBJECTIVE_SP" localSheetId="5">economy!$B$301</definedName>
    <definedName name="INITIAL_YEAR_LABOUR_PRODUCTIVITY_GROWTH_SP" localSheetId="5">economy!$B$110</definedName>
    <definedName name="INITIAL_YEAR_LABOUR_PRODUCTIVITY_VARIATION_SP" localSheetId="5">economy!$B$110</definedName>
    <definedName name="INITIAL_YEAR_LIMIT_ANNUAL_GROWTH_GOVERNMENT_EXPENDITURE_SP" localSheetId="5">economy!$C$345:$C$379</definedName>
    <definedName name="INITIAL_YEAR_MARK_UP_VARIATION_SP" localSheetId="5">economy!$B$61</definedName>
    <definedName name="INITIAL_YEAR_MODEL_EXPLORER" localSheetId="14">inputs_model_explorer!$F$2</definedName>
    <definedName name="INITIAL_YEAR_PERCENTAGE_FE_LIQUID_AND_GAS_SUBSTITUTED_BY_H2_LIQUIDS_AND_GASES_BASED_FUEL_SP" localSheetId="6">energy!$C$345:$C$353</definedName>
    <definedName name="INITIAL_YEAR_REDUCTION_MATERIAL_INTENSITY_PV_SP" localSheetId="8">materials!$E$82</definedName>
    <definedName name="INITIAL_YEAR_STATIONARY_ELECTROLYZERS_EXPANSION_SP" localSheetId="6">energy!$B$295:$B$303</definedName>
    <definedName name="INITIAL_YEAR_STRUCTURE_GOVERNMENT_CONSUMPTION_SP" localSheetId="5">economy!$B$684</definedName>
    <definedName name="INITIAL_YEAR_STRUCTURE_GOVERNMENT_EXPENDITURE_SP" localSheetId="5">economy!$B$635</definedName>
    <definedName name="INITIAL_YEAR_STRUCTURE_GOVERNMENT_INVESTMENT_SP" localSheetId="5">economy!$B$733</definedName>
    <definedName name="INITIAL_YEAR_TAX_RATE_INCOME_SP" localSheetId="5">economy!$B$390</definedName>
    <definedName name="INITIAL_YEAR_TAX_RATE_ON_EXTRACTION_OF_RESOURCES" localSheetId="8">materials!$B$25</definedName>
    <definedName name="INITIAL_YEAR_TAX_RATE_ON_EXTRACTION_OF_RESOURCES_HIGH" localSheetId="8">materials!$B$27</definedName>
    <definedName name="INITIAL_YEAR_TAX_RATE_ON_EXTRACTION_OF_RESOURCES_LOW" localSheetId="8">materials!$B$25</definedName>
    <definedName name="INITIAL_YEAR_TAX_RATE_ON_EXTRACTION_OF_RESOURCES_MEDIUM" localSheetId="8">materials!$B$26</definedName>
    <definedName name="INITIAL_YEAR_TAX_RATE_ON_EXTRACTION_OF_RESOURCES_OTHER" localSheetId="8">materials!$B$28</definedName>
    <definedName name="INITIAL_YEAR_TAX_RATE_PRODUCTION_SP" localSheetId="5">economy!$B$488</definedName>
    <definedName name="INITIAL_YEAR_TAX_RATE_PROFITS_SP" localSheetId="5">economy!$B$537</definedName>
    <definedName name="INITIAL_YEAR_TAX_RATE_SOCIAL_SECURITY_SP" localSheetId="5">economy!$B$586</definedName>
    <definedName name="INITIAL_YEAR_TAX_RATE_WEALTH_SP" localSheetId="5">economy!$B$439</definedName>
    <definedName name="INITIAL_YEAR_WORKING_TIME_VARIATION_SP" localSheetId="5">economy!$B$199</definedName>
    <definedName name="LABOUR_PRODUCTIVITY_VARIATION_SP" localSheetId="5">economy!$B$114:$BK$148</definedName>
    <definedName name="LABOUR_PRODUCTIVITY_VARIATION_SP_x">economy!$A$101</definedName>
    <definedName name="LAND_PRODUCTS_GLOBAL_POOL_SP" localSheetId="9">land_and_water!$A$344</definedName>
    <definedName name="LAND_PROTECTION_BY_POLICY_SP">land_and_water!$A$29</definedName>
    <definedName name="LEAB_AVERAGES_SP" localSheetId="11">demography_data!$L$79:$M$113</definedName>
    <definedName name="LEAB_MAXIMUMS_SP" localSheetId="11">demography_data!$P$79:$Q$113</definedName>
    <definedName name="LEAB_MINIMUMS_SP" localSheetId="11">demography_data!$H$79:$I$113</definedName>
    <definedName name="LEAB_YEAR_FINAL_LEAB_SP" localSheetId="3">demography!$B$46:$B$80</definedName>
    <definedName name="LIFE_EXPECTANCY_AT_BIRTH_SP" localSheetId="3">demography!$A$43</definedName>
    <definedName name="LIMIT_ANNUAL_GROWTH_CONSUMPTION_DURABLES_SP">economy!$D$1049:$D$1083</definedName>
    <definedName name="LIMIT_ANNUAL_GROWTH_CONSUMPTION_DURABLES_SP_x">economy!$A$1045</definedName>
    <definedName name="LIMIT_ANNUAL_GROWTH_CONSUMPTION_NON_DURABLES_SP">economy!$D$1089:$D$1123</definedName>
    <definedName name="LIMIT_ANNUAL_GROWTH_CONSUMPTION_NON_DURABLES_SP_x">economy!$A$1085</definedName>
    <definedName name="LIMIT_ANNUAL_GROWTH_GOVERNMENT_EXPENDITURE_SP" localSheetId="5">economy!$D$345:$D$379</definedName>
    <definedName name="LIMIT_ANNUAL_GROWTH_GOVERNMENT_EXPENDITURE_SP_x">economy!$A$341</definedName>
    <definedName name="LIMIT_ANNUAL_GROWTH_WAGES_SP">economy!$A$150</definedName>
    <definedName name="LIMIT_CONSUMPTION_ENERGY_OVER_TOTAL_NON_DURABLES" localSheetId="5">economy!$B$1043</definedName>
    <definedName name="LIMIT_CONSUMPTION_ENERGY_OVER_TOTAL_NON_DURABLES_SP">economy!$A$1034</definedName>
    <definedName name="LIMIT_LOWER_BOUND_ANNUAL_GROWTH_WAGES_SP">economy!$D$154:$D$188</definedName>
    <definedName name="LIMIT_UPPER_BOUND_ANNUAL_GROWTH_WAGES_SP">economy!$E$154:$E$188</definedName>
    <definedName name="LOAD_FACTOR_VARIATION_SP">'energy-transport'!$A$47</definedName>
    <definedName name="LOCKDOWN_EFFECT_ON_HOUSEHOLDS_TRANSPORT_SP">economy!$A$1019</definedName>
    <definedName name="LOCKDOWN_HOUSEHOLDS_TRANSPORT_DEMAND_VARIATION_SP" localSheetId="5">economy!$B$1032</definedName>
    <definedName name="MANAGED_FOREST_PROTECTION_SP">land_and_water!$A$43</definedName>
    <definedName name="MANURE_MANAGEMENT_SYSTEM_SP" localSheetId="9">land_and_water!$A$469</definedName>
    <definedName name="MARK_UP_SP" localSheetId="5">economy!$B$65:$BK$99</definedName>
    <definedName name="MARK_UP_SP_x">economy!$A$52</definedName>
    <definedName name="MARK_UP_VARIATION_SP" localSheetId="5">economy!$B$65:$BK$99</definedName>
    <definedName name="MATERIALS_RECYCLING_MEDEAS_SP" localSheetId="8">materials!$A$101</definedName>
    <definedName name="MATERIALS_RECYCLING_SP" localSheetId="8">materials!$D$88</definedName>
    <definedName name="MATERIALS_RECYCLING_SP_x">materials!$A$84</definedName>
    <definedName name="MATERIALS_W_I" localSheetId="8">materials!$C$23:$I$23</definedName>
    <definedName name="MAX_LIFE_EXPECTANCY_AT_BIRTH" localSheetId="11">demography_data!$A$46:$B$46</definedName>
    <definedName name="MAXIMUM_CAPACITY_STOCK_STATIONARY_BATTERIES_SP" localSheetId="6">energy!$B$225:$B$233</definedName>
    <definedName name="MAXIMUM_EXTRACTION_URANIUM_USER_DEFINED_SP" localSheetId="8">materials!$C$61:$AF$61</definedName>
    <definedName name="MAXIMUM_INCREASE_LAND_USES_BY_REGION">land_and_water!$A$98</definedName>
    <definedName name="MAXIMUM_INCREASE_OF_LAND_BY_SOURCE" localSheetId="9">land_and_water!$B$100:$M$108</definedName>
    <definedName name="MIGRATION_SP" localSheetId="3">demography!$A$82</definedName>
    <definedName name="MINIMUM_POTENTIAL_PROFLEX_EXPANSION_SP" localSheetId="6">energy!$B$209</definedName>
    <definedName name="MINIMUM_POTENTIAL_PROFLEX_EXPANSION_SP_x">energy!$A$209</definedName>
    <definedName name="MINIMUM_PROFLEX_CAPACITY_EXPANSION_SP" localSheetId="6">energy!$B$209</definedName>
    <definedName name="NATURAL_LAND_PROTECTION_SP" localSheetId="9">land_and_water!$A$79</definedName>
    <definedName name="OBJECTIVE_CROPS_FOR_ENERGY_SP" localSheetId="9">land_and_water!$E$409:$E$417</definedName>
    <definedName name="OBJECTIVE_DIET_CHANGE_SP" localSheetId="9">land_and_water!$E$206:$E$214</definedName>
    <definedName name="OBJECTIVE_EFFECT_OIL_AND_GAS_ON_AGRICULTURE_SP" localSheetId="9">land_and_water!$E$435:$E$443</definedName>
    <definedName name="OBJECTIVE_ELECTRIC_BOILERS_EXPANSION_SP" localSheetId="6">energy!$D$277:$D$285</definedName>
    <definedName name="OBJECTIVE_FERTILITY_RATES_SP" localSheetId="3">demography!$C$7:$C$41</definedName>
    <definedName name="OBJECTIVE_FLEX_ELEC_DEMAND_SP" localSheetId="6">energy!$E$321:$E$329</definedName>
    <definedName name="OBJECTIVE_FLEXIBLE_ELECTROLIZERS_EXPANSION_SP" localSheetId="6">energy!$E$251:$E$259</definedName>
    <definedName name="OBJECTIVE_FOREST_LOSS_LIMIT_SP" localSheetId="9">land_and_water!$E$267:$E$275</definedName>
    <definedName name="OBJECTIVE_FOREST_PLANTATIONS" localSheetId="9">land_and_water!$E$19:$E$27</definedName>
    <definedName name="OBJECTIVE_FORESTRY_SELF_SUFFICIENCY_SP" localSheetId="9">land_and_water!$E$279:$E$287</definedName>
    <definedName name="OBJECTIVE_FUEL_CONSUMPTION_EFFICIENCY_CHANGE_SP" localSheetId="7">'energy-transport'!$B$99:$J$108</definedName>
    <definedName name="OBJECTIVE_HEAT_PUMPS_EXPANSION_SP" localSheetId="6">energy!$D$265:$D$273</definedName>
    <definedName name="OBJECTIVE_LAND_PRODUCTS_GLOBAL_POOL_SP" localSheetId="9">land_and_water!$E$347:$E$355</definedName>
    <definedName name="OBJECTIVE_LEAB_SP" localSheetId="3">demography!$C$46:$C$80</definedName>
    <definedName name="OBJECTIVE_LOAD_FACTOR_CHANGE_SP" localSheetId="7">'energy-transport'!$B$55:$D$89</definedName>
    <definedName name="OBJECTIVE_PASSENGER_DEMAND_SHARE_AUSTRIA_OPTION_1_ME">data_model_explorer!$D$391:$L$400</definedName>
    <definedName name="OBJECTIVE_PASSENGER_DEMAND_SHARE_AUSTRIA_OPTION_2_ME">data_model_explorer!$D$744:$L$753</definedName>
    <definedName name="OBJECTIVE_PASSENGER_DEMAND_SHARE_AUSTRIA_OPTION_3_ME">data_model_explorer!$D$1097:$L$1106</definedName>
    <definedName name="OBJECTIVE_PASSENGER_DEMAND_SHARE_BELGIUM_OPTION_1_ME">data_model_explorer!$D$401:$L$410</definedName>
    <definedName name="OBJECTIVE_PASSENGER_DEMAND_SHARE_BELGIUM_OPTION_2_ME">data_model_explorer!$D$754:$L$763</definedName>
    <definedName name="OBJECTIVE_PASSENGER_DEMAND_SHARE_BELGIUM_OPTION_3_ME">data_model_explorer!$D$1107:$L$1116</definedName>
    <definedName name="OBJECTIVE_PASSENGER_DEMAND_SHARE_BULGARIA_OPTION_1_ME">data_model_explorer!$D$411:$L$420</definedName>
    <definedName name="OBJECTIVE_PASSENGER_DEMAND_SHARE_BULGARIA_OPTION_2_ME">data_model_explorer!$D$764:$L$773</definedName>
    <definedName name="OBJECTIVE_PASSENGER_DEMAND_SHARE_BULGARIA_OPTION_3_ME">data_model_explorer!$D$1117:$L$1126</definedName>
    <definedName name="OBJECTIVE_PASSENGER_DEMAND_SHARE_CHINA_OPTION_1_ME">data_model_explorer!$D$671:$L$680</definedName>
    <definedName name="OBJECTIVE_PASSENGER_DEMAND_SHARE_CHINA_OPTION_2_ME">data_model_explorer!$D$1024:$L$1033</definedName>
    <definedName name="OBJECTIVE_PASSENGER_DEMAND_SHARE_CHINA_OPTION_3_ME">data_model_explorer!$D$1377:$L$1386</definedName>
    <definedName name="OBJECTIVE_PASSENGER_DEMAND_SHARE_CROATIA_OPTION_1_ME">data_model_explorer!$D$421:$L$430</definedName>
    <definedName name="OBJECTIVE_PASSENGER_DEMAND_SHARE_CROATIA_OPTION_2_ME">data_model_explorer!$D$774:$L$783</definedName>
    <definedName name="OBJECTIVE_PASSENGER_DEMAND_SHARE_CROATIA_OPTION_3_ME">data_model_explorer!$D$1127:$L$1136</definedName>
    <definedName name="OBJECTIVE_PASSENGER_DEMAND_SHARE_CYPRUS_OPTION_1_ME">data_model_explorer!$D$431:$L$440</definedName>
    <definedName name="OBJECTIVE_PASSENGER_DEMAND_SHARE_CYPRUS_OPTION_2_ME">data_model_explorer!$D$784:$L$793</definedName>
    <definedName name="OBJECTIVE_PASSENGER_DEMAND_SHARE_CYPRUS_OPTION_3_ME">data_model_explorer!$D$1137:$L$1146</definedName>
    <definedName name="OBJECTIVE_PASSENGER_DEMAND_SHARE_CZECH_REPUBILC_OPTION_1_ME">data_model_explorer!$D$441:$L$450</definedName>
    <definedName name="OBJECTIVE_PASSENGER_DEMAND_SHARE_CZECH_REPUBLIC_OPTION_2_ME">data_model_explorer!$D$794:$L$803</definedName>
    <definedName name="OBJECTIVE_PASSENGER_DEMAND_SHARE_CZECH_REPUBLIC_OPTION_3_ME">data_model_explorer!$D$1147:$L$1156</definedName>
    <definedName name="OBJECTIVE_PASSENGER_DEMAND_SHARE_DENMARK_OPTION_1_ME">data_model_explorer!$D$451:$L$460</definedName>
    <definedName name="OBJECTIVE_PASSENGER_DEMAND_SHARE_DENMARK_OPTION_2_ME">data_model_explorer!$D$804:$L$813</definedName>
    <definedName name="OBJECTIVE_PASSENGER_DEMAND_SHARE_DENMARK_OPTION_3_ME">data_model_explorer!$D$1157:$L$1166</definedName>
    <definedName name="OBJECTIVE_PASSENGER_DEMAND_SHARE_EASOC_OPTION_1_ME">data_model_explorer!$D$681:$L$690</definedName>
    <definedName name="OBJECTIVE_PASSENGER_DEMAND_SHARE_EASOC_OPTION_2_ME">data_model_explorer!$D$1034:$L$1043</definedName>
    <definedName name="OBJECTIVE_PASSENGER_DEMAND_SHARE_EASOC_OPTION_3_ME">data_model_explorer!$D$1387:$L$1396</definedName>
    <definedName name="OBJECTIVE_PASSENGER_DEMAND_SHARE_ESTONIA_OPTION_1_ME">data_model_explorer!$D$461:$L$470</definedName>
    <definedName name="OBJECTIVE_PASSENGER_DEMAND_SHARE_ESTONIA_OPTION_2_ME">data_model_explorer!$D$814:$L$823</definedName>
    <definedName name="OBJECTIVE_PASSENGER_DEMAND_SHARE_ESTONIA_OPTION_3_ME">data_model_explorer!$D$1167:$L$1176</definedName>
    <definedName name="OBJECTIVE_PASSENGER_DEMAND_SHARE_FINLAND_OPTION_1_ME">data_model_explorer!$D$471:$L$480</definedName>
    <definedName name="OBJECTIVE_PASSENGER_DEMAND_SHARE_FINLAND_OPTION_2_ME">data_model_explorer!$D$824:$L$833</definedName>
    <definedName name="OBJECTIVE_PASSENGER_DEMAND_SHARE_FINLAND_OPTION_3_ME">data_model_explorer!$D$1177:$L$1186</definedName>
    <definedName name="OBJECTIVE_PASSENGER_DEMAND_SHARE_FRANCE_OPTION_1_ME">data_model_explorer!$D$481:$L$490</definedName>
    <definedName name="OBJECTIVE_PASSENGER_DEMAND_SHARE_FRANCE_OPTION_2_ME">data_model_explorer!$D$834:$L$843</definedName>
    <definedName name="OBJECTIVE_PASSENGER_DEMAND_SHARE_FRANCE_OPTION_3_ME">data_model_explorer!$D$1187:$L$1196</definedName>
    <definedName name="OBJECTIVE_PASSENGER_DEMAND_SHARE_GERMANY_OPTION_1_ME">data_model_explorer!$D$491:$L$500</definedName>
    <definedName name="OBJECTIVE_PASSENGER_DEMAND_SHARE_GERMANY_OPTION_2_ME">data_model_explorer!$D$844:$L$853</definedName>
    <definedName name="OBJECTIVE_PASSENGER_DEMAND_SHARE_GERMANY_OPTION_3_ME">data_model_explorer!$D$1197:$L$1206</definedName>
    <definedName name="OBJECTIVE_PASSENGER_DEMAND_SHARE_GREECE_OPTION_1_ME">data_model_explorer!$D$501:$L$510</definedName>
    <definedName name="OBJECTIVE_PASSENGER_DEMAND_SHARE_GREECE_OPTION_2_ME">data_model_explorer!$D$854:$L$863</definedName>
    <definedName name="OBJECTIVE_PASSENGER_DEMAND_SHARE_GREECE_OPTION_3_ME">data_model_explorer!$D$1207:$L$1216</definedName>
    <definedName name="OBJECTIVE_PASSENGER_DEMAND_SHARE_HUNGARY_OPTION_1_ME">data_model_explorer!$D$511:$L$520</definedName>
    <definedName name="OBJECTIVE_PASSENGER_DEMAND_SHARE_HUNGARY_OPTION_2_ME">data_model_explorer!$D$864:$L$873</definedName>
    <definedName name="OBJECTIVE_PASSENGER_DEMAND_SHARE_HUNGARY_OPTION_3_ME">data_model_explorer!$D$1217:$L$1226</definedName>
    <definedName name="OBJECTIVE_PASSENGER_DEMAND_SHARE_INDIA_OPTION_1_ME">data_model_explorer!$D$691:$L$700</definedName>
    <definedName name="OBJECTIVE_PASSENGER_DEMAND_SHARE_INDIA_OPTION_2_ME">data_model_explorer!$D$1044:$L$1053</definedName>
    <definedName name="OBJECTIVE_PASSENGER_DEMAND_SHARE_INDIA_OPTION_3_ME">data_model_explorer!$D$1397:$L$1406</definedName>
    <definedName name="OBJECTIVE_PASSENGER_DEMAND_SHARE_IRELAND_OPTION_1_ME">data_model_explorer!$D$521:$L$530</definedName>
    <definedName name="OBJECTIVE_PASSENGER_DEMAND_SHARE_IRELAND_OPTION_2_ME">data_model_explorer!$D$874:$L$883</definedName>
    <definedName name="OBJECTIVE_PASSENGER_DEMAND_SHARE_IRELAND_OPTION_3_ME">data_model_explorer!$D$1227:$L$1236</definedName>
    <definedName name="OBJECTIVE_PASSENGER_DEMAND_SHARE_ITALY_OPTION_1_ME">data_model_explorer!$D$531:$L$540</definedName>
    <definedName name="OBJECTIVE_PASSENGER_DEMAND_SHARE_ITALY_OPTION_2_ME">data_model_explorer!$D$884:$L$893</definedName>
    <definedName name="OBJECTIVE_PASSENGER_DEMAND_SHARE_ITALY_OPTION_3_ME">data_model_explorer!$D$1237:$L$1246</definedName>
    <definedName name="OBJECTIVE_PASSENGER_DEMAND_SHARE_LATAM_OPTION_1_ME">data_model_explorer!$D$701:$L$710</definedName>
    <definedName name="OBJECTIVE_PASSENGER_DEMAND_SHARE_LATAM_OPTION_2_ME">data_model_explorer!$D$1054:$L$1063</definedName>
    <definedName name="OBJECTIVE_PASSENGER_DEMAND_SHARE_LATAM_OPTION_3_ME">data_model_explorer!$D$1407:$L$1416</definedName>
    <definedName name="OBJECTIVE_PASSENGER_DEMAND_SHARE_LATVIA_OPTION_1_ME">data_model_explorer!$D$541:$L$550</definedName>
    <definedName name="OBJECTIVE_PASSENGER_DEMAND_SHARE_LATVIA_OPTION_2_ME">data_model_explorer!$D$894:$L$903</definedName>
    <definedName name="OBJECTIVE_PASSENGER_DEMAND_SHARE_LATVIA_OPTION_3_ME">data_model_explorer!$D$1247:$L$1256</definedName>
    <definedName name="OBJECTIVE_PASSENGER_DEMAND_SHARE_LITHUANIA_OPTION_1_ME">data_model_explorer!$D$551:$L$560</definedName>
    <definedName name="OBJECTIVE_PASSENGER_DEMAND_SHARE_LITHUANIA_OPTION_2_ME">data_model_explorer!$D$904:$L$913</definedName>
    <definedName name="OBJECTIVE_PASSENGER_DEMAND_SHARE_LITHUANIA_OPTION_3_ME">data_model_explorer!$D$1257:$L$1266</definedName>
    <definedName name="OBJECTIVE_PASSENGER_DEMAND_SHARE_LROW_OPTION_1_ME">data_model_explorer!$D$731:$L$740</definedName>
    <definedName name="OBJECTIVE_PASSENGER_DEMAND_SHARE_LROW_OPTION_2_ME">data_model_explorer!$D$1084:$L$1093</definedName>
    <definedName name="OBJECTIVE_PASSENGER_DEMAND_SHARE_LROW_OPTION_3_ME">data_model_explorer!$D$1437:$L$1446</definedName>
    <definedName name="OBJECTIVE_PASSENGER_DEMAND_SHARE_LUXEMBOURG_OPTION_1_ME">data_model_explorer!$D$561:$L$570</definedName>
    <definedName name="OBJECTIVE_PASSENGER_DEMAND_SHARE_LUXEMBOURG_OPTION_2_ME">data_model_explorer!$D$914:$L$923</definedName>
    <definedName name="OBJECTIVE_PASSENGER_DEMAND_SHARE_LUXEMBOURG_OPTION_3_ME">data_model_explorer!$D$1267:$L$1276</definedName>
    <definedName name="OBJECTIVE_PASSENGER_DEMAND_SHARE_MALTA_OPTION_1_ME">data_model_explorer!$D$571:$L$580</definedName>
    <definedName name="OBJECTIVE_PASSENGER_DEMAND_SHARE_MALTA_OPTION_2_ME">data_model_explorer!$D$924:$L$933</definedName>
    <definedName name="OBJECTIVE_PASSENGER_DEMAND_SHARE_MALTA_OPTION_3_ME">data_model_explorer!$D$1277:$L$1286</definedName>
    <definedName name="OBJECTIVE_PASSENGER_DEMAND_SHARE_NEHTERLANDS_OPTION_1_ME">data_model_explorer!$D$581:$L$590</definedName>
    <definedName name="OBJECTIVE_PASSENGER_DEMAND_SHARE_NETHERLANDS_OPTION_2_ME">data_model_explorer!$D$934:$L$943</definedName>
    <definedName name="OBJECTIVE_PASSENGER_DEMAND_SHARE_NETHERLANDS_OPTION_3_ME">data_model_explorer!$D$1287:$L$1296</definedName>
    <definedName name="OBJECTIVE_PASSENGER_DEMAND_SHARE_POLAND_OPTION_1_ME">data_model_explorer!$D$591:$L$600</definedName>
    <definedName name="OBJECTIVE_PASSENGER_DEMAND_SHARE_POLAND_OPTION_2_ME">data_model_explorer!$D$944:$L$953</definedName>
    <definedName name="OBJECTIVE_PASSENGER_DEMAND_SHARE_POLAND_OPTION_3_ME">data_model_explorer!$D$1297:$L$1306</definedName>
    <definedName name="OBJECTIVE_PASSENGER_DEMAND_SHARE_PORTUGAL_OPTION_1_ME">data_model_explorer!$D$601:$L$610</definedName>
    <definedName name="OBJECTIVE_PASSENGER_DEMAND_SHARE_PORTUGAL_OPTION_2_ME">data_model_explorer!$D$954:$L$963</definedName>
    <definedName name="OBJECTIVE_PASSENGER_DEMAND_SHARE_PORTUGAL_OPTION_3_ME">data_model_explorer!$D$1307:$L$1316</definedName>
    <definedName name="OBJECTIVE_PASSENGER_DEMAND_SHARE_ROMANIA_OPTION_1_ME">data_model_explorer!$D$611:$L$620</definedName>
    <definedName name="OBJECTIVE_PASSENGER_DEMAND_SHARE_ROMANIA_OPTION_2_ME">data_model_explorer!$D$964:$L$973</definedName>
    <definedName name="OBJECTIVE_PASSENGER_DEMAND_SHARE_ROMANIA_OPTION_3_ME">data_model_explorer!$D$1317:$L$1326</definedName>
    <definedName name="OBJECTIVE_PASSENGER_DEMAND_SHARE_RUSSIA_OPTION_1_ME">data_model_explorer!$D$711:$L$720</definedName>
    <definedName name="OBJECTIVE_PASSENGER_DEMAND_SHARE_RUSSIA_OPTION_2_ME">data_model_explorer!$D$1064:$L$1073</definedName>
    <definedName name="OBJECTIVE_PASSENGER_DEMAND_SHARE_RUSSIA_OPTION_3_ME">data_model_explorer!$D$1417:$L$1426</definedName>
    <definedName name="OBJECTIVE_PASSENGER_DEMAND_SHARE_SLOVAKIA_OPTION_1_ME">data_model_explorer!$D$621:$L$630</definedName>
    <definedName name="OBJECTIVE_PASSENGER_DEMAND_SHARE_SLOVAKIA_OPTION_2_ME">data_model_explorer!$D$974:$L$983</definedName>
    <definedName name="OBJECTIVE_PASSENGER_DEMAND_SHARE_SLOVAKIA_OPTION_3_ME">data_model_explorer!$D$1327:$L$1336</definedName>
    <definedName name="OBJECTIVE_PASSENGER_DEMAND_SHARE_SLOVENIA_OPTION_1_ME">data_model_explorer!$D$631:$L$640</definedName>
    <definedName name="OBJECTIVE_PASSENGER_DEMAND_SHARE_SLOVENIA_OPTION_2_ME">data_model_explorer!$D$984:$L$993</definedName>
    <definedName name="OBJECTIVE_PASSENGER_DEMAND_SHARE_SLOVENIA_OPTION_3_ME">data_model_explorer!$D$1337:$L$1346</definedName>
    <definedName name="OBJECTIVE_PASSENGER_DEMAND_SHARE_SPAIN_OPTION_1_ME">data_model_explorer!$D$641:$L$650</definedName>
    <definedName name="OBJECTIVE_PASSENGER_DEMAND_SHARE_SPAIN_OPTION_2_ME">data_model_explorer!$D$994:$L$1003</definedName>
    <definedName name="OBJECTIVE_PASSENGER_DEMAND_SHARE_SPAIN_OPTION_3_ME">data_model_explorer!$D$1347:$L$1356</definedName>
    <definedName name="OBJECTIVE_PASSENGER_DEMAND_SHARE_SWEDEN_OPTION_1_ME">data_model_explorer!$D$651:$L$660</definedName>
    <definedName name="OBJECTIVE_PASSENGER_DEMAND_SHARE_SWEDEN_OPTION_2_ME">data_model_explorer!$D$1004:$L$1013</definedName>
    <definedName name="OBJECTIVE_PASSENGER_DEMAND_SHARE_SWEDEN_OPTION_3_ME">data_model_explorer!$D$1357:$L$1366</definedName>
    <definedName name="OBJECTIVE_PASSENGER_DEMAND_SHARE_UK_OPTION_1_ME">data_model_explorer!$D$661:$L$670</definedName>
    <definedName name="OBJECTIVE_PASSENGER_DEMAND_SHARE_UK_OPTION_2_ME">data_model_explorer!$D$1014:$L$1023</definedName>
    <definedName name="OBJECTIVE_PASSENGER_DEMAND_SHARE_UK_OPTION_3_ME">data_model_explorer!$D$1367:$L$1376</definedName>
    <definedName name="OBJECTIVE_PASSENGER_DEMAND_SHARE_USMCA_OPTION_1_ME">data_model_explorer!$D$721:$L$730</definedName>
    <definedName name="OBJECTIVE_PASSENGER_DEMAND_SHARE_USMCA_OPTION_2_ME">data_model_explorer!$D$1074:$L$1083</definedName>
    <definedName name="OBJECTIVE_PASSENGER_DEMAND_SHARE_USMCA_OPTION_3_ME">data_model_explorer!$D$1427:$L$1436</definedName>
    <definedName name="OBJECTIVE_PERCENTAGE_FE_GAS_SUBSTITUTED_BY_H2_GASES_BASED_FUEL_SP" localSheetId="6">energy!$E$345:$E$353</definedName>
    <definedName name="OBJECTIVE_PERCENTAGE_FE_LIQUID_SUBSTITUTED_BY_H2_LIQUIDS_BASED_FUEL_SP" localSheetId="6">energy!$F$345:$F$353</definedName>
    <definedName name="OBJECTIVE_REDUCTION_TRANSPORT_DEMAND_SP" localSheetId="7">'energy-transport'!$B$11:$J$45</definedName>
    <definedName name="OBJECTIVE_SC_SP" localSheetId="6">energy!$E$309</definedName>
    <definedName name="OBJECTIVE_SOIL_MANAGEMENT_IN_GRASSLANDS_SP" localSheetId="9">land_and_water!$E$255:$E$263</definedName>
    <definedName name="OBJECTIVE_SOLAR_LAND_FROM_OTHERS" localSheetId="9">land_and_water!$B$320:$M$328</definedName>
    <definedName name="OBJECTIVE_STATIONARY_ELECTROLYZERS_EXPANSION_SP" localSheetId="6">energy!$D$295:$D$303</definedName>
    <definedName name="OBJECTIVE_URBAN_LAND_DENSITY_SP" localSheetId="9">land_and_water!$E$243:$E$251</definedName>
    <definedName name="OBJECTIVE_WATER_EFFICIENCY_SP" localSheetId="9">land_and_water!$E$459</definedName>
    <definedName name="OBJECTIVE_WOOD_FOR_ENERGY_SP" localSheetId="9">land_and_water!$E$422:$E$430</definedName>
    <definedName name="OIL_RESOURCE_ESTIMATION_HIGH_SP" localSheetId="8">materials!$B$68</definedName>
    <definedName name="OIL_RESOURCE_ESTIMATION_LOW_SP" localSheetId="8">materials!$B$66</definedName>
    <definedName name="OIL_RESOURCE_ESTIMATION_MED_SP" localSheetId="8">materials!$B$67</definedName>
    <definedName name="OIL_User_defines" localSheetId="8">materials!$B$71</definedName>
    <definedName name="OPEC_OIL_TARGET_PRICE_SP" localSheetId="8">materials!$A$13</definedName>
    <definedName name="OPEC_TARGET_PRICE_HIGH" localSheetId="8">materials!$B$17:$E$17</definedName>
    <definedName name="OPEC_TARGET_PRICE_LOW" localSheetId="8">materials!$B$16:$E$16</definedName>
    <definedName name="OPEC_TARGET_PRICE_MED" localSheetId="8">materials!$B$15:$E$15</definedName>
    <definedName name="OPEC_TARGET_PRICE_OTHER" localSheetId="8">materials!$B$18:$E$18</definedName>
    <definedName name="OPTION_1_POLICY_OBJECTIVE_CROPLAND_PROTECTION_ME">data_model_explorer!$I$1790:$I$1798</definedName>
    <definedName name="OPTION_1_POLICY_OBJECTIVE_MANAGED_FOREST_PROTECTION_SP">data_model_explorer!$F$1790:$F$1798</definedName>
    <definedName name="OPTION_1_POLICY_OBJECTIVE_PRIMARY_FOREST_PROTECTION_SP">data_model_explorer!$C$1790:$C$1798</definedName>
    <definedName name="OPTION_2_POLICY_OBJECTIVE_CROPLAND_PROTECTION_ME">data_model_explorer!$I$1803:$I$1811</definedName>
    <definedName name="OPTION_2_POLICY_OBJECTIVE_MANAGED_FOREST_PROTECTION_SP">data_model_explorer!$F$1803:$F$1811</definedName>
    <definedName name="OPTION_2_POLICY_OBJECTIVE_PRIMARY_FOREST_PROTECTION_SP">data_model_explorer!$C$1803:$C$1811</definedName>
    <definedName name="OPTION_3_POLICY_OBJECTIVE_CROPLAND_PROTECTION_ME">data_model_explorer!$I$1816:$I$1824</definedName>
    <definedName name="OPTION_3_POLICY_OBJECTIVE_MANAGED_FOREST_PROTECTION_SP">data_model_explorer!$F$1816:$F$1824</definedName>
    <definedName name="OPTION_3_POLICY_OBJECTIVE_PRIMARY_FOREST_PROTECTION_SP">data_model_explorer!$C$1816:$C$1824</definedName>
    <definedName name="P_recycling_minerals_alternative_technologies_RES_elec_EV_batteries" localSheetId="8">materials!$C$170</definedName>
    <definedName name="P_recycling_minerals_Rest" localSheetId="8">materials!$C$169</definedName>
    <definedName name="PERCENTAGE_EMIGRATIONS_SP" localSheetId="3">demography!$B$95:$B$129</definedName>
    <definedName name="PHS_POTENTIAL_SP" localSheetId="6">energy!$C$225:$C$233</definedName>
    <definedName name="PHS_POTENTIAL_SP_x">energy!$C$223</definedName>
    <definedName name="PLANT_BASED_100_DIET_PATTERN_OF_POLICY_DIETS_SP" localSheetId="9">land_and_water!$B$184:$O$192</definedName>
    <definedName name="PLANT_BASED_50_PERCENT_DIET_PATTERN_OF_POLICY_DIETS_SP" localSheetId="9">land_and_water!$B$173:$O$181</definedName>
    <definedName name="POLICY_LAND_PROTECTION_FROM_SOLAR_PV_SP" localSheetId="9">land_and_water!$B$544:$M$552</definedName>
    <definedName name="POLICY_LAND_PROTECTION_FROM_SOLAR_PV_SP_x">land_and_water!$A$530</definedName>
    <definedName name="POLICY_MAXIMUM_SHARE_SOLAR_URBAN_SP" localSheetId="9">land_and_water!$C$557:$C$565</definedName>
    <definedName name="POLICY_MAXIMUM_SHARE_SOLAR_URBAN_SP_x">land_and_water!$A$554</definedName>
    <definedName name="POLICY_OBJECTIVE_AFFORESTATION_SP" localSheetId="9">land_and_water!$E$6:$E$14</definedName>
    <definedName name="POLICY_OBJECTIVE_CROPLAND_PROTECTION_SP" localSheetId="9">land_and_water!$E$57:$E$65</definedName>
    <definedName name="POLICY_OBJECTIVE_GRASSLAND_PROTECTION_SP" localSheetId="9">land_and_water!$E$69:$E$77</definedName>
    <definedName name="POLICY_OBJECTIVE_INDUSTRIAL_AGRICULTURE_SP" localSheetId="9">land_and_water!$E$114:$E$122</definedName>
    <definedName name="POLICY_OBJECTIVE_MANAGED_FOREST_PROTECTION_SP" localSheetId="9">land_and_water!$E$45:$E$53</definedName>
    <definedName name="POLICY_OBJECTIVE_NATURAL_LAND_PROTECTION_SP" localSheetId="9">land_and_water!$E$81:$E$89</definedName>
    <definedName name="POLICY_OBJECTIVE_PRIMARY_FOREST_PROTECTION_SP" localSheetId="9">land_and_water!$E$33:$E$41</definedName>
    <definedName name="POLICY_OBJECTIVE_REGENERATIVE_AGRICULTURE_SP" localSheetId="9">land_and_water!$E$127:$E$135</definedName>
    <definedName name="POLICY_OBJECTIVE_TRADITIONAL_AGRICULTURE_SP" localSheetId="9">land_and_water!$E$114:$E$122</definedName>
    <definedName name="POLICY_OBJETIVE_BUFFALO_MANURE_SYSTEM_SP" localSheetId="9">land_and_water!$B$508:$L$516</definedName>
    <definedName name="POLICY_OBJETIVE_DAIRY_CATTLE_MANURE_SYSTEM_SP" localSheetId="9">land_and_water!$B$484:$L$492</definedName>
    <definedName name="POLICY_OBJETIVE_OTHER_CATTLE_MANURE_SYSTEM_SP" localSheetId="9">land_and_water!$B$496:$L$504</definedName>
    <definedName name="POLICY_OBJETIVE_SWINE_MANURE_SYSTEM_SP" localSheetId="9">land_and_water!$B$520:$L$528</definedName>
    <definedName name="POLICY_OF_DIET_PATTERNS_SELECTED" localSheetId="9">land_and_water!$B$201</definedName>
    <definedName name="POLICY_OF_GRASSLAND_MANAGEMENT_SELECTED" localSheetId="9">land_and_water!$B$239</definedName>
    <definedName name="POLICY_OF_SOLARLAND_MANAGEMENT_SELECTED" localSheetId="9">land_and_water!$B$467</definedName>
    <definedName name="POLICY_SWITCH_AFFORESTATION_SP" localSheetId="9">land_and_water!$B$6:$B$14</definedName>
    <definedName name="POLICY_SWITCH_CROPLAND_PROTECTION_SP" localSheetId="9">land_and_water!$B$57:$B$65</definedName>
    <definedName name="POLICY_SWITCH_FOREST_PLANTATIONS_SP" localSheetId="9">land_and_water!$B$19:$B$27</definedName>
    <definedName name="POLICY_SWITCH_GRASSLAND_PROTECTION_SP" localSheetId="9">land_and_water!$B$69:$B$77</definedName>
    <definedName name="POLICY_SWITCH_INDUSTRIAL_AGRICULTURE_SP" localSheetId="9">land_and_water!$B$114:$B$122</definedName>
    <definedName name="POLICY_SWITCH_MANAGED_FOREST_PROTECTION_SP" localSheetId="9">land_and_water!$B$45:$B$53</definedName>
    <definedName name="POLICY_SWITCH_NATURAL_LAND_PROTECTION_SP" localSheetId="9">land_and_water!$B$81:$B$89</definedName>
    <definedName name="POLICY_SWITCH_PRIMARY_FOREST_PROTECTION_SP" localSheetId="9">land_and_water!$B$33:$B$41</definedName>
    <definedName name="POLICY_SWITCH_REGENERATIVE_AGRICULTURE_SP" localSheetId="9">land_and_water!$B$127:$B$135</definedName>
    <definedName name="POLICY_SWITCH_TRADITIONAL_AGRICULTURE_SP" localSheetId="9">land_and_water!$B$114:$B$122</definedName>
    <definedName name="POLICY_YEAR_FINAL_AFFORESTATION_SP" localSheetId="9">land_and_water!$D$6:$D$14</definedName>
    <definedName name="POLICY_YEAR_FINAL_CROPLAND_PROTECTION_SP" localSheetId="9">land_and_water!$D$57:$D$65</definedName>
    <definedName name="POLICY_YEAR_FINAL_GRASSLAND_PROTECTION_SP" localSheetId="9">land_and_water!$D$69:$D$77</definedName>
    <definedName name="POLICY_YEAR_FINAL_INDUSTRIAL_AGRICULTURE_SP" localSheetId="9">land_and_water!$D$114:$D$122</definedName>
    <definedName name="POLICY_YEAR_FINAL_MANAGED_FOREST_PROTECTION_SP" localSheetId="9">land_and_water!$D$45:$D$53</definedName>
    <definedName name="POLICY_YEAR_FINAL_NATURAL_LAND_PROTECTION_SP" localSheetId="9">land_and_water!$D$81:$D$89</definedName>
    <definedName name="POLICY_YEAR_FINAL_PRIMARY_FOREST_PROTECTION_SP" localSheetId="9">land_and_water!$D$33:$D$41</definedName>
    <definedName name="POLICY_YEAR_FINAL_REGENERATIVE_AGRICULTURE_SP" localSheetId="9">land_and_water!$D$127:$D$135</definedName>
    <definedName name="POLICY_YEAR_FINAL_TRADITIONAL_AGRICULTURE_SP" localSheetId="9">land_and_water!$D$114:$D$122</definedName>
    <definedName name="POLICY_YEAR_INITIAL_AFFORESTATION_SP" localSheetId="9">land_and_water!$C$6:$C$14</definedName>
    <definedName name="POLICY_YEAR_INITIAL_CROPLAND_PROTECTION_SP" localSheetId="9">land_and_water!$C$57:$C$65</definedName>
    <definedName name="POLICY_YEAR_INITIAL_GRASSLAND_PROTECTION_SP" localSheetId="9">land_and_water!$C$69:$C$77</definedName>
    <definedName name="POLICY_YEAR_INITIAL_INDUSTRIAL_AGRICULTURE_SP" localSheetId="9">land_and_water!$C$114:$C$122</definedName>
    <definedName name="POLICY_YEAR_INITIAL_MANAGED_FOREST_PROTECTION_SP" localSheetId="9">land_and_water!$C$45:$C$53</definedName>
    <definedName name="POLICY_YEAR_INITIAL_NATURAL_LAND_PROTECTION_SP" localSheetId="9">land_and_water!$C$81:$C$89</definedName>
    <definedName name="POLICY_YEAR_INITIAL_PRIMARY_FOREST_PROTECTION_SP" localSheetId="9">land_and_water!$C$33:$C$41</definedName>
    <definedName name="POLICY_YEAR_INITIAL_REGENERATIVE_AGRICULTURE_SP" localSheetId="9">land_and_water!$C$127:$C$135</definedName>
    <definedName name="POLICY_YEAR_INITIAL_TRADITIONAL_AGRICULTURE_SP" localSheetId="9">land_and_water!$C$114:$C$122</definedName>
    <definedName name="PRIORITIES_OF_CROPS_DISTRIBUTION_AMONG_USES_SP">land_and_water!$A$357</definedName>
    <definedName name="PRIORITIES_OF_CROPS_DISTRIBUTION_USES">land_and_water!$B$359:$E$367</definedName>
    <definedName name="PRIORITIES_OF_FORESTRY_DISTRIBUTION_AMONG_USES_SP">land_and_water!$A$381</definedName>
    <definedName name="PRIORITIES_OF_FORESTRY_DISTRIBUTION_USES">land_and_water!$B$383:$E$391</definedName>
    <definedName name="PRIORITIES_OF_LAND_PRODUCTS_DISTRIBUTION_AMONG_REGIONS_SP" localSheetId="9">land_and_water!$A$330</definedName>
    <definedName name="PRIORITIES_OF_LAND_PRODUCTS_DISTRIBUTION_REGIONS" localSheetId="9">land_and_water!$B$332:$N$340</definedName>
    <definedName name="PRIORITIES_OF_LAND_USE_CHANGE_SP" localSheetId="9">land_and_water!$A$289</definedName>
    <definedName name="PRIORITIES_OF_LAND_USE_CROPLAND_RAINFED" localSheetId="9">land_and_water!$B$291:$B$299</definedName>
    <definedName name="PRIORITIES_OF_LAND_USE_FOREST_MANAGED" localSheetId="9">land_and_water!$C$291:$C$299</definedName>
    <definedName name="PRIORITIES_OF_LAND_USE_FOREST_PLANTATIONS" localSheetId="9">land_and_water!$D$291:$D$299</definedName>
    <definedName name="PRIORITIES_OF_LAND_USE_SOLAR_LAND" localSheetId="9">land_and_water!$E$291:$E$299</definedName>
    <definedName name="PROSTO_PHS_CALCULATOR">data_materials_calculator!$C$98:$CJ$106</definedName>
    <definedName name="PROSTO_STATIONARY_BATTERIES_CALCULATOR">data_materials_calculator!$C$110:$CJ$118</definedName>
    <definedName name="PROSUP_CAPACITY_EXPANSION_ALLOCATION_POLICY_PWIDTH_SP" localSheetId="6">energy!$E$208</definedName>
    <definedName name="PROSUP_CAPACITY_EXPANSION_ALLOCATION_POLICY_PWIDTH_SP_x">energy!$C$208</definedName>
    <definedName name="PROSUP_CAPACITY_EXPANSION_POLICY_WEIGHT_SP" localSheetId="6">energy!$B$206:$J$206</definedName>
    <definedName name="PROSUP_FLEXOPT_CAPACITY_EXPANSION_ALLOCATION_POLICY_PRIORITIES_SP">energy!$A$208</definedName>
    <definedName name="PROSUP_FLEXOPT_CAPACITY_EXPANSION_POLICY_PRIORITIES_SP" localSheetId="6">energy!$B$212:$J$218</definedName>
    <definedName name="PROSUP_FLEXOPT_CAPACITY_EXPANSION_POLICYWEIGHT_SP">energy!$A$203</definedName>
    <definedName name="PROSUP_P2H_SP" localSheetId="6">energy!$A$261</definedName>
    <definedName name="PROTRA_CAPACITY_EXPANSION_POLICY_WEIGHT_SP" localSheetId="6">energy!$B$102:$J$102</definedName>
    <definedName name="PROTRA_CAPACITY_EXPANSION_POLICY_WEIGHT_SP_x">energy!$A$99</definedName>
    <definedName name="PROTRA_CAPACITY_EXPANSION_PRIORITIES_POLICY_WEIGHT_SP" localSheetId="6">energy!$B$102:$J$102</definedName>
    <definedName name="PROTRA_CAPACITY_EXPANSION_PRIORITIES_VECTOR_SP" localSheetId="6">energy!$A$104</definedName>
    <definedName name="PROTRA_PP_solar_CSP_CALCULATOR">data_materials_calculator!$C$34:$CJ$42</definedName>
    <definedName name="PROTRA_PP_solar_open_space_PV_CALCULATOR">data_materials_calculator!$C$46:$CJ$54</definedName>
    <definedName name="PROTRA_PP_solar_urban_PV_CALCULATOR">data_materials_calculator!$C$58:$CJ$66</definedName>
    <definedName name="PROTRA_PP_wind_offshore_CALCULATOR">data_materials_calculator!$C$70:$CJ$78</definedName>
    <definedName name="PROTRA_PP_wind_onshore_CALCULATOR">data_materials_calculator!$C$82:$CJ$90</definedName>
    <definedName name="PROTRA_UTILIZATION_ALLOCATION_POLICY_PRIORITIES_SP">energy!$A$156</definedName>
    <definedName name="PROTRA_UTILIZATION_ALLOCATION_PRIORITIES_SP" localSheetId="6">energy!$B$159:$J$200</definedName>
    <definedName name="PROTRA_UTILIZATION_PRIORITIES_POLICY_WEIGHT_SP" localSheetId="6">energy!$A$152</definedName>
    <definedName name="PROTRA_UTILIZATION_PRIORITIES_POLICYWEIGHT_SP" localSheetId="6">energy!$B$154:$J$154</definedName>
    <definedName name="PROTRA_UTILIZATION_PRIORITIES_POLICYWEIGHT_SP_x">energy!$A$151</definedName>
    <definedName name="PV_PANEL_EFFICIENCY_C_Si_Mono" localSheetId="12">'energy-data'!$B$6:$AK$6</definedName>
    <definedName name="PV_PANEL_EFFICIENCY_C_Si_Mono_USER_DEFINED" localSheetId="6">energy!$B$415:$AK$415</definedName>
    <definedName name="PWIDTH_PROTRA_CAPACITY_EXPANSION_PRIORITIES_VECTOR_SP" localSheetId="6">energy!$E$104</definedName>
    <definedName name="PWIDTH_PROTRA_UTILIZATION_ALLOCATION_POLICY_PRIORITIES_SP" localSheetId="6">energy!$E$156</definedName>
    <definedName name="RATIO_BASIC_INCOME_TO_AVERAGE_DISPOSABLE_INCOME_SP" localSheetId="5">economy!$D$927:$D$947</definedName>
    <definedName name="RATIO_MAXIMUM_PROFLEX_EXPANSION_SP" localSheetId="6">energy!$B$207:$J$207</definedName>
    <definedName name="RATIO_MAXIMUM_PROFLEX_EXPANSION_SP_x">energy!$A$207</definedName>
    <definedName name="RealSSP1" localSheetId="11">demography_data!$J$48:$T$48</definedName>
    <definedName name="RealSSP2" localSheetId="11">demography_data!$J$49:$T$49</definedName>
    <definedName name="RealSSP3" localSheetId="11">demography_data!$J$46:$T$46</definedName>
    <definedName name="RealSSP4" localSheetId="11">demography_data!$J$47:$T$47</definedName>
    <definedName name="RealSSP5" localSheetId="11">demography_data!$J$50:$T$50</definedName>
    <definedName name="RECYCLING_CARBON_TAX_REVENUES_SP">economy!$A$886</definedName>
    <definedName name="Recycling_rates_alternative_technologies_all_materials" localSheetId="8">materials!$D$107:$D$167</definedName>
    <definedName name="Recycling_rates_by_mineral_starting_year" localSheetId="8">materials!$B$106</definedName>
    <definedName name="Recycling_rates_by_mineral_starting_year_base_metals" localSheetId="8">materials!$B$89</definedName>
    <definedName name="Recycling_rates_by_mineral_target_year" localSheetId="8">materials!$B$105</definedName>
    <definedName name="Recycling_rates_by_mineral_target_year_base_metals" localSheetId="8">materials!$B$88</definedName>
    <definedName name="REDUCTION_MATERIAL_INTENSITY_PV_REST_OF_MATERIALS_SP" localSheetId="8">materials!$B$82</definedName>
    <definedName name="REDUCTION_MINERAL_DEMAND_PV_SI_SP" localSheetId="8">materials!$C$82</definedName>
    <definedName name="REDUCTION_MINERAL_DEMAND_PV_TIN_SP" localSheetId="8">materials!$D$82</definedName>
    <definedName name="REDUCTION_RATE_MATERIAL_INTENSITY_PV_PANELS_SP" localSheetId="8">materials!$A$79</definedName>
    <definedName name="REDUCTION_TRANSPORT_DEMAND_SP" localSheetId="7">'energy-transport'!$A$3</definedName>
    <definedName name="Rest_of_the_base_metals_current_rates" localSheetId="8">materials!$D$90:$D$93</definedName>
    <definedName name="Rest_of_the_economy_current_rates_all_materials" localSheetId="8">materials!$E$107:$E$167</definedName>
    <definedName name="RURR_URANIUM_USER_DEFINED_SP" localSheetId="8">materials!$C$60:$AF$60</definedName>
    <definedName name="SC_SP" localSheetId="6">energy!$A$305</definedName>
    <definedName name="SCEN_FERTILITY" localSheetId="3">demography!$C$7:$C$41</definedName>
    <definedName name="SCEN_FERTILITY_AVERAGE" localSheetId="11">demography_data!$L$5:$R$39</definedName>
    <definedName name="SCEN_FERTILITY_MAXIMUM" localSheetId="11">demography_data!$U$5:$AA$39</definedName>
    <definedName name="SCEN_FERTILITY_MINIMUM" localSheetId="11">demography_data!$C$5:$I$39</definedName>
    <definedName name="SCENARIO_AFFORESTATION_OPTION_1_ME" localSheetId="15">data_model_explorer!$C$1751:$C$1759</definedName>
    <definedName name="SCENARIO_AFFORESTATION_OPTION_2_ME" localSheetId="15">data_model_explorer!$C$1763:$C$1771</definedName>
    <definedName name="SCENARIO_AFFORESTATION_OPTION_3_ME" localSheetId="15">data_model_explorer!$C$1775:$C$1783</definedName>
    <definedName name="SCENARIO_BASELINE_OPTION_2_ME">data_model_explorer!$C$1849:$P$1857</definedName>
    <definedName name="SCENARIO_BUFFALO_MANURE_MANAGEMENT_SYSTEM_OPTION_1_ME">data_model_explorer!$C$2101:$M$2109</definedName>
    <definedName name="SCENARIO_BUFFALO_MANURE_MANAGEMENT_SYSTEM_OPTION_2_ME">data_model_explorer!$C$2150:$M$2158</definedName>
    <definedName name="SCENARIO_BUFFALO_MANURE_MANAGEMENT_SYSTEM_OPTION_3_ME">data_model_explorer!$C$2199:$M$2207</definedName>
    <definedName name="SCENARIO_CLIMATE_SENSITIVITY_OPTION_1_ME">data_model_explorer!$C$2019</definedName>
    <definedName name="SCENARIO_CLIMATE_SENSITIVITY_OPTION_2_ME">data_model_explorer!$C$2024</definedName>
    <definedName name="SCENARIO_CLIMATE_SENSITIVITY_OPTION_3_ME">data_model_explorer!$C$2029</definedName>
    <definedName name="SCENARIO_DAIRY_CATTLE_MANURE_MANAGEMENT_SYSTEM_OPTION_1_ME">data_model_explorer!$D$2077:$M$2085</definedName>
    <definedName name="SCENARIO_DAIRY_CATTLE_MANURE_MANAGEMENT_SYSTEM_OPTION_2_ME">data_model_explorer!$C$2126:$M$2134</definedName>
    <definedName name="SCENARIO_DAIRY_CATTLE_MANURE_MANAGEMENT_SYSTEM_OPTION_3_ME">data_model_explorer!$C$2175:$M$2183</definedName>
    <definedName name="SCENARIO_DAIRY_CATTLE_MANURE_MANAGEMENT_SYSTEMS_OPTION_1_ME">data_model_explorer!$C$2077:$M$2085</definedName>
    <definedName name="SCENARIO_DEBT_INTEREST_RATE_TARGET_OPTION_1_ME">data_model_explorer!$C$2267:$C$2301</definedName>
    <definedName name="SCENARIO_DEBT_INTEREST_RATE_TARGET_OPTION_2_ME">data_model_explorer!$C$2306:$C$2340</definedName>
    <definedName name="SCENARIO_DEBT_INTEREST_RATE_TARGET_OPTION_3_ME">data_model_explorer!$C$2345:$C$2379</definedName>
    <definedName name="SCENARIO_ENERGY_EFFICIENCY_OPTION_1_ME" localSheetId="15">data_model_explorer!$C$1589:$C$1623</definedName>
    <definedName name="SCENARIO_ENERGY_EFFICIENCY_OPTION_2_ME" localSheetId="15">data_model_explorer!$C$1627:$C$1661</definedName>
    <definedName name="SCENARIO_ENERGY_EFFICIENCY_OPTION_3_ME" localSheetId="15">data_model_explorer!$C$1665:$C$1699</definedName>
    <definedName name="SCENARIO_FERTILITY_RATES_OPTION_1_ME" localSheetId="15">data_model_explorer!$C$6:$I$40</definedName>
    <definedName name="SCENARIO_FERTILITY_RATES_OPTION_2_ME" localSheetId="15">data_model_explorer!$C$44:$I$78</definedName>
    <definedName name="SCENARIO_FERTILITY_RATES_OPTION_3_ME" localSheetId="15">data_model_explorer!$C$82:$I$116</definedName>
    <definedName name="SCENARIO_FINAL_GENDER_PARITY_INDEX_HIGH_OPTION_1_ME">data_model_explorer!$C$1900:$C$1934</definedName>
    <definedName name="SCENARIO_FINAL_GENDER_PARITY_INDEX_HIGH_OPTION_2_ME">data_model_explorer!$C$1939:$C$1973</definedName>
    <definedName name="SCENARIO_FINAL_GENDER_PARITY_INDEX_HIGH_OPTION_3_ME">data_model_explorer!$C$1978:$C$2012</definedName>
    <definedName name="SCENARIO_FINAL_GENDER_PARITY_INDEX_MEDIUM_OPTION_1_ME">data_model_explorer!$D$1900:$D$1934</definedName>
    <definedName name="SCENARIO_FINAL_GENDER_PARITY_INDEX_MEDIUM_OPTION_2_ME">data_model_explorer!$D$1939:$D$1973</definedName>
    <definedName name="SCENARIO_FINAL_GENDER_PARITY_INDEX_MEDIUM_OPTION_3_ME">data_model_explorer!$D$1978:$D$2012</definedName>
    <definedName name="SCENARIO_FLEXITARIANA_OPTION_1_ME">data_model_explorer!$C$1836:$P$1844</definedName>
    <definedName name="SCENARIO_FOREST_OVEREXPLOITATION_OPTION_1_ME">data_model_explorer!$C$1751:$C$1759</definedName>
    <definedName name="SCENARIO_FOREST_OVEREXPLOITATION_OPTION_2_ME">data_model_explorer!$C$1763:$C$1771</definedName>
    <definedName name="SCENARIO_FOREST_OVEREXPLOITATION_OPTION_3_ME">data_model_explorer!$C$1775:$C$1783</definedName>
    <definedName name="SCENARIO_GOVERMENT_AVERAGE_SP" localSheetId="15">data_model_explorer!$C$274:$C$307</definedName>
    <definedName name="SCENARIO_GOVERMENT_AVERAGES_SP" localSheetId="15">data_model_explorer!$C$274:$C$308</definedName>
    <definedName name="SCENARIO_GOVERMENT_MAXIMUM_SP" localSheetId="15">data_model_explorer!$C$312:$C$346</definedName>
    <definedName name="SCENARIO_GOVERMENT_MINIMUM_SP" localSheetId="15">data_model_explorer!$C$236:$C$270</definedName>
    <definedName name="SCENARIO_GOVERMENT_OPTION_1_ME" localSheetId="15">data_model_explorer!$C$236:$C$270</definedName>
    <definedName name="SCENARIO_GOVERMENT_OPTION_2_ME" localSheetId="15">data_model_explorer!$C$274:$C$308</definedName>
    <definedName name="SCENARIO_GOVERMENT_OPTION_3_ME" localSheetId="15">data_model_explorer!$C$312:$C$346</definedName>
    <definedName name="SCENARIO_LAND_PROTECTION_OPTION_1_ME" localSheetId="15">data_model_explorer!$C$1789:$C$1797</definedName>
    <definedName name="SCENARIO_LAND_PROTECTION_OPTION_2_ME" localSheetId="15">data_model_explorer!$C$1801:$C$1809</definedName>
    <definedName name="SCENARIO_LAND_PROTECTION_OPTION_3_ME" localSheetId="15">data_model_explorer!$C$1813:$C$1821</definedName>
    <definedName name="SCENARIO_OBJECTIVE_PERCENTAGE_FE_LIQUID_SUBSTITUTED_BY_H2_SYNTHETIC_LIQUID_OPTION_1_ME">data_model_explorer!$C$2403:$C$2411</definedName>
    <definedName name="SCENARIO_OBJECTIVE_PERCENTAGE_FE_LIQUID_SUBSTITUTED_BY_H2_SYNTHETIC_LIQUID_OPTION_2_ME">data_model_explorer!$C$2416:$C$2424</definedName>
    <definedName name="SCENARIO_OBJECTIVE_PERCENTAGE_FE_LIQUID_SUBSTITUTED_BY_H2_SYNTHETIC_LIQUID_OPTION_3_ME">data_model_explorer!$C$2429:$C$2437</definedName>
    <definedName name="SCENARIO_OIL_RESOURCE_OPTION_1_ME">data_model_explorer!$C$1707</definedName>
    <definedName name="SCENARIO_OIL_RESOURCE_OPTION_2_ME">data_model_explorer!$C$1712</definedName>
    <definedName name="SCENARIO_OIL_RESOURCE_OPTION_3_ME">data_model_explorer!$C$1717</definedName>
    <definedName name="SCENARIO_OTHER_CATTLE_MANURE_MANAGEMENT_SYSTEM_OPTION_1_ME">data_model_explorer!$C$2089:$M$2097</definedName>
    <definedName name="SCENARIO_OTHER_CATTLE_MANURE_MANAGEMENT_SYSTEM_OPTION_2_ME">data_model_explorer!$C$2138:$M$2146</definedName>
    <definedName name="SCENARIO_OTHER_CATTLE_MANURE_MANAGEMENT_SYSTEM_OPTION_3_ME">data_model_explorer!$C$2187:$M$2195</definedName>
    <definedName name="SCENARIO_PASSENGER_TRANSPORT_DEMAND_OPTION_1_ME" localSheetId="15">data_model_explorer!$C$351:$K$360</definedName>
    <definedName name="SCENARIO_PASSENGER_TRANSPORT_DEMAND_OPTION_2_ME" localSheetId="15">data_model_explorer!$C$364:$K$373</definedName>
    <definedName name="SCENARIO_PASSENGER_TRANSPORT_DEMAND_OPTION_3_ME" localSheetId="15">data_model_explorer!$C$377:$K$386</definedName>
    <definedName name="SCENARIO_PLANT_BASED_100_OPTION_3_ME">data_model_explorer!$C$1862:$P$1870</definedName>
    <definedName name="SCENARIO_PROTRA_EXPANSION_OPTION_1_ME" localSheetId="15">data_model_explorer!$C$1452:$K$1493</definedName>
    <definedName name="SCENARIO_PROTRA_EXPANSION_OPTION_2_ME" localSheetId="15">data_model_explorer!$C$1497:$K$1538</definedName>
    <definedName name="SCENARIO_PROTRA_EXPANSION_OPTION_3_ME" localSheetId="15">data_model_explorer!$C$1542:$K$1583</definedName>
    <definedName name="SCENARIO_RATIO_OF_MAXIMUM_OPTION_1_ME" localSheetId="15">data_model_explorer!$C$2050:$D$2084</definedName>
    <definedName name="SCENARIO_RATIO_OF_MAXIMUM_OPTION_2_ME" localSheetId="15">data_model_explorer!$C$2088:$D$2122</definedName>
    <definedName name="SCENARIO_RATIO_OF_MAXIMUM_OPTION_3_ME" localSheetId="15">data_model_explorer!$C$2126:$BK$2160</definedName>
    <definedName name="SCENARIO_RCP_OPTION_1_ME">data_model_explorer!$C$1726</definedName>
    <definedName name="SCENARIO_RCP_OPTION_2_ME">data_model_explorer!$C$1731</definedName>
    <definedName name="SCENARIO_RCP_OPTION_3_ME">data_model_explorer!$C$1736</definedName>
    <definedName name="SCENARIO_RCP_OPTION_4_ME">data_model_explorer!$C$1741</definedName>
    <definedName name="SCENARIO_SELECT_CHANGE_TO_REGENERATIVE_AGRICULTURE_OPTION_1_ME">data_model_explorer!$C$2036:$C$2044</definedName>
    <definedName name="SCENARIO_SELECT_CHANGE_TO_REGENERATIVE_AGRICULTURE_OPTION_2_ME">data_model_explorer!$C$2049:$C$2057</definedName>
    <definedName name="SCENARIO_SELECT_CHANGE_TO_REGENERATIVE_AGRICULTURE_OPTION_3_ME">data_model_explorer!$C$2062:$C$2070</definedName>
    <definedName name="SCENARIO_SELECT_RCP_GHG_EMISSIONS_OPTION_1_ME">data_model_explorer!$C$1877</definedName>
    <definedName name="SCENARIO_SELECT_RCP_GHG_EMISSIONS_OPTION_2_ME">data_model_explorer!$C$1882</definedName>
    <definedName name="SCENARIO_SELECT_RCP_GHG_EMISSIONS_OPTION_3_ME">data_model_explorer!$C$1887</definedName>
    <definedName name="SCENARIO_SELECT_RCP_GHG_EMISSIONS_OPTION_4_ME">data_model_explorer!$C$1892</definedName>
    <definedName name="SCENARIO_SHARE_DIETS_ME">data_model_explorer!$B$1831</definedName>
    <definedName name="SCENARIO_SWINE_MANURE_MANAGEMENT_SYSTEM_OPTION_1_ME">data_model_explorer!$C$2113:$M$2121</definedName>
    <definedName name="SCENARIO_SWINE_MANURE_MANAGEMENT_SYSTEM_OPTION_2_ME">data_model_explorer!$C$2162:$M$2170</definedName>
    <definedName name="SCENARIO_SWINE_MANURE_MANAGEMENT_SYSTEM_OPTION_3_ME">data_model_explorer!$C$2211:$M$2219</definedName>
    <definedName name="SCENARIO_TARGET_SHARE_BIOENERGY_IN_FOSSIL_LIQUIDS_AND_GASES_OPTION_1_ME">data_model_explorer!$C$2226:$C$2234</definedName>
    <definedName name="SCENARIO_TARGET_SHARE_BIOENERGY_IN_FOSSIL_LIQUIDS_AND_GASES_OPTION_2_ME">data_model_explorer!$C$2239:$C$2247</definedName>
    <definedName name="SCENARIO_TARGET_SHARE_BIOENERGY_IN_FOSSIL_LIQUIDS_AND_GASES_OPTION_3_ME">data_model_explorer!$C$2252:$C$2260</definedName>
    <definedName name="SCENARIO_TRANSPORT_DEMAND_MODAL_OPTION_1_ME">data_model_explorer!$D$391:$L$740</definedName>
    <definedName name="SCENARIO_TRANSPORT_DEMAND_MODAL_OPTION_2_ME">data_model_explorer!$D$744:$L$1093</definedName>
    <definedName name="SCENARIO_TRANSPORT_DEMAND_MODAL_OPTION_3_ME">data_model_explorer!$D$1097:$L$1446</definedName>
    <definedName name="SCENARIO_URANIUM_MAXIMUM_SUPPLY_CURVE_OPTION_1_ME">data_model_explorer!$C$2386</definedName>
    <definedName name="SCENARIO_URANIUM_MAXIMUM_SUPPLY_CURVE_OPTION_2_ME">data_model_explorer!$C$2391</definedName>
    <definedName name="SCENARIO_URANIUM_MAXIMUM_SUPPLY_CURVE_OPTION_3_ME">data_model_explorer!$C$2396</definedName>
    <definedName name="SCENARIO_WORKING_TIME_OPTION_1_ME" localSheetId="15">data_model_explorer!$C$121:$BL$155</definedName>
    <definedName name="SCENARIO_WORKING_TIME_OPTION_2_ME" localSheetId="15">data_model_explorer!$C$159:$BL$193</definedName>
    <definedName name="SCENARIO_WORKING_TIME_OPTION_3_ME" localSheetId="15">data_model_explorer!$C$197:$BL$231</definedName>
    <definedName name="SELECT_AFFORESTATION_ME">inputs_model_explorer!$E$51</definedName>
    <definedName name="SELECT_AVAILABILITY_UNMATURE_ENERGY_TECHNOLOGIES_SP" localSheetId="6">energy!$B$364</definedName>
    <definedName name="SELECT_AVAILABILITY_UNMATURE_ENERGY_TECHNOLOGIES_SP_x">energy!$A$356</definedName>
    <definedName name="SELECT_BROWN_COAL_RESOURCE_ESTIMATION_SP" localSheetId="8">materials!$E$70</definedName>
    <definedName name="SELECT_CAPACITY_INVESTMENT_COST_DEVELOPMENT_SP" localSheetId="6">energy!$B$483</definedName>
    <definedName name="SELECT_CAPACITY_INVESTMENT_COST_DEVELOPMENT_SP_x">energy!$A$476</definedName>
    <definedName name="SELECT_CAPITAL_PRODUCTIVITY_VARIATION_SP" localSheetId="5">economy!$B$8</definedName>
    <definedName name="SELECT_CHANGE_TO_REGENERATIVE_AGRICULTURE_ME">inputs_model_explorer!$E$95</definedName>
    <definedName name="SELECT_CLIMATE_CHANGE_IMPACT_UNCERTAINTY_SCENARIO_SP" localSheetId="5">economy!$B$1139</definedName>
    <definedName name="SELECT_CLIMATE_CHANGE_IMPACT_UNCERTAINTY_SCENARIO_SP_x">economy!$A$1133</definedName>
    <definedName name="SELECT_CLIMATE_CHANGE_IMPACTS_REMOVE_EXTRAPOLATIONS_SP" localSheetId="5">economy!$B$1145</definedName>
    <definedName name="SELECT_CLIMATE_CHANGE_IMPACTS_REMOVE_EXTRAPOLATIONS_SP_x">economy!$A$1141</definedName>
    <definedName name="SELECT_CLIMATE_CHANGE_IMPACTS_SENSITIVITY_SP" localSheetId="5">economy!$B$1151</definedName>
    <definedName name="SELECT_CLIMATE_CHANGE_IMPACTS_SENSITIVITY_SP_x">economy!$A$1147</definedName>
    <definedName name="SELECT_CLIMATE_HAZARDS_SP" localSheetId="5">economy!$B$1131</definedName>
    <definedName name="SELECT_CLIMATE_HAZARDS_SP_x">economy!$A$1125</definedName>
    <definedName name="SELECT_CLIMATE_MODEL_AND_RCP">land_and_water!$B$454</definedName>
    <definedName name="SELECT_CLIMATE_MODEL_AND_RCP_x">land_and_water!$A$445</definedName>
    <definedName name="SELECT_CLIMATE_SENSITIVITY_ME">inputs_model_explorer!$E$89</definedName>
    <definedName name="SELECT_CO2_TAX_HOUSEHOLDS_SP" localSheetId="5">economy!$B$834</definedName>
    <definedName name="SELECT_CO2_TAX_SECTORS_SP" localSheetId="5">economy!$B$778</definedName>
    <definedName name="SELECT_DEBT_INTEREST_RATE_SP" localSheetId="5">economy!$B$248</definedName>
    <definedName name="SELECT_DEBT_INTEREST_RATE_TARGET_ME">inputs_model_explorer!$E$119</definedName>
    <definedName name="SELECT_ENERGY_EFFICIENCY_ANNUAL_IMPROVEMENT_ME">inputs_model_explorer!$E$45</definedName>
    <definedName name="SELECT_EROI_MIN_POTENTIAL_SOLAR_WIND_SP_x">energy!$A$453</definedName>
    <definedName name="SELECT_EROI_MIN_POTENTIAL_WIND_SOLAR_SP" localSheetId="6">energy!$B$463</definedName>
    <definedName name="SELECT_FERTILITY_RATES_ME">inputs_model_explorer!$E$8</definedName>
    <definedName name="SELECT_FINAL_ENERGY_SUBSTITUTION_RATE_TOP_DOWN_SECTORS_SP">energy!$B$54</definedName>
    <definedName name="SELECT_FINAL_GENDER_PARITY_INDEX_ME">inputs_model_explorer!$E$83</definedName>
    <definedName name="SELECT_FORESTRY_SELF_SUFFICIENCY">inputs_model_explorer!$E$51</definedName>
    <definedName name="SELECT_GAS_PRICE_OIL_LINK_SP" localSheetId="8">materials!$B$48</definedName>
    <definedName name="SELECT_GAS_PRICE_OIL_LINK_SP_x">materials!$A$44</definedName>
    <definedName name="SELECT_GAS_RESPOURCE_ESTIMATION_SP" localSheetId="8">materials!$C$70</definedName>
    <definedName name="SELECT_GASES_CO2_TAX_HOUSEHOLDS_SP" localSheetId="5">economy!$B$842</definedName>
    <definedName name="SELECT_GASES_CO2_TAX_SECTORS_SP" localSheetId="5">economy!$B$786</definedName>
    <definedName name="SELECT_GENDER_PARITY_INDEX_TARGET_MODEL_EXPLORER" localSheetId="14">inputs_model_explorer!$E$83</definedName>
    <definedName name="SELECT_GOVERNMENT_BUDGET_BALANCE_TO_GDP_OBJECTIVE_SP" localSheetId="5">economy!$B$297</definedName>
    <definedName name="SELECT_GOVERNMENT_BUDGET_BALANCE_TO_GDP_OBJECTIVE_TARGET_ME">inputs_model_explorer!$E$20</definedName>
    <definedName name="SELECT_GOVERNMENT_BUDGET_BALANCE_TO_GDP_OBJECTIVE_TARGET_SP" localSheetId="14">inputs_model_explorer!$E$20</definedName>
    <definedName name="SELECT_GWP_TIME_FRAME_SP">climate!$A$16</definedName>
    <definedName name="SELECT_HARD_COAL_RESOURCE_ESTIMATION_SP" localSheetId="8">materials!$D$70</definedName>
    <definedName name="SELECT_LABOUR_PRODUCTIVITY_VARIATION_SP" localSheetId="5">economy!$B$106</definedName>
    <definedName name="SELECT_LAND_PROTECTION_BY_POLICY_ME">inputs_model_explorer!$E$57</definedName>
    <definedName name="SELECT_LAND_USES_BY_REGION_x">land_and_water!$A$91</definedName>
    <definedName name="SELECT_LIMIT_ANNUAL_GROWTH_CONSUMPTION_DURABLES_SP">economy!$B$1049:$B$1083</definedName>
    <definedName name="SELECT_LIMIT_ANNUAL_GROWTH_CONSUMPTION_NON_DURABLES_SP">economy!$B$1089:$B$1123</definedName>
    <definedName name="SELECT_LIMIT_ANNUAL_GROWTH_GOVERNMENT_EXPENDITURE_SP" localSheetId="5">economy!$B$345:$B$379</definedName>
    <definedName name="SELECT_LIMIT_ANNUAL_GROWTH_WAGES_SP">economy!$B$154:$B$188</definedName>
    <definedName name="SELECT_LIMIT_CONSUMPTION_ENERGY_OVER_TOTAL_NON_DURABLES_SP" localSheetId="5">economy!$B$1039</definedName>
    <definedName name="SELECT_LIMITS_LAND_USES_BY_SOURCE_SP" localSheetId="9">land_and_water!$B$96</definedName>
    <definedName name="SELECT_LIMITS_LAND_USES_BY_SOURCE_SP_x">land_and_water!$A$92</definedName>
    <definedName name="SELECT_LOCKDOWN_EFFECT_ON_TRANSPORT_SP" localSheetId="5">economy!$B$1024</definedName>
    <definedName name="SELECT_MANURE_MANAGEMENT_SYSTEM_ME">inputs_model_explorer!$E$101</definedName>
    <definedName name="SELECT_MARK_UP_VARIATION_SP" localSheetId="5">economy!$B$57</definedName>
    <definedName name="SELECT_MATERIAL_INTENSITIY_SP" localSheetId="8">materials!$B$35</definedName>
    <definedName name="SELECT_MATERIAL_INTENSITY_SP_x">materials!$A$31</definedName>
    <definedName name="SELECT_OIL_RESOURCE_ME">inputs_model_explorer!$E$76</definedName>
    <definedName name="SELECT_OIL_RESPOURCE_ESTIMATION_SP" localSheetId="8">materials!$B$70</definedName>
    <definedName name="SELECT_OPEC_SCENARIO_FOSSIL_FUEL_PAPER_SP" localSheetId="8">materials!$B$7</definedName>
    <definedName name="SELECT_OPEC_SCENARIO_FOSSIL_FUEL_PAPER_SP_x">materials!$A$3</definedName>
    <definedName name="SELECT_PASSENGER_TRANSPORT_DEMAND_MODAL_SHARE_ME">inputs_model_explorer!$E$33</definedName>
    <definedName name="SELECT_PERCENTAGE_FE_LIQUID_SUBSTITUTED_BY_H2_SYNTHETIC_LIQUID_ME">inputs_model_explorer!$E$113</definedName>
    <definedName name="SELECT_POLICY_FINANCE_BASIC_INCOME_SP" localSheetId="5">economy!$B$954</definedName>
    <definedName name="SELECT_PROTRA_CAPACITY_EXPANSION_PRIORITIES_VECTOR_ME">inputs_model_explorer!$E$39</definedName>
    <definedName name="SELECT_PROTRA_RES_POTENTIALS_SP" localSheetId="6">energy!$B$373</definedName>
    <definedName name="SELECT_PROTRA_RES_POTENTIALS_SP_x">energy!$A$368</definedName>
    <definedName name="SELECT_RCP_FOR_EXOGENOUS_GHG_EMISSIONS_ME">inputs_model_explorer!$E$70</definedName>
    <definedName name="SELECT_RCP_FOR_EXOGENOUS_GHG_EMISSIONS_SP">climate!$A$8</definedName>
    <definedName name="SELECT_RCP_GHG_EMISSIONS_ME">inputs_model_explorer!$E$70</definedName>
    <definedName name="SELECT_REDUCTION_PASSENGER_TRANSPORT_DEMAND_ME">inputs_model_explorer!$E$26</definedName>
    <definedName name="SELECT_ROOFTOP_USE_SOLAR_TECHNOLOGIES_SP" localSheetId="6">energy!$B$412</definedName>
    <definedName name="SELECT_ROOFTOP_USE_SOLAR_TECHNOLOGIES_SP_x">energy!$A$402</definedName>
    <definedName name="SELECT_SELECTION_MANAGEMENT_GRASSLAND_SP" localSheetId="9">land_and_water!$A$232</definedName>
    <definedName name="SELECT_SHARE_OF_CHANGE_TO_POLICY_DIET_ME">inputs_model_explorer!$E$63</definedName>
    <definedName name="SELECT_STATIONARY_ELECTROLYZERS_EXPANSION_PRIORITY_SP" localSheetId="6">energy!$B$291</definedName>
    <definedName name="SELECT_STATIONARY_ELECTROLYZERS_EXPANSION_PRIORITY_SP_x">energy!$A$287</definedName>
    <definedName name="SELECT_STRUCTURE_GOVERNMENT_CONSUMPTION_SP" localSheetId="5">economy!$B$680</definedName>
    <definedName name="SELECT_STRUCTURE_GOVERNMENT_EXPENDITURE_SP" localSheetId="5">economy!$B$631</definedName>
    <definedName name="SELECT_STRUCTURE_GOVERNMENT_INVESTMENT_SP" localSheetId="5">economy!$B$729</definedName>
    <definedName name="SELECT_TARGET_SHARE_BIOENERGY_IN_FOSSIL_LIQUIDS_AND_GASES_ME">inputs_model_explorer!$E$107</definedName>
    <definedName name="SELECT_TAX_RATE_INCOME_SP" localSheetId="5">economy!$B$386</definedName>
    <definedName name="SELECT_TAX_RATE_PRODUCTION_SP" localSheetId="5">economy!$B$484</definedName>
    <definedName name="SELECT_TAX_RATE_PROFITS_SP" localSheetId="5">economy!$B$533</definedName>
    <definedName name="SELECT_TAX_RATE_SOCIAL_SECURITY_SP" localSheetId="5">economy!$B$582</definedName>
    <definedName name="SELECT_TAX_RATE_WEALTH_SP" localSheetId="5">economy!$B$435</definedName>
    <definedName name="SELECT_TRANSPORT_DEMAND_MODAL_SHARE_ME">inputs_model_explorer!$E$33</definedName>
    <definedName name="SELECT_URANIUM_MAX_SUPPLY_CURVE_SP" localSheetId="8">materials!$B$57</definedName>
    <definedName name="SELECT_URANIUM_MAXIMUM_SUPPLY_CURVE_ME">inputs_model_explorer!$E$125</definedName>
    <definedName name="SELECT_URANIUM_MAXIMUM_SUPPLY_CURVE_SP_x">materials!$A$50</definedName>
    <definedName name="SELECT_VARIATION_OF_AVERAGE_PEOPLE_PER_HOUSEHOLD_IN_NON_EU_REGIONS_SP" localSheetId="3">demography!$B$151</definedName>
    <definedName name="SELECT_WORKING_TIME_VARIATION_ME">inputs_model_explorer!$E$14</definedName>
    <definedName name="SELECT_WORKING_TIME_VARIATION_SP" localSheetId="5">economy!$B$195</definedName>
    <definedName name="SET_OPEC_SPARE_CAPACITY_BEFORE_AND_AFTER_SCENARIO_SP" localSheetId="8">materials!$B$11</definedName>
    <definedName name="SET_OPEC_SPARE_CAPACITY_SP" localSheetId="8">materials!$B$10</definedName>
    <definedName name="SHARE_BIOENERGY_IN_TI_LIQUIDS_AND_GASES_SP">energy!$A$331</definedName>
    <definedName name="SHARE_FE_LIQUID_AND_GAS_SUBSTITUTED_BY_H2_SYNFUELS_SP" localSheetId="6">energy!$A$343</definedName>
    <definedName name="SHARE_GHG_REVENUES_TO_FINANCE_BASIC_INCOME_SP" localSheetId="5">economy!$E$888:$E$922</definedName>
    <definedName name="SHARE_GHG_REVENUES_TO_INCOME_TAX_SP" localSheetId="5">economy!$C$888:$C$922</definedName>
    <definedName name="SHARE_GHG_REVENUES_TO_INCREASE_SOCIAL_BENEFITS_SP" localSheetId="5">economy!$D$888:$D$922</definedName>
    <definedName name="SHARE_GHG_REVENUES_TO_REDUCE_DEBT_SP" localSheetId="5">economy!$B$888:$B$922</definedName>
    <definedName name="SHARE_OF_CHANGE_TO_POLICY_DIET_INICIAL_VALUE_SP" localSheetId="9">land_and_water!$F$206:$F$214</definedName>
    <definedName name="SHARE_OF_CHANGE_TO_POLICY_DIET_SP" localSheetId="9">land_and_water!$A$204</definedName>
    <definedName name="SHARE_PV_INSTALLATIONS_SINGLE_FAMILY_VS_TOTAL_HOUSEHOLDS_BUILDINGS_SP" localSheetId="6">energy!$B$468</definedName>
    <definedName name="SHARE_PV_INSTALLATIONS_SINGLE_FAMILY_VS_TOTAL_HOUSEHOLDS_BUILDINGS_SP_x" localSheetId="6">energy!$A$466</definedName>
    <definedName name="SHARES_MIGRATION_SP" localSheetId="11">demography_data!$B$156:$AJ$190</definedName>
    <definedName name="SLOPE_EU_HOUSEHOLDS_SP" localSheetId="3">demography!$B$137</definedName>
    <definedName name="SLOPE_EVOLUTION_OF_EU27_HOUSEHOLDS_COMPOSITION" localSheetId="3">demography!$A$132</definedName>
    <definedName name="SOIL_MANAGEMENT_IN_GRASSLANDS_SP" localSheetId="9">land_and_water!$A$253</definedName>
    <definedName name="SOLAR_LAND_FROM_OTHERS_SP" localSheetId="9">land_and_water!$A$303</definedName>
    <definedName name="SOLAR_PV_ROOFTOP_POTENTIAL_C_Si_Mono_0PV_100TH_SP" localSheetId="12">'energy-data'!$B$7:$AK$42</definedName>
    <definedName name="SOLAR_PV_ROOFTOP_POTENTIAL_C_Si_Mono_100PV_0TH_SP" localSheetId="12">'energy-data'!$FC$7:$GL$42</definedName>
    <definedName name="SOLAR_PV_ROOFTOP_POTENTIAL_C_Si_Mono_25PV_75TH_SP" localSheetId="12">'energy-data'!$AP$7:$BY$42</definedName>
    <definedName name="SOLAR_PV_ROOFTOP_POTENTIAL_C_Si_Mono_50PV_50TH_SP" localSheetId="12">'energy-data'!$CC$7:$DL$42</definedName>
    <definedName name="SOLAR_PV_ROOFTOP_POTENTIAL_C_Si_Mono_75PV_25TH_SP" localSheetId="12">'energy-data'!$DP$7:$EY$42</definedName>
    <definedName name="SOLAR_PV_ROOFTOP_POTENTIAL_C_Si_Mono_USER_DEFINED_SP" localSheetId="6">energy!$B$416:$AK$451</definedName>
    <definedName name="SOLAR_THERMAL_ROOFTOP_POTENTIAL_0PV_100TH_SP" localSheetId="12">'energy-data'!$AL$7:$AL$42</definedName>
    <definedName name="SOLAR_THERMAL_ROOFTOP_POTENTIAL_100PV_0TH_SP" localSheetId="12">'energy-data'!$GM$7:$GM$42</definedName>
    <definedName name="SOLAR_THERMAL_ROOFTOP_POTENTIAL_25PV_75TH_SP" localSheetId="12">'energy-data'!$BZ$7:$BZ$42</definedName>
    <definedName name="SOLAR_THERMAL_ROOFTOP_POTENTIAL_50PV_50TH_SP" localSheetId="12">'energy-data'!$DM$7:$DM$42</definedName>
    <definedName name="SOLAR_THERMAL_ROOFTOP_POTENTIAL_75PV_25TH_SP" localSheetId="12">'energy-data'!$EZ$7:$EZ$42</definedName>
    <definedName name="SOLAR_THERMAL_ROOFTOP_POTENTIAL_USER_DEFINED_SP" localSheetId="6">energy!$AL$416:$AL$451</definedName>
    <definedName name="SOLARLAND_MANAGEMENT_SP" localSheetId="9">land_and_water!$A$461</definedName>
    <definedName name="SPEED_OF_CHANGE_IN_EU_HOUSEHOLD_COMPOSITION">demography!$A$140</definedName>
    <definedName name="START_VALUE_V2G_SP" localSheetId="6">energy!$F$315</definedName>
    <definedName name="START_YEAR_FINAL_ENERGY_EFFICIENCY_RATE_TOP_DOWN_SECTORS_SP" localSheetId="6">energy!$B$7</definedName>
    <definedName name="START_YEAR_FINAL_ENERGY_SUBSTITUTION_RATE_TOP_DOWN_SECTORS_SP" localSheetId="6">energy!$B$58</definedName>
    <definedName name="START_YEAR_MIGRATIONS_SP" localSheetId="3">demography!$B$91</definedName>
    <definedName name="start_year_P_recycling_minerals_alt_technologies" localSheetId="8">materials!$F$170</definedName>
    <definedName name="start_year_P_recycling_minerals_Rest" localSheetId="8">materials!$F$169</definedName>
    <definedName name="START_YEAR_V2G_SP" localSheetId="6">energy!$C$315</definedName>
    <definedName name="Starting_in_the_year" localSheetId="8">materials!$B$106</definedName>
    <definedName name="STATIONARY_BATTERIES_MAXIMUM_SP_x" localSheetId="6">energy!$B$223</definedName>
    <definedName name="STATIONARY_ELECTROLYZERS_CAPACITY_EXPANSION_TARGET_SP">energy!$A$293</definedName>
    <definedName name="STATIONARY_STORAGE_MAXIMUM_SP">energy!$A$223</definedName>
    <definedName name="STRUCTURE_GOVERNMENT_CONSUMPTION_SP" localSheetId="5">economy!$B$688:$K$722</definedName>
    <definedName name="STRUCTURE_GOVERNMENT_CONSUMPTION_SP_x">economy!$A$675</definedName>
    <definedName name="STRUCTURE_GOVERNMENT_EXPENDITURE_SP" localSheetId="5">economy!$B$639:$F$673</definedName>
    <definedName name="STRUCTURE_GOVERNMENT_EXPENDITURE_SP_x">economy!$A$626</definedName>
    <definedName name="STRUCTURE_GOVERNMENT_INVESTMENT_SP" localSheetId="5">economy!$B$737:$K$771</definedName>
    <definedName name="STRUCTURE_GOVERNMENT_INVESTMENT_SP_x">economy!$A$724</definedName>
    <definedName name="SWITCH_CROPS_FOR_ENERGY_SP" localSheetId="9">land_and_water!$B$409:$B$417</definedName>
    <definedName name="SWITCH_DIET_CHANGE_SP" localSheetId="9">land_and_water!$B$206:$B$214</definedName>
    <definedName name="SWITCH_EFFECT_OIL_AND_GAS_ON_AGRICULTURE_SP" localSheetId="9">land_and_water!$B$435:$B$443</definedName>
    <definedName name="SWITCH_FLEX_ELEC_DEMAND_SP" localSheetId="6">energy!$B$321:$B$329</definedName>
    <definedName name="SWITCH_FOREST_LOSS_LIMIT_SP" localSheetId="9">land_and_water!$B$267:$B$275</definedName>
    <definedName name="SWITCH_FORESTRY_SELF_SUFFICIENCY_SP" localSheetId="9">land_and_water!$B$279:$B$287</definedName>
    <definedName name="SWITCH_FUEL_CONSUMPTION_EFFICIENCY_CHANGE_SP" localSheetId="7">'energy-transport'!$B$95</definedName>
    <definedName name="SWITCH_GENDER_PARITY_INDEX_SP">society!$B$7:$B$41</definedName>
    <definedName name="SWITCH_LAND_PRODUCTS_GLOBAL_POOL_SP" localSheetId="9">land_and_water!$B$347:$B$355</definedName>
    <definedName name="SWITCH_LOAD_FACTOR_CHANGE_SP" localSheetId="7">'energy-transport'!$B$51</definedName>
    <definedName name="SWITCH_MANURE_MANAGEMENT_SYSTEM_SP" localSheetId="9">land_and_water!$B$472:$B$480</definedName>
    <definedName name="SWITCH_MATERIALS_CALCULATOR">data_materials_calculator!$B$23</definedName>
    <definedName name="SWITCH_MIGRATION_SP" localSheetId="3">demography!$B$87</definedName>
    <definedName name="SWITCH_MODEL_EXPLORER">inputs_model_explorer!$I$5</definedName>
    <definedName name="SWITCH_POLICY_BASIC_INCOME_SP" localSheetId="5">economy!$B$927:$B$947</definedName>
    <definedName name="SWITCH_POLICY_FLEXIBLE_ELECTROLYZERS_EXPANSION_SP" localSheetId="6">energy!$B$251:$B$259</definedName>
    <definedName name="SWITCH_POLICY_LAND_PROTECTION_FROM_SOLAR_PV_SP">land_and_water!$B$532:$B$540</definedName>
    <definedName name="SWITCH_POLICY_MAXIMUM_SHARE_SOLAR_URBAN_SP" localSheetId="9">land_and_water!$B$557:$B$565</definedName>
    <definedName name="SWITCH_POLICY_PERCENTAGE_FE_LIQUID_AND_GAS_SUBSTITUTED_BY_H2_LIQUIDS_AND_GASES_BASED_FUEL_SP" localSheetId="6">energy!$B$345:$B$353</definedName>
    <definedName name="SWITCH_POLICY_SHARE_BIOENERGY_IN_TI_LIQUIDS_AND_GASES_SP" localSheetId="6">energy!$B$333:$B$341</definedName>
    <definedName name="SWITCH_REDUCTION_TRANSPORT_DEMAND_SP" localSheetId="7">'energy-transport'!$B$7</definedName>
    <definedName name="SWITCH_SC_SP" localSheetId="6">energy!$B$309</definedName>
    <definedName name="SWITCH_SOIL_MANAGEMENT_IN_GRASSLANDS_SP" localSheetId="9">land_and_water!$B$255:$B$263</definedName>
    <definedName name="SWITCH_SOLAR_LAND_FROM_OTHERS" localSheetId="9">land_and_water!$B$306:$B$314</definedName>
    <definedName name="SWITCH_TAX_RATE_ON_EXTRACTION_OF_RESOURCES_SP" localSheetId="8">materials!$B$21</definedName>
    <definedName name="SWITCH_TAX_RATE_ON_EXTRACTION_OF_RESOURCES_SP_x">materials!$A$21</definedName>
    <definedName name="SWITCH_TRANSPORT_SHARE_SP" localSheetId="7">'energy-transport'!$B$116</definedName>
    <definedName name="SWITCH_URBAN_LAND_DENSITY_SP" localSheetId="9">land_and_water!$B$243:$B$251</definedName>
    <definedName name="SWITCH_V2G_SP" localSheetId="6">energy!$B$315</definedName>
    <definedName name="SWITCH_WATER_EFFICIENCY_SP" localSheetId="9">land_and_water!$B$459</definedName>
    <definedName name="SWITCH_WOOD_FOR_ENERGY_SP" localSheetId="9">land_and_water!$B$422:$B$430</definedName>
    <definedName name="TARGET_PASSENGER_TRANSPORT_MODAL_SHARE_BY_REGION_SP">'energy-transport'!$B$119:$J$153</definedName>
    <definedName name="TARGET_POWER_TRAIN_SHARE_BY_PASSENGER_TRANSPORT_MODE_AUSTRIA">'energy-transport'!$C$158:$K$167</definedName>
    <definedName name="TARGET_POWER_TRAIN_SHARE_BY_PASSENGER_TRANSPORT_MODE_BELGIUM">'energy-transport'!$C$168:$K$177</definedName>
    <definedName name="TARGET_POWER_TRAIN_SHARE_BY_PASSENGER_TRANSPORT_MODE_BULGARIA">'energy-transport'!$C$178:$K$187</definedName>
    <definedName name="TARGET_POWER_TRAIN_SHARE_BY_PASSENGER_TRANSPORT_MODE_CHINA">'energy-transport'!$C$438:$K$447</definedName>
    <definedName name="TARGET_POWER_TRAIN_SHARE_BY_PASSENGER_TRANSPORT_MODE_CROATIA">'energy-transport'!$C$188:$K$197</definedName>
    <definedName name="TARGET_POWER_TRAIN_SHARE_BY_PASSENGER_TRANSPORT_MODE_CYPRUS">'energy-transport'!$C$198:$K$207</definedName>
    <definedName name="TARGET_POWER_TRAIN_SHARE_BY_PASSENGER_TRANSPORT_MODE_CZECH_REPUBLIC">'energy-transport'!$C$208:$K$217</definedName>
    <definedName name="TARGET_POWER_TRAIN_SHARE_BY_PASSENGER_TRANSPORT_MODE_DENMARK">'energy-transport'!$C$218:$K$227</definedName>
    <definedName name="TARGET_POWER_TRAIN_SHARE_BY_PASSENGER_TRANSPORT_MODE_EASOC">'energy-transport'!$C$448:$K$457</definedName>
    <definedName name="TARGET_POWER_TRAIN_SHARE_BY_PASSENGER_TRANSPORT_MODE_ESTONIA">'energy-transport'!$C$228:$K$237</definedName>
    <definedName name="TARGET_POWER_TRAIN_SHARE_BY_PASSENGER_TRANSPORT_MODE_FINLAND">'energy-transport'!$C$238:$K$247</definedName>
    <definedName name="TARGET_POWER_TRAIN_SHARE_BY_PASSENGER_TRANSPORT_MODE_FRANCE">'energy-transport'!$C$248:$K$257</definedName>
    <definedName name="TARGET_POWER_TRAIN_SHARE_BY_PASSENGER_TRANSPORT_MODE_GERMANY">'energy-transport'!$C$258:$K$267</definedName>
    <definedName name="TARGET_POWER_TRAIN_SHARE_BY_PASSENGER_TRANSPORT_MODE_GREECE">'energy-transport'!$C$268:$K$277</definedName>
    <definedName name="TARGET_POWER_TRAIN_SHARE_BY_PASSENGER_TRANSPORT_MODE_HUNGARY">'energy-transport'!$C$278:$K$287</definedName>
    <definedName name="TARGET_POWER_TRAIN_SHARE_BY_PASSENGER_TRANSPORT_MODE_INDIA">'energy-transport'!$C$458:$K$467</definedName>
    <definedName name="TARGET_POWER_TRAIN_SHARE_BY_PASSENGER_TRANSPORT_MODE_IRELAND">'energy-transport'!$C$288:$K$297</definedName>
    <definedName name="TARGET_POWER_TRAIN_SHARE_BY_PASSENGER_TRANSPORT_MODE_ITALY">'energy-transport'!$C$298:$K$307</definedName>
    <definedName name="TARGET_POWER_TRAIN_SHARE_BY_PASSENGER_TRANSPORT_MODE_LATAM">'energy-transport'!$C$468:$K$477</definedName>
    <definedName name="TARGET_POWER_TRAIN_SHARE_BY_PASSENGER_TRANSPORT_MODE_LATVIA">'energy-transport'!$C$308:$K$317</definedName>
    <definedName name="TARGET_POWER_TRAIN_SHARE_BY_PASSENGER_TRANSPORT_MODE_LITHUANIA">'energy-transport'!$C$318:$K$327</definedName>
    <definedName name="TARGET_POWER_TRAIN_SHARE_BY_PASSENGER_TRANSPORT_MODE_LROW">'energy-transport'!$C$498:$K$507</definedName>
    <definedName name="TARGET_POWER_TRAIN_SHARE_BY_PASSENGER_TRANSPORT_MODE_LUXEMBOURG">'energy-transport'!$C$328:$K$337</definedName>
    <definedName name="TARGET_POWER_TRAIN_SHARE_BY_PASSENGER_TRANSPORT_MODE_MALTA">'energy-transport'!$C$338:$K$347</definedName>
    <definedName name="TARGET_POWER_TRAIN_SHARE_BY_PASSENGER_TRANSPORT_MODE_NETHERLANDS">'energy-transport'!$C$348:$K$357</definedName>
    <definedName name="TARGET_POWER_TRAIN_SHARE_BY_PASSENGER_TRANSPORT_MODE_POLAND">'energy-transport'!$C$358:$K$367</definedName>
    <definedName name="TARGET_POWER_TRAIN_SHARE_BY_PASSENGER_TRANSPORT_MODE_PORTUGAL">'energy-transport'!$C$368:$K$377</definedName>
    <definedName name="TARGET_POWER_TRAIN_SHARE_BY_PASSENGER_TRANSPORT_MODE_ROMANIA">'energy-transport'!$C$378:$K$387</definedName>
    <definedName name="TARGET_POWER_TRAIN_SHARE_BY_PASSENGER_TRANSPORT_MODE_RUSSIA">'energy-transport'!$C$478:$K$487</definedName>
    <definedName name="TARGET_POWER_TRAIN_SHARE_BY_PASSENGER_TRANSPORT_MODE_SLOVAKIA">'energy-transport'!$C$388:$K$397</definedName>
    <definedName name="TARGET_POWER_TRAIN_SHARE_BY_PASSENGER_TRANSPORT_MODE_SLOVENIA">'energy-transport'!$C$398:$K$407</definedName>
    <definedName name="TARGET_POWER_TRAIN_SHARE_BY_PASSENGER_TRANSPORT_MODE_SP">'energy-transport'!$A$155</definedName>
    <definedName name="TARGET_POWER_TRAIN_SHARE_BY_PASSENGER_TRANSPORT_MODE_SPAIN">'energy-transport'!$C$408:$K$417</definedName>
    <definedName name="TARGET_POWER_TRAIN_SHARE_BY_PASSENGER_TRANSPORT_MODE_SWEDEN">'energy-transport'!$C$418:$K$427</definedName>
    <definedName name="TARGET_POWER_TRAIN_SHARE_BY_PASSENGER_TRANSPORT_MODE_UK">'energy-transport'!$C$428:$K$437</definedName>
    <definedName name="TARGET_POWER_TRAIN_SHARE_BY_PASSENGER_TRANSPORT_MODE_USMCA">'energy-transport'!$C$488:$K$497</definedName>
    <definedName name="TARGET_SHARE_BIOENERGY_IN_TI_LIQUIDS_AND_GASES_SP" localSheetId="6">energy!$E$333:$E$341</definedName>
    <definedName name="TARGET_VALUE_V2G_SP" localSheetId="6">energy!$E$315</definedName>
    <definedName name="TARGET_YEAR_V2G_SP" localSheetId="6">energy!$D$315</definedName>
    <definedName name="TAX_RATE_INCOME_SP" localSheetId="5">economy!$B$394:$BJ$428</definedName>
    <definedName name="TAX_RATE_INCOME_SP_x">economy!$A$381</definedName>
    <definedName name="TAX_RATE_ON_EXTRACTION_HIGH" localSheetId="8">materials!$C$28:$I$28</definedName>
    <definedName name="TAX_RATE_ON_EXTRACTION_LOW" localSheetId="8">materials!$C$25:$I$25</definedName>
    <definedName name="TAX_RATE_ON_EXTRACTION_MEDIUM" localSheetId="8">materials!$C$26:$I$26</definedName>
    <definedName name="TAX_RATE_ON_EXTRACTION_OF_COAL_SP" localSheetId="8">materials!$E$25</definedName>
    <definedName name="TAX_RATE_ON_EXTRACTION_OF_GAS_SP" localSheetId="8">materials!$D$25</definedName>
    <definedName name="TAX_RATE_ON_EXTRACTION_OF_OIL_SP" localSheetId="8">materials!$C$25</definedName>
    <definedName name="TAX_RATE_ON_EXTRACTION_OTHER" localSheetId="8">materials!$C$28:$I$28</definedName>
    <definedName name="TAX_RATE_ON_EXTRATION_OF_RESOURCES_SP" localSheetId="8">materials!$A$23</definedName>
    <definedName name="TAX_RATE_PRODUCTION_SP" localSheetId="5">economy!$B$492:$BK$526</definedName>
    <definedName name="TAX_RATE_PRODUCTION_SP_x">economy!$A$479</definedName>
    <definedName name="TAX_RATE_PROFITS_SP" localSheetId="5">economy!$B$541:$B$575</definedName>
    <definedName name="TAX_RATE_PROFITS_SP_x">economy!$A$528</definedName>
    <definedName name="TAX_RATE_SOCIAL_SECURITY_SP" localSheetId="5">economy!$B$590:$B$624</definedName>
    <definedName name="TAX_RATE_SOCIAL_SECURITY_SP_x">economy!$A$577</definedName>
    <definedName name="TAX_RATE_WEALTH_SP" localSheetId="5">economy!$B$443:$BJ$477</definedName>
    <definedName name="TAX_RATE_WEALTH_SP_x">economy!$A$430</definedName>
    <definedName name="time" localSheetId="6">energy!$B$486:$F$486</definedName>
    <definedName name="TIME_CALCULATOR">data_materials_calculator!$C$33:$CJ$33</definedName>
    <definedName name="TIME_DEBT_INTEREST" localSheetId="5">economy!$B$255:$CI$255</definedName>
    <definedName name="TIME_GOV_BALANCE" localSheetId="5">economy!$B$304:$CI$304</definedName>
    <definedName name="time_index_2015_2100" localSheetId="3">demography!$B$154:$CI$154</definedName>
    <definedName name="time_index_2100" localSheetId="5">economy!$B$789:$CI$789</definedName>
    <definedName name="TIME_SERIES" localSheetId="8">materials!$B$13:$E$13</definedName>
    <definedName name="TimeRealSSPs" localSheetId="11">demography_data!$J$45:$T$45</definedName>
    <definedName name="TRADITIONAL_TO_INDUSTRIAL_AGRICULTURE_SP" localSheetId="9">land_and_water!$A$111</definedName>
    <definedName name="TRANSPORT_DEMAND_SHARE_BY_TRANSPORT_MODE_AND_POWER_TRAIN_SP">'energy-transport'!$A$113</definedName>
    <definedName name="URBAN_LAND_DENSITY_SP" localSheetId="9">land_and_water!$A$241</definedName>
    <definedName name="USER_DEFINED_URANIUM_MAXIMUM_SUPPLY_CURVE">materials!$A$59</definedName>
    <definedName name="USER_DEFINED_URANIUM_URR" localSheetId="8">materials!$AF$60</definedName>
    <definedName name="V2G_SP" localSheetId="6">energy!$A$311</definedName>
    <definedName name="WATER_EFFICIENCY_SP" localSheetId="9">land_and_water!$A$457</definedName>
    <definedName name="WIDTH_OF_CROPS_DISTRIBUTION_AMONG_USES_SP">land_and_water!$A$369</definedName>
    <definedName name="WIDTH_OF_CROPS_DISTRIBUTION_USES">land_and_water!$B$371:$B$379</definedName>
    <definedName name="WIDTH_OF_FORESTRY_DISTRIBUTION_AMONG_USES_SP">land_and_water!$A$393</definedName>
    <definedName name="WIDTH_OF_FORESTRY_DISTRIBUTION_USES">land_and_water!$B$395:$B$403</definedName>
    <definedName name="WIDTH_OF_LAND_PRODUCTS_DISTRIBUTION_AMONG_REGIONS" localSheetId="9">land_and_water!$B$342:$N$342</definedName>
    <definedName name="WIDTH_OF_LAND_PRODUCTS_DISTRIBUTION_AMONG_REGIONS_SP" localSheetId="9">land_and_water!$A$342</definedName>
    <definedName name="WILLET_DIET_PATTERN_OF_POLICY_DIETS_SP" localSheetId="9">land_and_water!$B$151:$O$159</definedName>
    <definedName name="WOOD_FOR_ENERGY_SP" localSheetId="9">land_and_water!$A$419</definedName>
    <definedName name="WORKING_TIME_VARIATION_SP">economy!$A$190</definedName>
    <definedName name="WORKING_TIME_VARIATION_TARGET_SP" localSheetId="5">economy!$B$207:$BK$241</definedName>
    <definedName name="YEAR_FINAL_CROPS_FOR_ENERGY_SP" localSheetId="9">land_and_water!$D$409:$D$417</definedName>
    <definedName name="YEAR_FINAL_DIET_CHANGE_SP" localSheetId="9">land_and_water!$D$206:$D$214</definedName>
    <definedName name="YEAR_FINAL_EFFECT_OIL_AND_GAS_ON_AGRICULTURE_SP" localSheetId="9">land_and_water!$D$435:$D$443</definedName>
    <definedName name="YEAR_FINAL_ELECTRIC_BOILERS_EXPANSION_SP" localSheetId="6">energy!$C$277:$C$285</definedName>
    <definedName name="YEAR_FINAL_FERTILITY_RATES_SP" localSheetId="3">demography!$B$7:$B$41</definedName>
    <definedName name="YEAR_FINAL_FLEX_ELEC_DEMAND_SP" localSheetId="6">energy!$D$321:$D$329</definedName>
    <definedName name="YEAR_FINAL_FLEXIBLE_ELECTROLIZERS_EXPANSION_SP" localSheetId="6">energy!$D$251:$D$259</definedName>
    <definedName name="YEAR_FINAL_FOREST_LOSS_LIMIT_SP" localSheetId="9">land_and_water!$D$267:$D$275</definedName>
    <definedName name="YEAR_FINAL_FOREST_PLANTATIONS" localSheetId="9">land_and_water!$D$19:$D$27</definedName>
    <definedName name="YEAR_FINAL_FORESTRY_SELF_SUFFICIENCY_SP" localSheetId="9">land_and_water!$D$279:$D$287</definedName>
    <definedName name="YEAR_FINAL_FUEL_CONSUMPTION_EFFICIENCY_CHANGE_SP" localSheetId="7">'energy-transport'!$D$95</definedName>
    <definedName name="YEAR_FINAL_GENDER_PARITY_INDEX_SP">society!$D$7:$D$41</definedName>
    <definedName name="YEAR_FINAL_HEAT_PUMPS_EXPANSION_SP" localSheetId="6">energy!$C$265:$C$273</definedName>
    <definedName name="YEAR_FINAL_LAND_PRODUCTS_GLOBAL_POOL_SP" localSheetId="9">land_and_water!$D$347:$D$355</definedName>
    <definedName name="YEAR_FINAL_LAND_PROTECTION_FROM_SOLAR_PV_SP">land_and_water!$D$532:$D$540</definedName>
    <definedName name="YEAR_FINAL_LOAD_FACTOR_CHANGE_SP" localSheetId="7">'energy-transport'!$D$51</definedName>
    <definedName name="YEAR_FINAL_MANURE_MANAGEMENT_SYSTEM_SP" localSheetId="9">land_and_water!$D$472:$D$480</definedName>
    <definedName name="YEAR_FINAL_PERCENTAGE_FE_LIQUID_AND_GAS_SUBSTITUTED_BY_H2_LIQUIDS_AND_GASES_BASED_FUEL_SP" localSheetId="6">energy!$D$345:$D$353</definedName>
    <definedName name="YEAR_FINAL_REDUCTION_TRANSPORT_DEMAND_SP" localSheetId="7">'energy-transport'!$D$7</definedName>
    <definedName name="YEAR_FINAL_SC_SP" localSheetId="6">energy!$D$309</definedName>
    <definedName name="YEAR_FINAL_SHARE_BIOENERGY_IN_TI_LIQUIDS_AND_GASES_SP" localSheetId="6">energy!$D$333:$D$341</definedName>
    <definedName name="YEAR_FINAL_SOIL_MANAGEMENT_GRASSLANDS_SP" localSheetId="9">land_and_water!$D$255:$D$263</definedName>
    <definedName name="YEAR_FINAL_SOLAR_LAND_FROM_OTHERS" localSheetId="9">land_and_water!$D$306:$D$314</definedName>
    <definedName name="YEAR_FINAL_STATIONARY_ELECTROLYZERS_EXPANSION_SP" localSheetId="6">energy!$C$295:$C$303</definedName>
    <definedName name="YEAR_FINAL_TRANSPORT_SHARE_SP" localSheetId="7">'energy-transport'!$D$116</definedName>
    <definedName name="YEAR_FINAL_URBAN_LAND_DENSITY_SP" localSheetId="9">land_and_water!$D$243</definedName>
    <definedName name="YEAR_FINAL_WATER_EFFICIENCY_SP" localSheetId="9">land_and_water!$D$459</definedName>
    <definedName name="YEAR_FINAL_WOOD_FOR_ENERGY_SP" localSheetId="9">land_and_water!$D$422:$D$430</definedName>
    <definedName name="YEAR_INITIAL_CROPS_FOR_ENERGY_SP" localSheetId="9">land_and_water!$C$409:$C$417</definedName>
    <definedName name="YEAR_INITIAL_DIET_CHANGE_SP" localSheetId="9">land_and_water!$C$206:$C$214</definedName>
    <definedName name="YEAR_INITIAL_EFFECT_OIL_AND_GAS_ON_AGRICULTURE_SP" localSheetId="9">land_and_water!$C$435:$C$443</definedName>
    <definedName name="YEAR_INITIAL_ELECTRIC_BOILERS_EXPANSION_SP" localSheetId="6">energy!$B$277:$B$285</definedName>
    <definedName name="YEAR_INITIAL_FOREST_LOSS_LIMIT_SP" localSheetId="9">land_and_water!$C$267:$C$275</definedName>
    <definedName name="YEAR_INITIAL_FOREST_PLANTATIONS" localSheetId="9">land_and_water!$C$19:$C$27</definedName>
    <definedName name="YEAR_INITIAL_FORESTRY_SELF_SUFFICIENCY_SP" localSheetId="9">land_and_water!$C$279:$C$287</definedName>
    <definedName name="YEAR_INITIAL_FUEL_CONSUMPTION_EFFICIENCY_CHANGE_SP" localSheetId="7">'energy-transport'!$C$95</definedName>
    <definedName name="YEAR_INITIAL_GENDER_PARITY_INDEX_SP">society!$C$7:$C$41</definedName>
    <definedName name="YEAR_INITIAL_HEAT_PUMPS_EXPANSION_SP" localSheetId="6">energy!$B$265:$B$273</definedName>
    <definedName name="YEAR_INITIAL_LAND_PRODUCTS_GLOBAL_POOL_SP" localSheetId="9">land_and_water!$C$347:$C$355</definedName>
    <definedName name="YEAR_INITIAL_LAND_PROTECTION_FROM_SOLAR_PV_SP">land_and_water!$C$532:$C$540</definedName>
    <definedName name="YEAR_INITIAL_LOAD_FACTOR_CHANGE_SP" localSheetId="7">'energy-transport'!$C$51</definedName>
    <definedName name="YEAR_INITIAL_MANURE_MANAGEMENT_SYSTEM_SP" localSheetId="9">land_and_water!$C$472:$C$480</definedName>
    <definedName name="YEAR_INITIAL_REDUCTION_TRANSPORT_DEMAND_SP" localSheetId="7">'energy-transport'!$C$7</definedName>
    <definedName name="YEAR_INITIAL_SC_SP" localSheetId="6">energy!$C$309</definedName>
    <definedName name="YEAR_INITIAL_SHARE_BIOENERGY_IN_TI_LIQUIDS_AND_GASES_SP" localSheetId="6">energy!$C$333:$C$341</definedName>
    <definedName name="YEAR_INITIAL_SOIL_MANAGEMENT_GRASSLANDS_SP" localSheetId="9">land_and_water!$C$255:$C$263</definedName>
    <definedName name="YEAR_INITIAL_SOLAR_LAND_FROM_OTHERS" localSheetId="9">land_and_water!$C$306:$C$314</definedName>
    <definedName name="YEAR_INITIAL_TRANSPORT_SHARE_SP" localSheetId="7">'energy-transport'!$C$116</definedName>
    <definedName name="YEAR_INITIAL_URBAN_LAND_DENSITY_SP" localSheetId="9">land_and_water!$C$243</definedName>
    <definedName name="YEAR_INITIAL_WATER_EFFICIENCY_SP" localSheetId="9">land_and_water!$C$459</definedName>
    <definedName name="YEAR_INITIAL_WOOD_FOR_ENERGY_SP" localSheetId="9">land_and_water!$C$422:$C$430</definedName>
    <definedName name="YEAR_LOCKDOWN_EFFECT_ON_HOUSEHOLDS_TRANSPORT_SP" localSheetId="5">economy!$B$1028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43" i="70" l="1"/>
  <c r="D543" i="70" s="1"/>
  <c r="E543" i="70" s="1"/>
  <c r="F543" i="70" s="1"/>
  <c r="G543" i="70" s="1"/>
  <c r="H543" i="70" s="1"/>
  <c r="I543" i="70" s="1"/>
  <c r="J543" i="70" s="1"/>
  <c r="K543" i="70" s="1"/>
  <c r="L543" i="70" s="1"/>
  <c r="M543" i="70" s="1"/>
  <c r="AL881" i="76"/>
  <c r="AM881" i="76" s="1"/>
  <c r="AN881" i="76" s="1"/>
  <c r="AO881" i="76" s="1"/>
  <c r="AP881" i="76" s="1"/>
  <c r="AQ881" i="76" s="1"/>
  <c r="AR881" i="76" s="1"/>
  <c r="AS881" i="76" s="1"/>
  <c r="AT881" i="76" s="1"/>
  <c r="AU881" i="76" s="1"/>
  <c r="AV881" i="76" s="1"/>
  <c r="AW881" i="76" s="1"/>
  <c r="AX881" i="76" s="1"/>
  <c r="AY881" i="76" s="1"/>
  <c r="AZ881" i="76" s="1"/>
  <c r="BA881" i="76" s="1"/>
  <c r="BB881" i="76" s="1"/>
  <c r="BC881" i="76" s="1"/>
  <c r="BD881" i="76" s="1"/>
  <c r="BE881" i="76" s="1"/>
  <c r="BF881" i="76" s="1"/>
  <c r="BG881" i="76" s="1"/>
  <c r="BH881" i="76" s="1"/>
  <c r="BI881" i="76" s="1"/>
  <c r="BJ881" i="76" s="1"/>
  <c r="BK881" i="76" s="1"/>
  <c r="BL881" i="76" s="1"/>
  <c r="BM881" i="76" s="1"/>
  <c r="BN881" i="76" s="1"/>
  <c r="BO881" i="76" s="1"/>
  <c r="BP881" i="76" s="1"/>
  <c r="BQ881" i="76" s="1"/>
  <c r="BR881" i="76" s="1"/>
  <c r="BS881" i="76" s="1"/>
  <c r="BT881" i="76" s="1"/>
  <c r="BU881" i="76" s="1"/>
  <c r="BV881" i="76" s="1"/>
  <c r="BW881" i="76" s="1"/>
  <c r="BX881" i="76" s="1"/>
  <c r="BY881" i="76" s="1"/>
  <c r="BZ881" i="76" s="1"/>
  <c r="CA881" i="76" s="1"/>
  <c r="CB881" i="76" s="1"/>
  <c r="CC881" i="76" s="1"/>
  <c r="CD881" i="76" s="1"/>
  <c r="CE881" i="76" s="1"/>
  <c r="CF881" i="76" s="1"/>
  <c r="CG881" i="76" s="1"/>
  <c r="CH881" i="76" s="1"/>
  <c r="CI881" i="76" s="1"/>
  <c r="AL880" i="76"/>
  <c r="AM880" i="76" s="1"/>
  <c r="AN880" i="76" s="1"/>
  <c r="AO880" i="76" s="1"/>
  <c r="AP880" i="76" s="1"/>
  <c r="AQ880" i="76" s="1"/>
  <c r="AR880" i="76" s="1"/>
  <c r="AS880" i="76" s="1"/>
  <c r="AT880" i="76" s="1"/>
  <c r="AU880" i="76" s="1"/>
  <c r="AV880" i="76" s="1"/>
  <c r="AW880" i="76" s="1"/>
  <c r="AX880" i="76" s="1"/>
  <c r="AY880" i="76" s="1"/>
  <c r="AZ880" i="76" s="1"/>
  <c r="BA880" i="76" s="1"/>
  <c r="BB880" i="76" s="1"/>
  <c r="BC880" i="76" s="1"/>
  <c r="BD880" i="76" s="1"/>
  <c r="BE880" i="76" s="1"/>
  <c r="BF880" i="76" s="1"/>
  <c r="BG880" i="76" s="1"/>
  <c r="BH880" i="76" s="1"/>
  <c r="BI880" i="76" s="1"/>
  <c r="BJ880" i="76" s="1"/>
  <c r="BK880" i="76" s="1"/>
  <c r="BL880" i="76" s="1"/>
  <c r="BM880" i="76" s="1"/>
  <c r="BN880" i="76" s="1"/>
  <c r="BO880" i="76" s="1"/>
  <c r="BP880" i="76" s="1"/>
  <c r="BQ880" i="76" s="1"/>
  <c r="BR880" i="76" s="1"/>
  <c r="BS880" i="76" s="1"/>
  <c r="BT880" i="76" s="1"/>
  <c r="BU880" i="76" s="1"/>
  <c r="BV880" i="76" s="1"/>
  <c r="BW880" i="76" s="1"/>
  <c r="BX880" i="76" s="1"/>
  <c r="BY880" i="76" s="1"/>
  <c r="BZ880" i="76" s="1"/>
  <c r="CA880" i="76" s="1"/>
  <c r="CB880" i="76" s="1"/>
  <c r="CC880" i="76" s="1"/>
  <c r="CD880" i="76" s="1"/>
  <c r="CE880" i="76" s="1"/>
  <c r="CF880" i="76" s="1"/>
  <c r="CG880" i="76" s="1"/>
  <c r="CH880" i="76" s="1"/>
  <c r="CI880" i="76" s="1"/>
  <c r="AL879" i="76"/>
  <c r="AM879" i="76" s="1"/>
  <c r="AN879" i="76" s="1"/>
  <c r="AO879" i="76" s="1"/>
  <c r="AP879" i="76" s="1"/>
  <c r="AQ879" i="76" s="1"/>
  <c r="AR879" i="76" s="1"/>
  <c r="AS879" i="76" s="1"/>
  <c r="AT879" i="76" s="1"/>
  <c r="AU879" i="76" s="1"/>
  <c r="AV879" i="76" s="1"/>
  <c r="AW879" i="76" s="1"/>
  <c r="AX879" i="76" s="1"/>
  <c r="AY879" i="76" s="1"/>
  <c r="AZ879" i="76" s="1"/>
  <c r="BA879" i="76" s="1"/>
  <c r="BB879" i="76" s="1"/>
  <c r="BC879" i="76" s="1"/>
  <c r="BD879" i="76" s="1"/>
  <c r="BE879" i="76" s="1"/>
  <c r="BF879" i="76" s="1"/>
  <c r="BG879" i="76" s="1"/>
  <c r="BH879" i="76" s="1"/>
  <c r="BI879" i="76" s="1"/>
  <c r="BJ879" i="76" s="1"/>
  <c r="BK879" i="76" s="1"/>
  <c r="BL879" i="76" s="1"/>
  <c r="BM879" i="76" s="1"/>
  <c r="BN879" i="76" s="1"/>
  <c r="BO879" i="76" s="1"/>
  <c r="BP879" i="76" s="1"/>
  <c r="BQ879" i="76" s="1"/>
  <c r="BR879" i="76" s="1"/>
  <c r="BS879" i="76" s="1"/>
  <c r="BT879" i="76" s="1"/>
  <c r="BU879" i="76" s="1"/>
  <c r="BV879" i="76" s="1"/>
  <c r="BW879" i="76" s="1"/>
  <c r="BX879" i="76" s="1"/>
  <c r="BY879" i="76" s="1"/>
  <c r="BZ879" i="76" s="1"/>
  <c r="CA879" i="76" s="1"/>
  <c r="CB879" i="76" s="1"/>
  <c r="CC879" i="76" s="1"/>
  <c r="CD879" i="76" s="1"/>
  <c r="CE879" i="76" s="1"/>
  <c r="CF879" i="76" s="1"/>
  <c r="CG879" i="76" s="1"/>
  <c r="CH879" i="76" s="1"/>
  <c r="CI879" i="76" s="1"/>
  <c r="AL878" i="76"/>
  <c r="AM878" i="76" s="1"/>
  <c r="AN878" i="76" s="1"/>
  <c r="AO878" i="76" s="1"/>
  <c r="AP878" i="76" s="1"/>
  <c r="AQ878" i="76" s="1"/>
  <c r="AR878" i="76" s="1"/>
  <c r="AS878" i="76" s="1"/>
  <c r="AT878" i="76" s="1"/>
  <c r="AU878" i="76" s="1"/>
  <c r="AV878" i="76" s="1"/>
  <c r="AW878" i="76" s="1"/>
  <c r="AX878" i="76" s="1"/>
  <c r="AY878" i="76" s="1"/>
  <c r="AZ878" i="76" s="1"/>
  <c r="BA878" i="76" s="1"/>
  <c r="BB878" i="76" s="1"/>
  <c r="BC878" i="76" s="1"/>
  <c r="BD878" i="76" s="1"/>
  <c r="BE878" i="76" s="1"/>
  <c r="BF878" i="76" s="1"/>
  <c r="BG878" i="76" s="1"/>
  <c r="BH878" i="76" s="1"/>
  <c r="BI878" i="76" s="1"/>
  <c r="BJ878" i="76" s="1"/>
  <c r="BK878" i="76" s="1"/>
  <c r="BL878" i="76" s="1"/>
  <c r="BM878" i="76" s="1"/>
  <c r="BN878" i="76" s="1"/>
  <c r="BO878" i="76" s="1"/>
  <c r="BP878" i="76" s="1"/>
  <c r="BQ878" i="76" s="1"/>
  <c r="BR878" i="76" s="1"/>
  <c r="BS878" i="76" s="1"/>
  <c r="BT878" i="76" s="1"/>
  <c r="BU878" i="76" s="1"/>
  <c r="BV878" i="76" s="1"/>
  <c r="BW878" i="76" s="1"/>
  <c r="BX878" i="76" s="1"/>
  <c r="BY878" i="76" s="1"/>
  <c r="BZ878" i="76" s="1"/>
  <c r="CA878" i="76" s="1"/>
  <c r="CB878" i="76" s="1"/>
  <c r="CC878" i="76" s="1"/>
  <c r="CD878" i="76" s="1"/>
  <c r="CE878" i="76" s="1"/>
  <c r="CF878" i="76" s="1"/>
  <c r="CG878" i="76" s="1"/>
  <c r="CH878" i="76" s="1"/>
  <c r="CI878" i="76" s="1"/>
  <c r="AL877" i="76"/>
  <c r="AM877" i="76" s="1"/>
  <c r="AN877" i="76" s="1"/>
  <c r="AO877" i="76" s="1"/>
  <c r="AP877" i="76" s="1"/>
  <c r="AQ877" i="76" s="1"/>
  <c r="AR877" i="76" s="1"/>
  <c r="AS877" i="76" s="1"/>
  <c r="AT877" i="76" s="1"/>
  <c r="AU877" i="76" s="1"/>
  <c r="AV877" i="76" s="1"/>
  <c r="AW877" i="76" s="1"/>
  <c r="AX877" i="76" s="1"/>
  <c r="AY877" i="76" s="1"/>
  <c r="AZ877" i="76" s="1"/>
  <c r="BA877" i="76" s="1"/>
  <c r="BB877" i="76" s="1"/>
  <c r="BC877" i="76" s="1"/>
  <c r="BD877" i="76" s="1"/>
  <c r="BE877" i="76" s="1"/>
  <c r="BF877" i="76" s="1"/>
  <c r="BG877" i="76" s="1"/>
  <c r="BH877" i="76" s="1"/>
  <c r="BI877" i="76" s="1"/>
  <c r="BJ877" i="76" s="1"/>
  <c r="BK877" i="76" s="1"/>
  <c r="BL877" i="76" s="1"/>
  <c r="BM877" i="76" s="1"/>
  <c r="BN877" i="76" s="1"/>
  <c r="BO877" i="76" s="1"/>
  <c r="BP877" i="76" s="1"/>
  <c r="BQ877" i="76" s="1"/>
  <c r="BR877" i="76" s="1"/>
  <c r="BS877" i="76" s="1"/>
  <c r="BT877" i="76" s="1"/>
  <c r="BU877" i="76" s="1"/>
  <c r="BV877" i="76" s="1"/>
  <c r="BW877" i="76" s="1"/>
  <c r="BX877" i="76" s="1"/>
  <c r="BY877" i="76" s="1"/>
  <c r="BZ877" i="76" s="1"/>
  <c r="CA877" i="76" s="1"/>
  <c r="CB877" i="76" s="1"/>
  <c r="CC877" i="76" s="1"/>
  <c r="CD877" i="76" s="1"/>
  <c r="CE877" i="76" s="1"/>
  <c r="CF877" i="76" s="1"/>
  <c r="CG877" i="76" s="1"/>
  <c r="CH877" i="76" s="1"/>
  <c r="CI877" i="76" s="1"/>
  <c r="AL876" i="76"/>
  <c r="AM876" i="76" s="1"/>
  <c r="AN876" i="76" s="1"/>
  <c r="AO876" i="76" s="1"/>
  <c r="AP876" i="76" s="1"/>
  <c r="AQ876" i="76" s="1"/>
  <c r="AR876" i="76" s="1"/>
  <c r="AS876" i="76" s="1"/>
  <c r="AT876" i="76" s="1"/>
  <c r="AU876" i="76" s="1"/>
  <c r="AV876" i="76" s="1"/>
  <c r="AW876" i="76" s="1"/>
  <c r="AX876" i="76" s="1"/>
  <c r="AY876" i="76" s="1"/>
  <c r="AZ876" i="76" s="1"/>
  <c r="BA876" i="76" s="1"/>
  <c r="BB876" i="76" s="1"/>
  <c r="BC876" i="76" s="1"/>
  <c r="BD876" i="76" s="1"/>
  <c r="BE876" i="76" s="1"/>
  <c r="BF876" i="76" s="1"/>
  <c r="BG876" i="76" s="1"/>
  <c r="BH876" i="76" s="1"/>
  <c r="BI876" i="76" s="1"/>
  <c r="BJ876" i="76" s="1"/>
  <c r="BK876" i="76" s="1"/>
  <c r="BL876" i="76" s="1"/>
  <c r="BM876" i="76" s="1"/>
  <c r="BN876" i="76" s="1"/>
  <c r="BO876" i="76" s="1"/>
  <c r="BP876" i="76" s="1"/>
  <c r="BQ876" i="76" s="1"/>
  <c r="BR876" i="76" s="1"/>
  <c r="BS876" i="76" s="1"/>
  <c r="BT876" i="76" s="1"/>
  <c r="BU876" i="76" s="1"/>
  <c r="BV876" i="76" s="1"/>
  <c r="BW876" i="76" s="1"/>
  <c r="BX876" i="76" s="1"/>
  <c r="BY876" i="76" s="1"/>
  <c r="BZ876" i="76" s="1"/>
  <c r="CA876" i="76" s="1"/>
  <c r="CB876" i="76" s="1"/>
  <c r="CC876" i="76" s="1"/>
  <c r="CD876" i="76" s="1"/>
  <c r="CE876" i="76" s="1"/>
  <c r="CF876" i="76" s="1"/>
  <c r="CG876" i="76" s="1"/>
  <c r="CH876" i="76" s="1"/>
  <c r="CI876" i="76" s="1"/>
  <c r="AL875" i="76"/>
  <c r="AM875" i="76" s="1"/>
  <c r="AN875" i="76" s="1"/>
  <c r="AO875" i="76" s="1"/>
  <c r="AP875" i="76" s="1"/>
  <c r="AQ875" i="76" s="1"/>
  <c r="AR875" i="76" s="1"/>
  <c r="AS875" i="76" s="1"/>
  <c r="AT875" i="76" s="1"/>
  <c r="AU875" i="76" s="1"/>
  <c r="AV875" i="76" s="1"/>
  <c r="AW875" i="76" s="1"/>
  <c r="AX875" i="76" s="1"/>
  <c r="AY875" i="76" s="1"/>
  <c r="AZ875" i="76" s="1"/>
  <c r="BA875" i="76" s="1"/>
  <c r="BB875" i="76" s="1"/>
  <c r="BC875" i="76" s="1"/>
  <c r="BD875" i="76" s="1"/>
  <c r="BE875" i="76" s="1"/>
  <c r="BF875" i="76" s="1"/>
  <c r="BG875" i="76" s="1"/>
  <c r="BH875" i="76" s="1"/>
  <c r="BI875" i="76" s="1"/>
  <c r="BJ875" i="76" s="1"/>
  <c r="BK875" i="76" s="1"/>
  <c r="BL875" i="76" s="1"/>
  <c r="BM875" i="76" s="1"/>
  <c r="BN875" i="76" s="1"/>
  <c r="BO875" i="76" s="1"/>
  <c r="BP875" i="76" s="1"/>
  <c r="BQ875" i="76" s="1"/>
  <c r="BR875" i="76" s="1"/>
  <c r="BS875" i="76" s="1"/>
  <c r="BT875" i="76" s="1"/>
  <c r="BU875" i="76" s="1"/>
  <c r="BV875" i="76" s="1"/>
  <c r="BW875" i="76" s="1"/>
  <c r="BX875" i="76" s="1"/>
  <c r="BY875" i="76" s="1"/>
  <c r="BZ875" i="76" s="1"/>
  <c r="CA875" i="76" s="1"/>
  <c r="CB875" i="76" s="1"/>
  <c r="CC875" i="76" s="1"/>
  <c r="CD875" i="76" s="1"/>
  <c r="CE875" i="76" s="1"/>
  <c r="CF875" i="76" s="1"/>
  <c r="CG875" i="76" s="1"/>
  <c r="CH875" i="76" s="1"/>
  <c r="CI875" i="76" s="1"/>
  <c r="AL874" i="76"/>
  <c r="AM874" i="76" s="1"/>
  <c r="AN874" i="76" s="1"/>
  <c r="AO874" i="76" s="1"/>
  <c r="AP874" i="76" s="1"/>
  <c r="AQ874" i="76" s="1"/>
  <c r="AR874" i="76" s="1"/>
  <c r="AS874" i="76" s="1"/>
  <c r="AT874" i="76" s="1"/>
  <c r="AU874" i="76" s="1"/>
  <c r="AV874" i="76" s="1"/>
  <c r="AW874" i="76" s="1"/>
  <c r="AX874" i="76" s="1"/>
  <c r="AY874" i="76" s="1"/>
  <c r="AZ874" i="76" s="1"/>
  <c r="BA874" i="76" s="1"/>
  <c r="BB874" i="76" s="1"/>
  <c r="BC874" i="76" s="1"/>
  <c r="BD874" i="76" s="1"/>
  <c r="BE874" i="76" s="1"/>
  <c r="BF874" i="76" s="1"/>
  <c r="BG874" i="76" s="1"/>
  <c r="BH874" i="76" s="1"/>
  <c r="BI874" i="76" s="1"/>
  <c r="BJ874" i="76" s="1"/>
  <c r="BK874" i="76" s="1"/>
  <c r="BL874" i="76" s="1"/>
  <c r="BM874" i="76" s="1"/>
  <c r="BN874" i="76" s="1"/>
  <c r="BO874" i="76" s="1"/>
  <c r="BP874" i="76" s="1"/>
  <c r="BQ874" i="76" s="1"/>
  <c r="BR874" i="76" s="1"/>
  <c r="BS874" i="76" s="1"/>
  <c r="BT874" i="76" s="1"/>
  <c r="BU874" i="76" s="1"/>
  <c r="BV874" i="76" s="1"/>
  <c r="BW874" i="76" s="1"/>
  <c r="BX874" i="76" s="1"/>
  <c r="BY874" i="76" s="1"/>
  <c r="BZ874" i="76" s="1"/>
  <c r="CA874" i="76" s="1"/>
  <c r="CB874" i="76" s="1"/>
  <c r="CC874" i="76" s="1"/>
  <c r="CD874" i="76" s="1"/>
  <c r="CE874" i="76" s="1"/>
  <c r="CF874" i="76" s="1"/>
  <c r="CG874" i="76" s="1"/>
  <c r="CH874" i="76" s="1"/>
  <c r="CI874" i="76" s="1"/>
  <c r="AL873" i="76"/>
  <c r="AM873" i="76" s="1"/>
  <c r="AN873" i="76" s="1"/>
  <c r="AO873" i="76" s="1"/>
  <c r="AP873" i="76" s="1"/>
  <c r="AQ873" i="76" s="1"/>
  <c r="AR873" i="76" s="1"/>
  <c r="AS873" i="76" s="1"/>
  <c r="AT873" i="76" s="1"/>
  <c r="AU873" i="76" s="1"/>
  <c r="AV873" i="76" s="1"/>
  <c r="AW873" i="76" s="1"/>
  <c r="AX873" i="76" s="1"/>
  <c r="AY873" i="76" s="1"/>
  <c r="AZ873" i="76" s="1"/>
  <c r="BA873" i="76" s="1"/>
  <c r="BB873" i="76" s="1"/>
  <c r="BC873" i="76" s="1"/>
  <c r="BD873" i="76" s="1"/>
  <c r="BE873" i="76" s="1"/>
  <c r="BF873" i="76" s="1"/>
  <c r="BG873" i="76" s="1"/>
  <c r="BH873" i="76" s="1"/>
  <c r="BI873" i="76" s="1"/>
  <c r="BJ873" i="76" s="1"/>
  <c r="BK873" i="76" s="1"/>
  <c r="BL873" i="76" s="1"/>
  <c r="BM873" i="76" s="1"/>
  <c r="BN873" i="76" s="1"/>
  <c r="BO873" i="76" s="1"/>
  <c r="BP873" i="76" s="1"/>
  <c r="BQ873" i="76" s="1"/>
  <c r="BR873" i="76" s="1"/>
  <c r="BS873" i="76" s="1"/>
  <c r="BT873" i="76" s="1"/>
  <c r="BU873" i="76" s="1"/>
  <c r="BV873" i="76" s="1"/>
  <c r="BW873" i="76" s="1"/>
  <c r="BX873" i="76" s="1"/>
  <c r="BY873" i="76" s="1"/>
  <c r="BZ873" i="76" s="1"/>
  <c r="CA873" i="76" s="1"/>
  <c r="CB873" i="76" s="1"/>
  <c r="CC873" i="76" s="1"/>
  <c r="CD873" i="76" s="1"/>
  <c r="CE873" i="76" s="1"/>
  <c r="CF873" i="76" s="1"/>
  <c r="CG873" i="76" s="1"/>
  <c r="CH873" i="76" s="1"/>
  <c r="CI873" i="76" s="1"/>
  <c r="AL872" i="76"/>
  <c r="AM872" i="76" s="1"/>
  <c r="AN872" i="76" s="1"/>
  <c r="AO872" i="76" s="1"/>
  <c r="AP872" i="76" s="1"/>
  <c r="AQ872" i="76" s="1"/>
  <c r="AR872" i="76" s="1"/>
  <c r="AS872" i="76" s="1"/>
  <c r="AT872" i="76" s="1"/>
  <c r="AU872" i="76" s="1"/>
  <c r="AV872" i="76" s="1"/>
  <c r="AW872" i="76" s="1"/>
  <c r="AX872" i="76" s="1"/>
  <c r="AY872" i="76" s="1"/>
  <c r="AZ872" i="76" s="1"/>
  <c r="BA872" i="76" s="1"/>
  <c r="BB872" i="76" s="1"/>
  <c r="BC872" i="76" s="1"/>
  <c r="BD872" i="76" s="1"/>
  <c r="BE872" i="76" s="1"/>
  <c r="BF872" i="76" s="1"/>
  <c r="BG872" i="76" s="1"/>
  <c r="BH872" i="76" s="1"/>
  <c r="BI872" i="76" s="1"/>
  <c r="BJ872" i="76" s="1"/>
  <c r="BK872" i="76" s="1"/>
  <c r="BL872" i="76" s="1"/>
  <c r="BM872" i="76" s="1"/>
  <c r="BN872" i="76" s="1"/>
  <c r="BO872" i="76" s="1"/>
  <c r="BP872" i="76" s="1"/>
  <c r="BQ872" i="76" s="1"/>
  <c r="BR872" i="76" s="1"/>
  <c r="BS872" i="76" s="1"/>
  <c r="BT872" i="76" s="1"/>
  <c r="BU872" i="76" s="1"/>
  <c r="BV872" i="76" s="1"/>
  <c r="BW872" i="76" s="1"/>
  <c r="BX872" i="76" s="1"/>
  <c r="BY872" i="76" s="1"/>
  <c r="BZ872" i="76" s="1"/>
  <c r="CA872" i="76" s="1"/>
  <c r="CB872" i="76" s="1"/>
  <c r="CC872" i="76" s="1"/>
  <c r="CD872" i="76" s="1"/>
  <c r="CE872" i="76" s="1"/>
  <c r="CF872" i="76" s="1"/>
  <c r="CG872" i="76" s="1"/>
  <c r="CH872" i="76" s="1"/>
  <c r="CI872" i="76" s="1"/>
  <c r="AL871" i="76"/>
  <c r="AM871" i="76" s="1"/>
  <c r="AN871" i="76" s="1"/>
  <c r="AO871" i="76" s="1"/>
  <c r="AP871" i="76" s="1"/>
  <c r="AQ871" i="76" s="1"/>
  <c r="AR871" i="76" s="1"/>
  <c r="AS871" i="76" s="1"/>
  <c r="AT871" i="76" s="1"/>
  <c r="AU871" i="76" s="1"/>
  <c r="AV871" i="76" s="1"/>
  <c r="AW871" i="76" s="1"/>
  <c r="AX871" i="76" s="1"/>
  <c r="AY871" i="76" s="1"/>
  <c r="AZ871" i="76" s="1"/>
  <c r="BA871" i="76" s="1"/>
  <c r="BB871" i="76" s="1"/>
  <c r="BC871" i="76" s="1"/>
  <c r="BD871" i="76" s="1"/>
  <c r="BE871" i="76" s="1"/>
  <c r="BF871" i="76" s="1"/>
  <c r="BG871" i="76" s="1"/>
  <c r="BH871" i="76" s="1"/>
  <c r="BI871" i="76" s="1"/>
  <c r="BJ871" i="76" s="1"/>
  <c r="BK871" i="76" s="1"/>
  <c r="BL871" i="76" s="1"/>
  <c r="BM871" i="76" s="1"/>
  <c r="BN871" i="76" s="1"/>
  <c r="BO871" i="76" s="1"/>
  <c r="BP871" i="76" s="1"/>
  <c r="BQ871" i="76" s="1"/>
  <c r="BR871" i="76" s="1"/>
  <c r="BS871" i="76" s="1"/>
  <c r="BT871" i="76" s="1"/>
  <c r="BU871" i="76" s="1"/>
  <c r="BV871" i="76" s="1"/>
  <c r="BW871" i="76" s="1"/>
  <c r="BX871" i="76" s="1"/>
  <c r="BY871" i="76" s="1"/>
  <c r="BZ871" i="76" s="1"/>
  <c r="CA871" i="76" s="1"/>
  <c r="CB871" i="76" s="1"/>
  <c r="CC871" i="76" s="1"/>
  <c r="CD871" i="76" s="1"/>
  <c r="CE871" i="76" s="1"/>
  <c r="CF871" i="76" s="1"/>
  <c r="CG871" i="76" s="1"/>
  <c r="CH871" i="76" s="1"/>
  <c r="CI871" i="76" s="1"/>
  <c r="AL870" i="76"/>
  <c r="AM870" i="76" s="1"/>
  <c r="AN870" i="76" s="1"/>
  <c r="AO870" i="76" s="1"/>
  <c r="AP870" i="76" s="1"/>
  <c r="AQ870" i="76" s="1"/>
  <c r="AR870" i="76" s="1"/>
  <c r="AS870" i="76" s="1"/>
  <c r="AT870" i="76" s="1"/>
  <c r="AU870" i="76" s="1"/>
  <c r="AV870" i="76" s="1"/>
  <c r="AW870" i="76" s="1"/>
  <c r="AX870" i="76" s="1"/>
  <c r="AY870" i="76" s="1"/>
  <c r="AZ870" i="76" s="1"/>
  <c r="BA870" i="76" s="1"/>
  <c r="BB870" i="76" s="1"/>
  <c r="BC870" i="76" s="1"/>
  <c r="BD870" i="76" s="1"/>
  <c r="BE870" i="76" s="1"/>
  <c r="BF870" i="76" s="1"/>
  <c r="BG870" i="76" s="1"/>
  <c r="BH870" i="76" s="1"/>
  <c r="BI870" i="76" s="1"/>
  <c r="BJ870" i="76" s="1"/>
  <c r="BK870" i="76" s="1"/>
  <c r="BL870" i="76" s="1"/>
  <c r="BM870" i="76" s="1"/>
  <c r="BN870" i="76" s="1"/>
  <c r="BO870" i="76" s="1"/>
  <c r="BP870" i="76" s="1"/>
  <c r="BQ870" i="76" s="1"/>
  <c r="BR870" i="76" s="1"/>
  <c r="BS870" i="76" s="1"/>
  <c r="BT870" i="76" s="1"/>
  <c r="BU870" i="76" s="1"/>
  <c r="BV870" i="76" s="1"/>
  <c r="BW870" i="76" s="1"/>
  <c r="BX870" i="76" s="1"/>
  <c r="BY870" i="76" s="1"/>
  <c r="BZ870" i="76" s="1"/>
  <c r="CA870" i="76" s="1"/>
  <c r="CB870" i="76" s="1"/>
  <c r="CC870" i="76" s="1"/>
  <c r="CD870" i="76" s="1"/>
  <c r="CE870" i="76" s="1"/>
  <c r="CF870" i="76" s="1"/>
  <c r="CG870" i="76" s="1"/>
  <c r="CH870" i="76" s="1"/>
  <c r="CI870" i="76" s="1"/>
  <c r="AL869" i="76"/>
  <c r="AM869" i="76" s="1"/>
  <c r="AN869" i="76" s="1"/>
  <c r="AO869" i="76" s="1"/>
  <c r="AP869" i="76" s="1"/>
  <c r="AQ869" i="76" s="1"/>
  <c r="AR869" i="76" s="1"/>
  <c r="AS869" i="76" s="1"/>
  <c r="AT869" i="76" s="1"/>
  <c r="AU869" i="76" s="1"/>
  <c r="AV869" i="76" s="1"/>
  <c r="AW869" i="76" s="1"/>
  <c r="AX869" i="76" s="1"/>
  <c r="AY869" i="76" s="1"/>
  <c r="AZ869" i="76" s="1"/>
  <c r="BA869" i="76" s="1"/>
  <c r="BB869" i="76" s="1"/>
  <c r="BC869" i="76" s="1"/>
  <c r="BD869" i="76" s="1"/>
  <c r="BE869" i="76" s="1"/>
  <c r="BF869" i="76" s="1"/>
  <c r="BG869" i="76" s="1"/>
  <c r="BH869" i="76" s="1"/>
  <c r="BI869" i="76" s="1"/>
  <c r="BJ869" i="76" s="1"/>
  <c r="BK869" i="76" s="1"/>
  <c r="BL869" i="76" s="1"/>
  <c r="BM869" i="76" s="1"/>
  <c r="BN869" i="76" s="1"/>
  <c r="BO869" i="76" s="1"/>
  <c r="BP869" i="76" s="1"/>
  <c r="BQ869" i="76" s="1"/>
  <c r="BR869" i="76" s="1"/>
  <c r="BS869" i="76" s="1"/>
  <c r="BT869" i="76" s="1"/>
  <c r="BU869" i="76" s="1"/>
  <c r="BV869" i="76" s="1"/>
  <c r="BW869" i="76" s="1"/>
  <c r="BX869" i="76" s="1"/>
  <c r="BY869" i="76" s="1"/>
  <c r="BZ869" i="76" s="1"/>
  <c r="CA869" i="76" s="1"/>
  <c r="CB869" i="76" s="1"/>
  <c r="CC869" i="76" s="1"/>
  <c r="CD869" i="76" s="1"/>
  <c r="CE869" i="76" s="1"/>
  <c r="CF869" i="76" s="1"/>
  <c r="CG869" i="76" s="1"/>
  <c r="CH869" i="76" s="1"/>
  <c r="CI869" i="76" s="1"/>
  <c r="AL868" i="76"/>
  <c r="AM868" i="76" s="1"/>
  <c r="AN868" i="76" s="1"/>
  <c r="AO868" i="76" s="1"/>
  <c r="AP868" i="76" s="1"/>
  <c r="AQ868" i="76" s="1"/>
  <c r="AR868" i="76" s="1"/>
  <c r="AS868" i="76" s="1"/>
  <c r="AT868" i="76" s="1"/>
  <c r="AU868" i="76" s="1"/>
  <c r="AV868" i="76" s="1"/>
  <c r="AW868" i="76" s="1"/>
  <c r="AX868" i="76" s="1"/>
  <c r="AY868" i="76" s="1"/>
  <c r="AZ868" i="76" s="1"/>
  <c r="BA868" i="76" s="1"/>
  <c r="BB868" i="76" s="1"/>
  <c r="BC868" i="76" s="1"/>
  <c r="BD868" i="76" s="1"/>
  <c r="BE868" i="76" s="1"/>
  <c r="BF868" i="76" s="1"/>
  <c r="BG868" i="76" s="1"/>
  <c r="BH868" i="76" s="1"/>
  <c r="BI868" i="76" s="1"/>
  <c r="BJ868" i="76" s="1"/>
  <c r="BK868" i="76" s="1"/>
  <c r="BL868" i="76" s="1"/>
  <c r="BM868" i="76" s="1"/>
  <c r="BN868" i="76" s="1"/>
  <c r="BO868" i="76" s="1"/>
  <c r="BP868" i="76" s="1"/>
  <c r="BQ868" i="76" s="1"/>
  <c r="BR868" i="76" s="1"/>
  <c r="BS868" i="76" s="1"/>
  <c r="BT868" i="76" s="1"/>
  <c r="BU868" i="76" s="1"/>
  <c r="BV868" i="76" s="1"/>
  <c r="BW868" i="76" s="1"/>
  <c r="BX868" i="76" s="1"/>
  <c r="BY868" i="76" s="1"/>
  <c r="BZ868" i="76" s="1"/>
  <c r="CA868" i="76" s="1"/>
  <c r="CB868" i="76" s="1"/>
  <c r="CC868" i="76" s="1"/>
  <c r="CD868" i="76" s="1"/>
  <c r="CE868" i="76" s="1"/>
  <c r="CF868" i="76" s="1"/>
  <c r="CG868" i="76" s="1"/>
  <c r="CH868" i="76" s="1"/>
  <c r="CI868" i="76" s="1"/>
  <c r="AL867" i="76"/>
  <c r="AM867" i="76" s="1"/>
  <c r="AN867" i="76" s="1"/>
  <c r="AO867" i="76" s="1"/>
  <c r="AP867" i="76" s="1"/>
  <c r="AQ867" i="76" s="1"/>
  <c r="AR867" i="76" s="1"/>
  <c r="AS867" i="76" s="1"/>
  <c r="AT867" i="76" s="1"/>
  <c r="AU867" i="76" s="1"/>
  <c r="AV867" i="76" s="1"/>
  <c r="AW867" i="76" s="1"/>
  <c r="AX867" i="76" s="1"/>
  <c r="AY867" i="76" s="1"/>
  <c r="AZ867" i="76" s="1"/>
  <c r="BA867" i="76" s="1"/>
  <c r="BB867" i="76" s="1"/>
  <c r="BC867" i="76" s="1"/>
  <c r="BD867" i="76" s="1"/>
  <c r="BE867" i="76" s="1"/>
  <c r="BF867" i="76" s="1"/>
  <c r="BG867" i="76" s="1"/>
  <c r="BH867" i="76" s="1"/>
  <c r="BI867" i="76" s="1"/>
  <c r="BJ867" i="76" s="1"/>
  <c r="BK867" i="76" s="1"/>
  <c r="BL867" i="76" s="1"/>
  <c r="BM867" i="76" s="1"/>
  <c r="BN867" i="76" s="1"/>
  <c r="BO867" i="76" s="1"/>
  <c r="BP867" i="76" s="1"/>
  <c r="BQ867" i="76" s="1"/>
  <c r="BR867" i="76" s="1"/>
  <c r="BS867" i="76" s="1"/>
  <c r="BT867" i="76" s="1"/>
  <c r="BU867" i="76" s="1"/>
  <c r="BV867" i="76" s="1"/>
  <c r="BW867" i="76" s="1"/>
  <c r="BX867" i="76" s="1"/>
  <c r="BY867" i="76" s="1"/>
  <c r="BZ867" i="76" s="1"/>
  <c r="CA867" i="76" s="1"/>
  <c r="CB867" i="76" s="1"/>
  <c r="CC867" i="76" s="1"/>
  <c r="CD867" i="76" s="1"/>
  <c r="CE867" i="76" s="1"/>
  <c r="CF867" i="76" s="1"/>
  <c r="CG867" i="76" s="1"/>
  <c r="CH867" i="76" s="1"/>
  <c r="CI867" i="76" s="1"/>
  <c r="AL866" i="76"/>
  <c r="AM866" i="76" s="1"/>
  <c r="AN866" i="76" s="1"/>
  <c r="AO866" i="76" s="1"/>
  <c r="AP866" i="76" s="1"/>
  <c r="AQ866" i="76" s="1"/>
  <c r="AR866" i="76" s="1"/>
  <c r="AS866" i="76" s="1"/>
  <c r="AT866" i="76" s="1"/>
  <c r="AU866" i="76" s="1"/>
  <c r="AV866" i="76" s="1"/>
  <c r="AW866" i="76" s="1"/>
  <c r="AX866" i="76" s="1"/>
  <c r="AY866" i="76" s="1"/>
  <c r="AZ866" i="76" s="1"/>
  <c r="BA866" i="76" s="1"/>
  <c r="BB866" i="76" s="1"/>
  <c r="BC866" i="76" s="1"/>
  <c r="BD866" i="76" s="1"/>
  <c r="BE866" i="76" s="1"/>
  <c r="BF866" i="76" s="1"/>
  <c r="BG866" i="76" s="1"/>
  <c r="BH866" i="76" s="1"/>
  <c r="BI866" i="76" s="1"/>
  <c r="BJ866" i="76" s="1"/>
  <c r="BK866" i="76" s="1"/>
  <c r="BL866" i="76" s="1"/>
  <c r="BM866" i="76" s="1"/>
  <c r="BN866" i="76" s="1"/>
  <c r="BO866" i="76" s="1"/>
  <c r="BP866" i="76" s="1"/>
  <c r="BQ866" i="76" s="1"/>
  <c r="BR866" i="76" s="1"/>
  <c r="BS866" i="76" s="1"/>
  <c r="BT866" i="76" s="1"/>
  <c r="BU866" i="76" s="1"/>
  <c r="BV866" i="76" s="1"/>
  <c r="BW866" i="76" s="1"/>
  <c r="BX866" i="76" s="1"/>
  <c r="BY866" i="76" s="1"/>
  <c r="BZ866" i="76" s="1"/>
  <c r="CA866" i="76" s="1"/>
  <c r="CB866" i="76" s="1"/>
  <c r="CC866" i="76" s="1"/>
  <c r="CD866" i="76" s="1"/>
  <c r="CE866" i="76" s="1"/>
  <c r="CF866" i="76" s="1"/>
  <c r="CG866" i="76" s="1"/>
  <c r="CH866" i="76" s="1"/>
  <c r="CI866" i="76" s="1"/>
  <c r="AL865" i="76"/>
  <c r="AM865" i="76" s="1"/>
  <c r="AN865" i="76" s="1"/>
  <c r="AO865" i="76" s="1"/>
  <c r="AP865" i="76" s="1"/>
  <c r="AQ865" i="76" s="1"/>
  <c r="AR865" i="76" s="1"/>
  <c r="AS865" i="76" s="1"/>
  <c r="AT865" i="76" s="1"/>
  <c r="AU865" i="76" s="1"/>
  <c r="AV865" i="76" s="1"/>
  <c r="AW865" i="76" s="1"/>
  <c r="AX865" i="76" s="1"/>
  <c r="AY865" i="76" s="1"/>
  <c r="AZ865" i="76" s="1"/>
  <c r="BA865" i="76" s="1"/>
  <c r="BB865" i="76" s="1"/>
  <c r="BC865" i="76" s="1"/>
  <c r="BD865" i="76" s="1"/>
  <c r="BE865" i="76" s="1"/>
  <c r="BF865" i="76" s="1"/>
  <c r="BG865" i="76" s="1"/>
  <c r="BH865" i="76" s="1"/>
  <c r="BI865" i="76" s="1"/>
  <c r="BJ865" i="76" s="1"/>
  <c r="BK865" i="76" s="1"/>
  <c r="BL865" i="76" s="1"/>
  <c r="BM865" i="76" s="1"/>
  <c r="BN865" i="76" s="1"/>
  <c r="BO865" i="76" s="1"/>
  <c r="BP865" i="76" s="1"/>
  <c r="BQ865" i="76" s="1"/>
  <c r="BR865" i="76" s="1"/>
  <c r="BS865" i="76" s="1"/>
  <c r="BT865" i="76" s="1"/>
  <c r="BU865" i="76" s="1"/>
  <c r="BV865" i="76" s="1"/>
  <c r="BW865" i="76" s="1"/>
  <c r="BX865" i="76" s="1"/>
  <c r="BY865" i="76" s="1"/>
  <c r="BZ865" i="76" s="1"/>
  <c r="CA865" i="76" s="1"/>
  <c r="CB865" i="76" s="1"/>
  <c r="CC865" i="76" s="1"/>
  <c r="CD865" i="76" s="1"/>
  <c r="CE865" i="76" s="1"/>
  <c r="CF865" i="76" s="1"/>
  <c r="CG865" i="76" s="1"/>
  <c r="CH865" i="76" s="1"/>
  <c r="CI865" i="76" s="1"/>
  <c r="AL864" i="76"/>
  <c r="AM864" i="76" s="1"/>
  <c r="AN864" i="76" s="1"/>
  <c r="AO864" i="76" s="1"/>
  <c r="AP864" i="76" s="1"/>
  <c r="AQ864" i="76" s="1"/>
  <c r="AR864" i="76" s="1"/>
  <c r="AS864" i="76" s="1"/>
  <c r="AT864" i="76" s="1"/>
  <c r="AU864" i="76" s="1"/>
  <c r="AV864" i="76" s="1"/>
  <c r="AW864" i="76" s="1"/>
  <c r="AX864" i="76" s="1"/>
  <c r="AY864" i="76" s="1"/>
  <c r="AZ864" i="76" s="1"/>
  <c r="BA864" i="76" s="1"/>
  <c r="BB864" i="76" s="1"/>
  <c r="BC864" i="76" s="1"/>
  <c r="BD864" i="76" s="1"/>
  <c r="BE864" i="76" s="1"/>
  <c r="BF864" i="76" s="1"/>
  <c r="BG864" i="76" s="1"/>
  <c r="BH864" i="76" s="1"/>
  <c r="BI864" i="76" s="1"/>
  <c r="BJ864" i="76" s="1"/>
  <c r="BK864" i="76" s="1"/>
  <c r="BL864" i="76" s="1"/>
  <c r="BM864" i="76" s="1"/>
  <c r="BN864" i="76" s="1"/>
  <c r="BO864" i="76" s="1"/>
  <c r="BP864" i="76" s="1"/>
  <c r="BQ864" i="76" s="1"/>
  <c r="BR864" i="76" s="1"/>
  <c r="BS864" i="76" s="1"/>
  <c r="BT864" i="76" s="1"/>
  <c r="BU864" i="76" s="1"/>
  <c r="BV864" i="76" s="1"/>
  <c r="BW864" i="76" s="1"/>
  <c r="BX864" i="76" s="1"/>
  <c r="BY864" i="76" s="1"/>
  <c r="BZ864" i="76" s="1"/>
  <c r="CA864" i="76" s="1"/>
  <c r="CB864" i="76" s="1"/>
  <c r="CC864" i="76" s="1"/>
  <c r="CD864" i="76" s="1"/>
  <c r="CE864" i="76" s="1"/>
  <c r="CF864" i="76" s="1"/>
  <c r="CG864" i="76" s="1"/>
  <c r="CH864" i="76" s="1"/>
  <c r="CI864" i="76" s="1"/>
  <c r="AL863" i="76"/>
  <c r="AM863" i="76" s="1"/>
  <c r="AN863" i="76" s="1"/>
  <c r="AO863" i="76" s="1"/>
  <c r="AP863" i="76" s="1"/>
  <c r="AQ863" i="76" s="1"/>
  <c r="AR863" i="76" s="1"/>
  <c r="AS863" i="76" s="1"/>
  <c r="AT863" i="76" s="1"/>
  <c r="AU863" i="76" s="1"/>
  <c r="AV863" i="76" s="1"/>
  <c r="AW863" i="76" s="1"/>
  <c r="AX863" i="76" s="1"/>
  <c r="AY863" i="76" s="1"/>
  <c r="AZ863" i="76" s="1"/>
  <c r="BA863" i="76" s="1"/>
  <c r="BB863" i="76" s="1"/>
  <c r="BC863" i="76" s="1"/>
  <c r="BD863" i="76" s="1"/>
  <c r="BE863" i="76" s="1"/>
  <c r="BF863" i="76" s="1"/>
  <c r="BG863" i="76" s="1"/>
  <c r="BH863" i="76" s="1"/>
  <c r="BI863" i="76" s="1"/>
  <c r="BJ863" i="76" s="1"/>
  <c r="BK863" i="76" s="1"/>
  <c r="BL863" i="76" s="1"/>
  <c r="BM863" i="76" s="1"/>
  <c r="BN863" i="76" s="1"/>
  <c r="BO863" i="76" s="1"/>
  <c r="BP863" i="76" s="1"/>
  <c r="BQ863" i="76" s="1"/>
  <c r="BR863" i="76" s="1"/>
  <c r="BS863" i="76" s="1"/>
  <c r="BT863" i="76" s="1"/>
  <c r="BU863" i="76" s="1"/>
  <c r="BV863" i="76" s="1"/>
  <c r="BW863" i="76" s="1"/>
  <c r="BX863" i="76" s="1"/>
  <c r="BY863" i="76" s="1"/>
  <c r="BZ863" i="76" s="1"/>
  <c r="CA863" i="76" s="1"/>
  <c r="CB863" i="76" s="1"/>
  <c r="CC863" i="76" s="1"/>
  <c r="CD863" i="76" s="1"/>
  <c r="CE863" i="76" s="1"/>
  <c r="CF863" i="76" s="1"/>
  <c r="CG863" i="76" s="1"/>
  <c r="CH863" i="76" s="1"/>
  <c r="CI863" i="76" s="1"/>
  <c r="AL862" i="76"/>
  <c r="AM862" i="76" s="1"/>
  <c r="AN862" i="76" s="1"/>
  <c r="AO862" i="76" s="1"/>
  <c r="AP862" i="76" s="1"/>
  <c r="AQ862" i="76" s="1"/>
  <c r="AR862" i="76" s="1"/>
  <c r="AS862" i="76" s="1"/>
  <c r="AT862" i="76" s="1"/>
  <c r="AU862" i="76" s="1"/>
  <c r="AV862" i="76" s="1"/>
  <c r="AW862" i="76" s="1"/>
  <c r="AX862" i="76" s="1"/>
  <c r="AY862" i="76" s="1"/>
  <c r="AZ862" i="76" s="1"/>
  <c r="BA862" i="76" s="1"/>
  <c r="BB862" i="76" s="1"/>
  <c r="BC862" i="76" s="1"/>
  <c r="BD862" i="76" s="1"/>
  <c r="BE862" i="76" s="1"/>
  <c r="BF862" i="76" s="1"/>
  <c r="BG862" i="76" s="1"/>
  <c r="BH862" i="76" s="1"/>
  <c r="BI862" i="76" s="1"/>
  <c r="BJ862" i="76" s="1"/>
  <c r="BK862" i="76" s="1"/>
  <c r="BL862" i="76" s="1"/>
  <c r="BM862" i="76" s="1"/>
  <c r="BN862" i="76" s="1"/>
  <c r="BO862" i="76" s="1"/>
  <c r="BP862" i="76" s="1"/>
  <c r="BQ862" i="76" s="1"/>
  <c r="BR862" i="76" s="1"/>
  <c r="BS862" i="76" s="1"/>
  <c r="BT862" i="76" s="1"/>
  <c r="BU862" i="76" s="1"/>
  <c r="BV862" i="76" s="1"/>
  <c r="BW862" i="76" s="1"/>
  <c r="BX862" i="76" s="1"/>
  <c r="BY862" i="76" s="1"/>
  <c r="BZ862" i="76" s="1"/>
  <c r="CA862" i="76" s="1"/>
  <c r="CB862" i="76" s="1"/>
  <c r="CC862" i="76" s="1"/>
  <c r="CD862" i="76" s="1"/>
  <c r="CE862" i="76" s="1"/>
  <c r="CF862" i="76" s="1"/>
  <c r="CG862" i="76" s="1"/>
  <c r="CH862" i="76" s="1"/>
  <c r="CI862" i="76" s="1"/>
  <c r="AL861" i="76"/>
  <c r="AM861" i="76" s="1"/>
  <c r="AN861" i="76" s="1"/>
  <c r="AO861" i="76" s="1"/>
  <c r="AP861" i="76" s="1"/>
  <c r="AQ861" i="76" s="1"/>
  <c r="AR861" i="76" s="1"/>
  <c r="AS861" i="76" s="1"/>
  <c r="AT861" i="76" s="1"/>
  <c r="AU861" i="76" s="1"/>
  <c r="AV861" i="76" s="1"/>
  <c r="AW861" i="76" s="1"/>
  <c r="AX861" i="76" s="1"/>
  <c r="AY861" i="76" s="1"/>
  <c r="AZ861" i="76" s="1"/>
  <c r="BA861" i="76" s="1"/>
  <c r="BB861" i="76" s="1"/>
  <c r="BC861" i="76" s="1"/>
  <c r="BD861" i="76" s="1"/>
  <c r="BE861" i="76" s="1"/>
  <c r="BF861" i="76" s="1"/>
  <c r="BG861" i="76" s="1"/>
  <c r="BH861" i="76" s="1"/>
  <c r="BI861" i="76" s="1"/>
  <c r="BJ861" i="76" s="1"/>
  <c r="BK861" i="76" s="1"/>
  <c r="BL861" i="76" s="1"/>
  <c r="BM861" i="76" s="1"/>
  <c r="BN861" i="76" s="1"/>
  <c r="BO861" i="76" s="1"/>
  <c r="BP861" i="76" s="1"/>
  <c r="BQ861" i="76" s="1"/>
  <c r="BR861" i="76" s="1"/>
  <c r="BS861" i="76" s="1"/>
  <c r="BT861" i="76" s="1"/>
  <c r="BU861" i="76" s="1"/>
  <c r="BV861" i="76" s="1"/>
  <c r="BW861" i="76" s="1"/>
  <c r="BX861" i="76" s="1"/>
  <c r="BY861" i="76" s="1"/>
  <c r="BZ861" i="76" s="1"/>
  <c r="CA861" i="76" s="1"/>
  <c r="CB861" i="76" s="1"/>
  <c r="CC861" i="76" s="1"/>
  <c r="CD861" i="76" s="1"/>
  <c r="CE861" i="76" s="1"/>
  <c r="CF861" i="76" s="1"/>
  <c r="CG861" i="76" s="1"/>
  <c r="CH861" i="76" s="1"/>
  <c r="CI861" i="76" s="1"/>
  <c r="AL860" i="76"/>
  <c r="AM860" i="76" s="1"/>
  <c r="AN860" i="76" s="1"/>
  <c r="AO860" i="76" s="1"/>
  <c r="AP860" i="76" s="1"/>
  <c r="AQ860" i="76" s="1"/>
  <c r="AR860" i="76" s="1"/>
  <c r="AS860" i="76" s="1"/>
  <c r="AT860" i="76" s="1"/>
  <c r="AU860" i="76" s="1"/>
  <c r="AV860" i="76" s="1"/>
  <c r="AW860" i="76" s="1"/>
  <c r="AX860" i="76" s="1"/>
  <c r="AY860" i="76" s="1"/>
  <c r="AZ860" i="76" s="1"/>
  <c r="BA860" i="76" s="1"/>
  <c r="BB860" i="76" s="1"/>
  <c r="BC860" i="76" s="1"/>
  <c r="BD860" i="76" s="1"/>
  <c r="BE860" i="76" s="1"/>
  <c r="BF860" i="76" s="1"/>
  <c r="BG860" i="76" s="1"/>
  <c r="BH860" i="76" s="1"/>
  <c r="BI860" i="76" s="1"/>
  <c r="BJ860" i="76" s="1"/>
  <c r="BK860" i="76" s="1"/>
  <c r="BL860" i="76" s="1"/>
  <c r="BM860" i="76" s="1"/>
  <c r="BN860" i="76" s="1"/>
  <c r="BO860" i="76" s="1"/>
  <c r="BP860" i="76" s="1"/>
  <c r="BQ860" i="76" s="1"/>
  <c r="BR860" i="76" s="1"/>
  <c r="BS860" i="76" s="1"/>
  <c r="BT860" i="76" s="1"/>
  <c r="BU860" i="76" s="1"/>
  <c r="BV860" i="76" s="1"/>
  <c r="BW860" i="76" s="1"/>
  <c r="BX860" i="76" s="1"/>
  <c r="BY860" i="76" s="1"/>
  <c r="BZ860" i="76" s="1"/>
  <c r="CA860" i="76" s="1"/>
  <c r="CB860" i="76" s="1"/>
  <c r="CC860" i="76" s="1"/>
  <c r="CD860" i="76" s="1"/>
  <c r="CE860" i="76" s="1"/>
  <c r="CF860" i="76" s="1"/>
  <c r="CG860" i="76" s="1"/>
  <c r="CH860" i="76" s="1"/>
  <c r="CI860" i="76" s="1"/>
  <c r="AL859" i="76"/>
  <c r="AM859" i="76" s="1"/>
  <c r="AN859" i="76" s="1"/>
  <c r="AO859" i="76" s="1"/>
  <c r="AP859" i="76" s="1"/>
  <c r="AQ859" i="76" s="1"/>
  <c r="AR859" i="76" s="1"/>
  <c r="AS859" i="76" s="1"/>
  <c r="AT859" i="76" s="1"/>
  <c r="AU859" i="76" s="1"/>
  <c r="AV859" i="76" s="1"/>
  <c r="AW859" i="76" s="1"/>
  <c r="AX859" i="76" s="1"/>
  <c r="AY859" i="76" s="1"/>
  <c r="AZ859" i="76" s="1"/>
  <c r="BA859" i="76" s="1"/>
  <c r="BB859" i="76" s="1"/>
  <c r="BC859" i="76" s="1"/>
  <c r="BD859" i="76" s="1"/>
  <c r="BE859" i="76" s="1"/>
  <c r="BF859" i="76" s="1"/>
  <c r="BG859" i="76" s="1"/>
  <c r="BH859" i="76" s="1"/>
  <c r="BI859" i="76" s="1"/>
  <c r="BJ859" i="76" s="1"/>
  <c r="BK859" i="76" s="1"/>
  <c r="BL859" i="76" s="1"/>
  <c r="BM859" i="76" s="1"/>
  <c r="BN859" i="76" s="1"/>
  <c r="BO859" i="76" s="1"/>
  <c r="BP859" i="76" s="1"/>
  <c r="BQ859" i="76" s="1"/>
  <c r="BR859" i="76" s="1"/>
  <c r="BS859" i="76" s="1"/>
  <c r="BT859" i="76" s="1"/>
  <c r="BU859" i="76" s="1"/>
  <c r="BV859" i="76" s="1"/>
  <c r="BW859" i="76" s="1"/>
  <c r="BX859" i="76" s="1"/>
  <c r="BY859" i="76" s="1"/>
  <c r="BZ859" i="76" s="1"/>
  <c r="CA859" i="76" s="1"/>
  <c r="CB859" i="76" s="1"/>
  <c r="CC859" i="76" s="1"/>
  <c r="CD859" i="76" s="1"/>
  <c r="CE859" i="76" s="1"/>
  <c r="CF859" i="76" s="1"/>
  <c r="CG859" i="76" s="1"/>
  <c r="CH859" i="76" s="1"/>
  <c r="CI859" i="76" s="1"/>
  <c r="AL858" i="76"/>
  <c r="AM858" i="76" s="1"/>
  <c r="AN858" i="76" s="1"/>
  <c r="AO858" i="76" s="1"/>
  <c r="AP858" i="76" s="1"/>
  <c r="AQ858" i="76" s="1"/>
  <c r="AR858" i="76" s="1"/>
  <c r="AS858" i="76" s="1"/>
  <c r="AT858" i="76" s="1"/>
  <c r="AU858" i="76" s="1"/>
  <c r="AV858" i="76" s="1"/>
  <c r="AW858" i="76" s="1"/>
  <c r="AX858" i="76" s="1"/>
  <c r="AY858" i="76" s="1"/>
  <c r="AZ858" i="76" s="1"/>
  <c r="BA858" i="76" s="1"/>
  <c r="BB858" i="76" s="1"/>
  <c r="BC858" i="76" s="1"/>
  <c r="BD858" i="76" s="1"/>
  <c r="BE858" i="76" s="1"/>
  <c r="BF858" i="76" s="1"/>
  <c r="BG858" i="76" s="1"/>
  <c r="BH858" i="76" s="1"/>
  <c r="BI858" i="76" s="1"/>
  <c r="BJ858" i="76" s="1"/>
  <c r="BK858" i="76" s="1"/>
  <c r="BL858" i="76" s="1"/>
  <c r="BM858" i="76" s="1"/>
  <c r="BN858" i="76" s="1"/>
  <c r="BO858" i="76" s="1"/>
  <c r="BP858" i="76" s="1"/>
  <c r="BQ858" i="76" s="1"/>
  <c r="BR858" i="76" s="1"/>
  <c r="BS858" i="76" s="1"/>
  <c r="BT858" i="76" s="1"/>
  <c r="BU858" i="76" s="1"/>
  <c r="BV858" i="76" s="1"/>
  <c r="BW858" i="76" s="1"/>
  <c r="BX858" i="76" s="1"/>
  <c r="BY858" i="76" s="1"/>
  <c r="BZ858" i="76" s="1"/>
  <c r="CA858" i="76" s="1"/>
  <c r="CB858" i="76" s="1"/>
  <c r="CC858" i="76" s="1"/>
  <c r="CD858" i="76" s="1"/>
  <c r="CE858" i="76" s="1"/>
  <c r="CF858" i="76" s="1"/>
  <c r="CG858" i="76" s="1"/>
  <c r="CH858" i="76" s="1"/>
  <c r="CI858" i="76" s="1"/>
  <c r="AL857" i="76"/>
  <c r="AM857" i="76" s="1"/>
  <c r="AN857" i="76" s="1"/>
  <c r="AO857" i="76" s="1"/>
  <c r="AP857" i="76" s="1"/>
  <c r="AQ857" i="76" s="1"/>
  <c r="AR857" i="76" s="1"/>
  <c r="AS857" i="76" s="1"/>
  <c r="AT857" i="76" s="1"/>
  <c r="AU857" i="76" s="1"/>
  <c r="AV857" i="76" s="1"/>
  <c r="AW857" i="76" s="1"/>
  <c r="AX857" i="76" s="1"/>
  <c r="AY857" i="76" s="1"/>
  <c r="AZ857" i="76" s="1"/>
  <c r="BA857" i="76" s="1"/>
  <c r="BB857" i="76" s="1"/>
  <c r="BC857" i="76" s="1"/>
  <c r="BD857" i="76" s="1"/>
  <c r="BE857" i="76" s="1"/>
  <c r="BF857" i="76" s="1"/>
  <c r="BG857" i="76" s="1"/>
  <c r="BH857" i="76" s="1"/>
  <c r="BI857" i="76" s="1"/>
  <c r="BJ857" i="76" s="1"/>
  <c r="BK857" i="76" s="1"/>
  <c r="BL857" i="76" s="1"/>
  <c r="BM857" i="76" s="1"/>
  <c r="BN857" i="76" s="1"/>
  <c r="BO857" i="76" s="1"/>
  <c r="BP857" i="76" s="1"/>
  <c r="BQ857" i="76" s="1"/>
  <c r="BR857" i="76" s="1"/>
  <c r="BS857" i="76" s="1"/>
  <c r="BT857" i="76" s="1"/>
  <c r="BU857" i="76" s="1"/>
  <c r="BV857" i="76" s="1"/>
  <c r="BW857" i="76" s="1"/>
  <c r="BX857" i="76" s="1"/>
  <c r="BY857" i="76" s="1"/>
  <c r="BZ857" i="76" s="1"/>
  <c r="CA857" i="76" s="1"/>
  <c r="CB857" i="76" s="1"/>
  <c r="CC857" i="76" s="1"/>
  <c r="CD857" i="76" s="1"/>
  <c r="CE857" i="76" s="1"/>
  <c r="CF857" i="76" s="1"/>
  <c r="CG857" i="76" s="1"/>
  <c r="CH857" i="76" s="1"/>
  <c r="CI857" i="76" s="1"/>
  <c r="AL856" i="76"/>
  <c r="AM856" i="76" s="1"/>
  <c r="AN856" i="76" s="1"/>
  <c r="AO856" i="76" s="1"/>
  <c r="AP856" i="76" s="1"/>
  <c r="AQ856" i="76" s="1"/>
  <c r="AR856" i="76" s="1"/>
  <c r="AS856" i="76" s="1"/>
  <c r="AT856" i="76" s="1"/>
  <c r="AU856" i="76" s="1"/>
  <c r="AV856" i="76" s="1"/>
  <c r="AW856" i="76" s="1"/>
  <c r="AX856" i="76" s="1"/>
  <c r="AY856" i="76" s="1"/>
  <c r="AZ856" i="76" s="1"/>
  <c r="BA856" i="76" s="1"/>
  <c r="BB856" i="76" s="1"/>
  <c r="BC856" i="76" s="1"/>
  <c r="BD856" i="76" s="1"/>
  <c r="BE856" i="76" s="1"/>
  <c r="BF856" i="76" s="1"/>
  <c r="BG856" i="76" s="1"/>
  <c r="BH856" i="76" s="1"/>
  <c r="BI856" i="76" s="1"/>
  <c r="BJ856" i="76" s="1"/>
  <c r="BK856" i="76" s="1"/>
  <c r="BL856" i="76" s="1"/>
  <c r="BM856" i="76" s="1"/>
  <c r="BN856" i="76" s="1"/>
  <c r="BO856" i="76" s="1"/>
  <c r="BP856" i="76" s="1"/>
  <c r="BQ856" i="76" s="1"/>
  <c r="BR856" i="76" s="1"/>
  <c r="BS856" i="76" s="1"/>
  <c r="BT856" i="76" s="1"/>
  <c r="BU856" i="76" s="1"/>
  <c r="BV856" i="76" s="1"/>
  <c r="BW856" i="76" s="1"/>
  <c r="BX856" i="76" s="1"/>
  <c r="BY856" i="76" s="1"/>
  <c r="BZ856" i="76" s="1"/>
  <c r="CA856" i="76" s="1"/>
  <c r="CB856" i="76" s="1"/>
  <c r="CC856" i="76" s="1"/>
  <c r="CD856" i="76" s="1"/>
  <c r="CE856" i="76" s="1"/>
  <c r="CF856" i="76" s="1"/>
  <c r="CG856" i="76" s="1"/>
  <c r="CH856" i="76" s="1"/>
  <c r="CI856" i="76" s="1"/>
  <c r="AL855" i="76"/>
  <c r="AM855" i="76" s="1"/>
  <c r="AN855" i="76" s="1"/>
  <c r="AO855" i="76" s="1"/>
  <c r="AP855" i="76" s="1"/>
  <c r="AQ855" i="76" s="1"/>
  <c r="AR855" i="76" s="1"/>
  <c r="AS855" i="76" s="1"/>
  <c r="AT855" i="76" s="1"/>
  <c r="AU855" i="76" s="1"/>
  <c r="AV855" i="76" s="1"/>
  <c r="AW855" i="76" s="1"/>
  <c r="AX855" i="76" s="1"/>
  <c r="AY855" i="76" s="1"/>
  <c r="AZ855" i="76" s="1"/>
  <c r="BA855" i="76" s="1"/>
  <c r="BB855" i="76" s="1"/>
  <c r="BC855" i="76" s="1"/>
  <c r="BD855" i="76" s="1"/>
  <c r="BE855" i="76" s="1"/>
  <c r="BF855" i="76" s="1"/>
  <c r="BG855" i="76" s="1"/>
  <c r="BH855" i="76" s="1"/>
  <c r="BI855" i="76" s="1"/>
  <c r="BJ855" i="76" s="1"/>
  <c r="BK855" i="76" s="1"/>
  <c r="BL855" i="76" s="1"/>
  <c r="BM855" i="76" s="1"/>
  <c r="BN855" i="76" s="1"/>
  <c r="BO855" i="76" s="1"/>
  <c r="BP855" i="76" s="1"/>
  <c r="BQ855" i="76" s="1"/>
  <c r="BR855" i="76" s="1"/>
  <c r="BS855" i="76" s="1"/>
  <c r="BT855" i="76" s="1"/>
  <c r="BU855" i="76" s="1"/>
  <c r="BV855" i="76" s="1"/>
  <c r="BW855" i="76" s="1"/>
  <c r="BX855" i="76" s="1"/>
  <c r="BY855" i="76" s="1"/>
  <c r="BZ855" i="76" s="1"/>
  <c r="CA855" i="76" s="1"/>
  <c r="CB855" i="76" s="1"/>
  <c r="CC855" i="76" s="1"/>
  <c r="CD855" i="76" s="1"/>
  <c r="CE855" i="76" s="1"/>
  <c r="CF855" i="76" s="1"/>
  <c r="CG855" i="76" s="1"/>
  <c r="CH855" i="76" s="1"/>
  <c r="CI855" i="76" s="1"/>
  <c r="AL854" i="76"/>
  <c r="AM854" i="76" s="1"/>
  <c r="AN854" i="76" s="1"/>
  <c r="AO854" i="76" s="1"/>
  <c r="AP854" i="76" s="1"/>
  <c r="AQ854" i="76" s="1"/>
  <c r="AR854" i="76" s="1"/>
  <c r="AS854" i="76" s="1"/>
  <c r="AT854" i="76" s="1"/>
  <c r="AU854" i="76" s="1"/>
  <c r="AV854" i="76" s="1"/>
  <c r="AW854" i="76" s="1"/>
  <c r="AX854" i="76" s="1"/>
  <c r="AY854" i="76" s="1"/>
  <c r="AZ854" i="76" s="1"/>
  <c r="BA854" i="76" s="1"/>
  <c r="BB854" i="76" s="1"/>
  <c r="BC854" i="76" s="1"/>
  <c r="BD854" i="76" s="1"/>
  <c r="BE854" i="76" s="1"/>
  <c r="BF854" i="76" s="1"/>
  <c r="BG854" i="76" s="1"/>
  <c r="BH854" i="76" s="1"/>
  <c r="BI854" i="76" s="1"/>
  <c r="BJ854" i="76" s="1"/>
  <c r="BK854" i="76" s="1"/>
  <c r="BL854" i="76" s="1"/>
  <c r="BM854" i="76" s="1"/>
  <c r="BN854" i="76" s="1"/>
  <c r="BO854" i="76" s="1"/>
  <c r="BP854" i="76" s="1"/>
  <c r="BQ854" i="76" s="1"/>
  <c r="BR854" i="76" s="1"/>
  <c r="BS854" i="76" s="1"/>
  <c r="BT854" i="76" s="1"/>
  <c r="BU854" i="76" s="1"/>
  <c r="BV854" i="76" s="1"/>
  <c r="BW854" i="76" s="1"/>
  <c r="BX854" i="76" s="1"/>
  <c r="BY854" i="76" s="1"/>
  <c r="BZ854" i="76" s="1"/>
  <c r="CA854" i="76" s="1"/>
  <c r="CB854" i="76" s="1"/>
  <c r="CC854" i="76" s="1"/>
  <c r="CD854" i="76" s="1"/>
  <c r="CE854" i="76" s="1"/>
  <c r="CF854" i="76" s="1"/>
  <c r="CG854" i="76" s="1"/>
  <c r="CH854" i="76" s="1"/>
  <c r="CI854" i="76" s="1"/>
  <c r="AL853" i="76"/>
  <c r="AM853" i="76" s="1"/>
  <c r="AN853" i="76" s="1"/>
  <c r="AO853" i="76" s="1"/>
  <c r="AP853" i="76" s="1"/>
  <c r="AQ853" i="76" s="1"/>
  <c r="AR853" i="76" s="1"/>
  <c r="AS853" i="76" s="1"/>
  <c r="AT853" i="76" s="1"/>
  <c r="AU853" i="76" s="1"/>
  <c r="AV853" i="76" s="1"/>
  <c r="AW853" i="76" s="1"/>
  <c r="AX853" i="76" s="1"/>
  <c r="AY853" i="76" s="1"/>
  <c r="AZ853" i="76" s="1"/>
  <c r="BA853" i="76" s="1"/>
  <c r="BB853" i="76" s="1"/>
  <c r="BC853" i="76" s="1"/>
  <c r="BD853" i="76" s="1"/>
  <c r="BE853" i="76" s="1"/>
  <c r="BF853" i="76" s="1"/>
  <c r="BG853" i="76" s="1"/>
  <c r="BH853" i="76" s="1"/>
  <c r="BI853" i="76" s="1"/>
  <c r="BJ853" i="76" s="1"/>
  <c r="BK853" i="76" s="1"/>
  <c r="BL853" i="76" s="1"/>
  <c r="BM853" i="76" s="1"/>
  <c r="BN853" i="76" s="1"/>
  <c r="BO853" i="76" s="1"/>
  <c r="BP853" i="76" s="1"/>
  <c r="BQ853" i="76" s="1"/>
  <c r="BR853" i="76" s="1"/>
  <c r="BS853" i="76" s="1"/>
  <c r="BT853" i="76" s="1"/>
  <c r="BU853" i="76" s="1"/>
  <c r="BV853" i="76" s="1"/>
  <c r="BW853" i="76" s="1"/>
  <c r="BX853" i="76" s="1"/>
  <c r="BY853" i="76" s="1"/>
  <c r="BZ853" i="76" s="1"/>
  <c r="CA853" i="76" s="1"/>
  <c r="CB853" i="76" s="1"/>
  <c r="CC853" i="76" s="1"/>
  <c r="CD853" i="76" s="1"/>
  <c r="CE853" i="76" s="1"/>
  <c r="CF853" i="76" s="1"/>
  <c r="CG853" i="76" s="1"/>
  <c r="CH853" i="76" s="1"/>
  <c r="CI853" i="76" s="1"/>
  <c r="AL852" i="76"/>
  <c r="AM852" i="76" s="1"/>
  <c r="AN852" i="76" s="1"/>
  <c r="AO852" i="76" s="1"/>
  <c r="AP852" i="76" s="1"/>
  <c r="AQ852" i="76" s="1"/>
  <c r="AR852" i="76" s="1"/>
  <c r="AS852" i="76" s="1"/>
  <c r="AT852" i="76" s="1"/>
  <c r="AU852" i="76" s="1"/>
  <c r="AV852" i="76" s="1"/>
  <c r="AW852" i="76" s="1"/>
  <c r="AX852" i="76" s="1"/>
  <c r="AY852" i="76" s="1"/>
  <c r="AZ852" i="76" s="1"/>
  <c r="BA852" i="76" s="1"/>
  <c r="BB852" i="76" s="1"/>
  <c r="BC852" i="76" s="1"/>
  <c r="BD852" i="76" s="1"/>
  <c r="BE852" i="76" s="1"/>
  <c r="BF852" i="76" s="1"/>
  <c r="BG852" i="76" s="1"/>
  <c r="BH852" i="76" s="1"/>
  <c r="BI852" i="76" s="1"/>
  <c r="BJ852" i="76" s="1"/>
  <c r="BK852" i="76" s="1"/>
  <c r="BL852" i="76" s="1"/>
  <c r="BM852" i="76" s="1"/>
  <c r="BN852" i="76" s="1"/>
  <c r="BO852" i="76" s="1"/>
  <c r="BP852" i="76" s="1"/>
  <c r="BQ852" i="76" s="1"/>
  <c r="BR852" i="76" s="1"/>
  <c r="BS852" i="76" s="1"/>
  <c r="BT852" i="76" s="1"/>
  <c r="BU852" i="76" s="1"/>
  <c r="BV852" i="76" s="1"/>
  <c r="BW852" i="76" s="1"/>
  <c r="BX852" i="76" s="1"/>
  <c r="BY852" i="76" s="1"/>
  <c r="BZ852" i="76" s="1"/>
  <c r="CA852" i="76" s="1"/>
  <c r="CB852" i="76" s="1"/>
  <c r="CC852" i="76" s="1"/>
  <c r="CD852" i="76" s="1"/>
  <c r="CE852" i="76" s="1"/>
  <c r="CF852" i="76" s="1"/>
  <c r="CG852" i="76" s="1"/>
  <c r="CH852" i="76" s="1"/>
  <c r="CI852" i="76" s="1"/>
  <c r="AL851" i="76"/>
  <c r="AM851" i="76" s="1"/>
  <c r="AN851" i="76" s="1"/>
  <c r="AO851" i="76" s="1"/>
  <c r="AP851" i="76" s="1"/>
  <c r="AQ851" i="76" s="1"/>
  <c r="AR851" i="76" s="1"/>
  <c r="AS851" i="76" s="1"/>
  <c r="AT851" i="76" s="1"/>
  <c r="AU851" i="76" s="1"/>
  <c r="AV851" i="76" s="1"/>
  <c r="AW851" i="76" s="1"/>
  <c r="AX851" i="76" s="1"/>
  <c r="AY851" i="76" s="1"/>
  <c r="AZ851" i="76" s="1"/>
  <c r="BA851" i="76" s="1"/>
  <c r="BB851" i="76" s="1"/>
  <c r="BC851" i="76" s="1"/>
  <c r="BD851" i="76" s="1"/>
  <c r="BE851" i="76" s="1"/>
  <c r="BF851" i="76" s="1"/>
  <c r="BG851" i="76" s="1"/>
  <c r="BH851" i="76" s="1"/>
  <c r="BI851" i="76" s="1"/>
  <c r="BJ851" i="76" s="1"/>
  <c r="BK851" i="76" s="1"/>
  <c r="BL851" i="76" s="1"/>
  <c r="BM851" i="76" s="1"/>
  <c r="BN851" i="76" s="1"/>
  <c r="BO851" i="76" s="1"/>
  <c r="BP851" i="76" s="1"/>
  <c r="BQ851" i="76" s="1"/>
  <c r="BR851" i="76" s="1"/>
  <c r="BS851" i="76" s="1"/>
  <c r="BT851" i="76" s="1"/>
  <c r="BU851" i="76" s="1"/>
  <c r="BV851" i="76" s="1"/>
  <c r="BW851" i="76" s="1"/>
  <c r="BX851" i="76" s="1"/>
  <c r="BY851" i="76" s="1"/>
  <c r="BZ851" i="76" s="1"/>
  <c r="CA851" i="76" s="1"/>
  <c r="CB851" i="76" s="1"/>
  <c r="CC851" i="76" s="1"/>
  <c r="CD851" i="76" s="1"/>
  <c r="CE851" i="76" s="1"/>
  <c r="CF851" i="76" s="1"/>
  <c r="CG851" i="76" s="1"/>
  <c r="CH851" i="76" s="1"/>
  <c r="CI851" i="76" s="1"/>
  <c r="AL850" i="76"/>
  <c r="AM850" i="76" s="1"/>
  <c r="AN850" i="76" s="1"/>
  <c r="AO850" i="76" s="1"/>
  <c r="AP850" i="76" s="1"/>
  <c r="AQ850" i="76" s="1"/>
  <c r="AR850" i="76" s="1"/>
  <c r="AS850" i="76" s="1"/>
  <c r="AT850" i="76" s="1"/>
  <c r="AU850" i="76" s="1"/>
  <c r="AV850" i="76" s="1"/>
  <c r="AW850" i="76" s="1"/>
  <c r="AX850" i="76" s="1"/>
  <c r="AY850" i="76" s="1"/>
  <c r="AZ850" i="76" s="1"/>
  <c r="BA850" i="76" s="1"/>
  <c r="BB850" i="76" s="1"/>
  <c r="BC850" i="76" s="1"/>
  <c r="BD850" i="76" s="1"/>
  <c r="BE850" i="76" s="1"/>
  <c r="BF850" i="76" s="1"/>
  <c r="BG850" i="76" s="1"/>
  <c r="BH850" i="76" s="1"/>
  <c r="BI850" i="76" s="1"/>
  <c r="BJ850" i="76" s="1"/>
  <c r="BK850" i="76" s="1"/>
  <c r="BL850" i="76" s="1"/>
  <c r="BM850" i="76" s="1"/>
  <c r="BN850" i="76" s="1"/>
  <c r="BO850" i="76" s="1"/>
  <c r="BP850" i="76" s="1"/>
  <c r="BQ850" i="76" s="1"/>
  <c r="BR850" i="76" s="1"/>
  <c r="BS850" i="76" s="1"/>
  <c r="BT850" i="76" s="1"/>
  <c r="BU850" i="76" s="1"/>
  <c r="BV850" i="76" s="1"/>
  <c r="BW850" i="76" s="1"/>
  <c r="BX850" i="76" s="1"/>
  <c r="BY850" i="76" s="1"/>
  <c r="BZ850" i="76" s="1"/>
  <c r="CA850" i="76" s="1"/>
  <c r="CB850" i="76" s="1"/>
  <c r="CC850" i="76" s="1"/>
  <c r="CD850" i="76" s="1"/>
  <c r="CE850" i="76" s="1"/>
  <c r="CF850" i="76" s="1"/>
  <c r="CG850" i="76" s="1"/>
  <c r="CH850" i="76" s="1"/>
  <c r="CI850" i="76" s="1"/>
  <c r="AL849" i="76"/>
  <c r="AM849" i="76" s="1"/>
  <c r="AN849" i="76" s="1"/>
  <c r="AO849" i="76" s="1"/>
  <c r="AP849" i="76" s="1"/>
  <c r="AQ849" i="76" s="1"/>
  <c r="AR849" i="76" s="1"/>
  <c r="AS849" i="76" s="1"/>
  <c r="AT849" i="76" s="1"/>
  <c r="AU849" i="76" s="1"/>
  <c r="AV849" i="76" s="1"/>
  <c r="AW849" i="76" s="1"/>
  <c r="AX849" i="76" s="1"/>
  <c r="AY849" i="76" s="1"/>
  <c r="AZ849" i="76" s="1"/>
  <c r="BA849" i="76" s="1"/>
  <c r="BB849" i="76" s="1"/>
  <c r="BC849" i="76" s="1"/>
  <c r="BD849" i="76" s="1"/>
  <c r="BE849" i="76" s="1"/>
  <c r="BF849" i="76" s="1"/>
  <c r="BG849" i="76" s="1"/>
  <c r="BH849" i="76" s="1"/>
  <c r="BI849" i="76" s="1"/>
  <c r="BJ849" i="76" s="1"/>
  <c r="BK849" i="76" s="1"/>
  <c r="BL849" i="76" s="1"/>
  <c r="BM849" i="76" s="1"/>
  <c r="BN849" i="76" s="1"/>
  <c r="BO849" i="76" s="1"/>
  <c r="BP849" i="76" s="1"/>
  <c r="BQ849" i="76" s="1"/>
  <c r="BR849" i="76" s="1"/>
  <c r="BS849" i="76" s="1"/>
  <c r="BT849" i="76" s="1"/>
  <c r="BU849" i="76" s="1"/>
  <c r="BV849" i="76" s="1"/>
  <c r="BW849" i="76" s="1"/>
  <c r="BX849" i="76" s="1"/>
  <c r="BY849" i="76" s="1"/>
  <c r="BZ849" i="76" s="1"/>
  <c r="CA849" i="76" s="1"/>
  <c r="CB849" i="76" s="1"/>
  <c r="CC849" i="76" s="1"/>
  <c r="CD849" i="76" s="1"/>
  <c r="CE849" i="76" s="1"/>
  <c r="CF849" i="76" s="1"/>
  <c r="CG849" i="76" s="1"/>
  <c r="CH849" i="76" s="1"/>
  <c r="CI849" i="76" s="1"/>
  <c r="AL848" i="76"/>
  <c r="AM848" i="76" s="1"/>
  <c r="AN848" i="76" s="1"/>
  <c r="AO848" i="76" s="1"/>
  <c r="AP848" i="76" s="1"/>
  <c r="AQ848" i="76" s="1"/>
  <c r="AR848" i="76" s="1"/>
  <c r="AS848" i="76" s="1"/>
  <c r="AT848" i="76" s="1"/>
  <c r="AU848" i="76" s="1"/>
  <c r="AV848" i="76" s="1"/>
  <c r="AW848" i="76" s="1"/>
  <c r="AX848" i="76" s="1"/>
  <c r="AY848" i="76" s="1"/>
  <c r="AZ848" i="76" s="1"/>
  <c r="BA848" i="76" s="1"/>
  <c r="BB848" i="76" s="1"/>
  <c r="BC848" i="76" s="1"/>
  <c r="BD848" i="76" s="1"/>
  <c r="BE848" i="76" s="1"/>
  <c r="BF848" i="76" s="1"/>
  <c r="BG848" i="76" s="1"/>
  <c r="BH848" i="76" s="1"/>
  <c r="BI848" i="76" s="1"/>
  <c r="BJ848" i="76" s="1"/>
  <c r="BK848" i="76" s="1"/>
  <c r="BL848" i="76" s="1"/>
  <c r="BM848" i="76" s="1"/>
  <c r="BN848" i="76" s="1"/>
  <c r="BO848" i="76" s="1"/>
  <c r="BP848" i="76" s="1"/>
  <c r="BQ848" i="76" s="1"/>
  <c r="BR848" i="76" s="1"/>
  <c r="BS848" i="76" s="1"/>
  <c r="BT848" i="76" s="1"/>
  <c r="BU848" i="76" s="1"/>
  <c r="BV848" i="76" s="1"/>
  <c r="BW848" i="76" s="1"/>
  <c r="BX848" i="76" s="1"/>
  <c r="BY848" i="76" s="1"/>
  <c r="BZ848" i="76" s="1"/>
  <c r="CA848" i="76" s="1"/>
  <c r="CB848" i="76" s="1"/>
  <c r="CC848" i="76" s="1"/>
  <c r="CD848" i="76" s="1"/>
  <c r="CE848" i="76" s="1"/>
  <c r="CF848" i="76" s="1"/>
  <c r="CG848" i="76" s="1"/>
  <c r="CH848" i="76" s="1"/>
  <c r="CI848" i="76" s="1"/>
  <c r="AL847" i="76"/>
  <c r="AM847" i="76" s="1"/>
  <c r="AN847" i="76" s="1"/>
  <c r="AO847" i="76" s="1"/>
  <c r="AP847" i="76" s="1"/>
  <c r="AQ847" i="76" s="1"/>
  <c r="AR847" i="76" s="1"/>
  <c r="AS847" i="76" s="1"/>
  <c r="AT847" i="76" s="1"/>
  <c r="AU847" i="76" s="1"/>
  <c r="AV847" i="76" s="1"/>
  <c r="AW847" i="76" s="1"/>
  <c r="AX847" i="76" s="1"/>
  <c r="AY847" i="76" s="1"/>
  <c r="AZ847" i="76" s="1"/>
  <c r="BA847" i="76" s="1"/>
  <c r="BB847" i="76" s="1"/>
  <c r="BC847" i="76" s="1"/>
  <c r="BD847" i="76" s="1"/>
  <c r="BE847" i="76" s="1"/>
  <c r="BF847" i="76" s="1"/>
  <c r="BG847" i="76" s="1"/>
  <c r="BH847" i="76" s="1"/>
  <c r="BI847" i="76" s="1"/>
  <c r="BJ847" i="76" s="1"/>
  <c r="BK847" i="76" s="1"/>
  <c r="BL847" i="76" s="1"/>
  <c r="BM847" i="76" s="1"/>
  <c r="BN847" i="76" s="1"/>
  <c r="BO847" i="76" s="1"/>
  <c r="BP847" i="76" s="1"/>
  <c r="BQ847" i="76" s="1"/>
  <c r="BR847" i="76" s="1"/>
  <c r="BS847" i="76" s="1"/>
  <c r="BT847" i="76" s="1"/>
  <c r="BU847" i="76" s="1"/>
  <c r="BV847" i="76" s="1"/>
  <c r="BW847" i="76" s="1"/>
  <c r="BX847" i="76" s="1"/>
  <c r="BY847" i="76" s="1"/>
  <c r="BZ847" i="76" s="1"/>
  <c r="CA847" i="76" s="1"/>
  <c r="CB847" i="76" s="1"/>
  <c r="CC847" i="76" s="1"/>
  <c r="CD847" i="76" s="1"/>
  <c r="CE847" i="76" s="1"/>
  <c r="CF847" i="76" s="1"/>
  <c r="CG847" i="76" s="1"/>
  <c r="CH847" i="76" s="1"/>
  <c r="CI847" i="76" s="1"/>
  <c r="AL846" i="76"/>
  <c r="AM846" i="76" s="1"/>
  <c r="AN846" i="76" s="1"/>
  <c r="AO846" i="76" s="1"/>
  <c r="AP846" i="76" s="1"/>
  <c r="AQ846" i="76" s="1"/>
  <c r="AR846" i="76" s="1"/>
  <c r="AS846" i="76" s="1"/>
  <c r="AT846" i="76" s="1"/>
  <c r="AU846" i="76" s="1"/>
  <c r="AV846" i="76" s="1"/>
  <c r="AW846" i="76" s="1"/>
  <c r="AX846" i="76" s="1"/>
  <c r="AY846" i="76" s="1"/>
  <c r="AZ846" i="76" s="1"/>
  <c r="BA846" i="76" s="1"/>
  <c r="BB846" i="76" s="1"/>
  <c r="BC846" i="76" s="1"/>
  <c r="BD846" i="76" s="1"/>
  <c r="BE846" i="76" s="1"/>
  <c r="BF846" i="76" s="1"/>
  <c r="BG846" i="76" s="1"/>
  <c r="BH846" i="76" s="1"/>
  <c r="BI846" i="76" s="1"/>
  <c r="BJ846" i="76" s="1"/>
  <c r="BK846" i="76" s="1"/>
  <c r="BL846" i="76" s="1"/>
  <c r="BM846" i="76" s="1"/>
  <c r="BN846" i="76" s="1"/>
  <c r="BO846" i="76" s="1"/>
  <c r="BP846" i="76" s="1"/>
  <c r="BQ846" i="76" s="1"/>
  <c r="BR846" i="76" s="1"/>
  <c r="BS846" i="76" s="1"/>
  <c r="BT846" i="76" s="1"/>
  <c r="BU846" i="76" s="1"/>
  <c r="BV846" i="76" s="1"/>
  <c r="BW846" i="76" s="1"/>
  <c r="BX846" i="76" s="1"/>
  <c r="BY846" i="76" s="1"/>
  <c r="BZ846" i="76" s="1"/>
  <c r="CA846" i="76" s="1"/>
  <c r="CB846" i="76" s="1"/>
  <c r="CC846" i="76" s="1"/>
  <c r="CD846" i="76" s="1"/>
  <c r="CE846" i="76" s="1"/>
  <c r="CF846" i="76" s="1"/>
  <c r="CG846" i="76" s="1"/>
  <c r="CH846" i="76" s="1"/>
  <c r="CI846" i="76" s="1"/>
  <c r="C845" i="76"/>
  <c r="D845" i="76" s="1"/>
  <c r="E845" i="76" s="1"/>
  <c r="F845" i="76" s="1"/>
  <c r="G845" i="76" s="1"/>
  <c r="H845" i="76" s="1"/>
  <c r="I845" i="76" s="1"/>
  <c r="J845" i="76" s="1"/>
  <c r="K845" i="76" s="1"/>
  <c r="L845" i="76" s="1"/>
  <c r="M845" i="76" s="1"/>
  <c r="N845" i="76" s="1"/>
  <c r="O845" i="76" s="1"/>
  <c r="P845" i="76" s="1"/>
  <c r="Q845" i="76" s="1"/>
  <c r="R845" i="76" s="1"/>
  <c r="S845" i="76" s="1"/>
  <c r="T845" i="76" s="1"/>
  <c r="U845" i="76" s="1"/>
  <c r="V845" i="76" s="1"/>
  <c r="W845" i="76" s="1"/>
  <c r="X845" i="76" s="1"/>
  <c r="Y845" i="76" s="1"/>
  <c r="Z845" i="76" s="1"/>
  <c r="AA845" i="76" s="1"/>
  <c r="AB845" i="76" s="1"/>
  <c r="AC845" i="76" s="1"/>
  <c r="AD845" i="76" s="1"/>
  <c r="AE845" i="76" s="1"/>
  <c r="AF845" i="76" s="1"/>
  <c r="AG845" i="76" s="1"/>
  <c r="AH845" i="76" s="1"/>
  <c r="AI845" i="76" s="1"/>
  <c r="AJ845" i="76" s="1"/>
  <c r="AK845" i="76" s="1"/>
  <c r="AL845" i="76" s="1"/>
  <c r="AM845" i="76" s="1"/>
  <c r="AN845" i="76" s="1"/>
  <c r="AO845" i="76" s="1"/>
  <c r="AP845" i="76" s="1"/>
  <c r="AQ845" i="76" s="1"/>
  <c r="AR845" i="76" s="1"/>
  <c r="AS845" i="76" s="1"/>
  <c r="AT845" i="76" s="1"/>
  <c r="AU845" i="76" s="1"/>
  <c r="AV845" i="76" s="1"/>
  <c r="AW845" i="76" s="1"/>
  <c r="AX845" i="76" s="1"/>
  <c r="AY845" i="76" s="1"/>
  <c r="AZ845" i="76" s="1"/>
  <c r="BA845" i="76" s="1"/>
  <c r="BB845" i="76" s="1"/>
  <c r="BC845" i="76" s="1"/>
  <c r="BD845" i="76" s="1"/>
  <c r="BE845" i="76" s="1"/>
  <c r="BF845" i="76" s="1"/>
  <c r="BG845" i="76" s="1"/>
  <c r="BH845" i="76" s="1"/>
  <c r="BI845" i="76" s="1"/>
  <c r="BJ845" i="76" s="1"/>
  <c r="BK845" i="76" s="1"/>
  <c r="BL845" i="76" s="1"/>
  <c r="BM845" i="76" s="1"/>
  <c r="BN845" i="76" s="1"/>
  <c r="BO845" i="76" s="1"/>
  <c r="BP845" i="76" s="1"/>
  <c r="BQ845" i="76" s="1"/>
  <c r="BR845" i="76" s="1"/>
  <c r="BS845" i="76" s="1"/>
  <c r="BT845" i="76" s="1"/>
  <c r="BU845" i="76" s="1"/>
  <c r="BV845" i="76" s="1"/>
  <c r="BW845" i="76" s="1"/>
  <c r="BX845" i="76" s="1"/>
  <c r="BY845" i="76" s="1"/>
  <c r="BZ845" i="76" s="1"/>
  <c r="CA845" i="76" s="1"/>
  <c r="CB845" i="76" s="1"/>
  <c r="CC845" i="76" s="1"/>
  <c r="CD845" i="76" s="1"/>
  <c r="CE845" i="76" s="1"/>
  <c r="CF845" i="76" s="1"/>
  <c r="CG845" i="76" s="1"/>
  <c r="CH845" i="76" s="1"/>
  <c r="CI845" i="76" s="1"/>
  <c r="AL825" i="76"/>
  <c r="AM825" i="76" s="1"/>
  <c r="AN825" i="76" s="1"/>
  <c r="AO825" i="76" s="1"/>
  <c r="AP825" i="76" s="1"/>
  <c r="AQ825" i="76" s="1"/>
  <c r="AR825" i="76" s="1"/>
  <c r="AS825" i="76" s="1"/>
  <c r="AT825" i="76" s="1"/>
  <c r="AU825" i="76" s="1"/>
  <c r="AV825" i="76" s="1"/>
  <c r="AW825" i="76" s="1"/>
  <c r="AX825" i="76" s="1"/>
  <c r="AY825" i="76" s="1"/>
  <c r="AZ825" i="76" s="1"/>
  <c r="BA825" i="76" s="1"/>
  <c r="BB825" i="76" s="1"/>
  <c r="BC825" i="76" s="1"/>
  <c r="BD825" i="76" s="1"/>
  <c r="BE825" i="76" s="1"/>
  <c r="BF825" i="76" s="1"/>
  <c r="BG825" i="76" s="1"/>
  <c r="BH825" i="76" s="1"/>
  <c r="BI825" i="76" s="1"/>
  <c r="BJ825" i="76" s="1"/>
  <c r="BK825" i="76" s="1"/>
  <c r="BL825" i="76" s="1"/>
  <c r="BM825" i="76" s="1"/>
  <c r="BN825" i="76" s="1"/>
  <c r="BO825" i="76" s="1"/>
  <c r="BP825" i="76" s="1"/>
  <c r="BQ825" i="76" s="1"/>
  <c r="BR825" i="76" s="1"/>
  <c r="BS825" i="76" s="1"/>
  <c r="BT825" i="76" s="1"/>
  <c r="BU825" i="76" s="1"/>
  <c r="BV825" i="76" s="1"/>
  <c r="BW825" i="76" s="1"/>
  <c r="BX825" i="76" s="1"/>
  <c r="BY825" i="76" s="1"/>
  <c r="BZ825" i="76" s="1"/>
  <c r="CA825" i="76" s="1"/>
  <c r="CB825" i="76" s="1"/>
  <c r="CC825" i="76" s="1"/>
  <c r="CD825" i="76" s="1"/>
  <c r="CE825" i="76" s="1"/>
  <c r="CF825" i="76" s="1"/>
  <c r="CG825" i="76" s="1"/>
  <c r="CH825" i="76" s="1"/>
  <c r="CI825" i="76" s="1"/>
  <c r="AL824" i="76"/>
  <c r="AM824" i="76" s="1"/>
  <c r="AN824" i="76" s="1"/>
  <c r="AO824" i="76" s="1"/>
  <c r="AP824" i="76" s="1"/>
  <c r="AQ824" i="76" s="1"/>
  <c r="AR824" i="76" s="1"/>
  <c r="AS824" i="76" s="1"/>
  <c r="AT824" i="76" s="1"/>
  <c r="AU824" i="76" s="1"/>
  <c r="AV824" i="76" s="1"/>
  <c r="AW824" i="76" s="1"/>
  <c r="AX824" i="76" s="1"/>
  <c r="AY824" i="76" s="1"/>
  <c r="AZ824" i="76" s="1"/>
  <c r="BA824" i="76" s="1"/>
  <c r="BB824" i="76" s="1"/>
  <c r="BC824" i="76" s="1"/>
  <c r="BD824" i="76" s="1"/>
  <c r="BE824" i="76" s="1"/>
  <c r="BF824" i="76" s="1"/>
  <c r="BG824" i="76" s="1"/>
  <c r="BH824" i="76" s="1"/>
  <c r="BI824" i="76" s="1"/>
  <c r="BJ824" i="76" s="1"/>
  <c r="BK824" i="76" s="1"/>
  <c r="BL824" i="76" s="1"/>
  <c r="BM824" i="76" s="1"/>
  <c r="BN824" i="76" s="1"/>
  <c r="BO824" i="76" s="1"/>
  <c r="BP824" i="76" s="1"/>
  <c r="BQ824" i="76" s="1"/>
  <c r="BR824" i="76" s="1"/>
  <c r="BS824" i="76" s="1"/>
  <c r="BT824" i="76" s="1"/>
  <c r="BU824" i="76" s="1"/>
  <c r="BV824" i="76" s="1"/>
  <c r="BW824" i="76" s="1"/>
  <c r="BX824" i="76" s="1"/>
  <c r="BY824" i="76" s="1"/>
  <c r="BZ824" i="76" s="1"/>
  <c r="CA824" i="76" s="1"/>
  <c r="CB824" i="76" s="1"/>
  <c r="CC824" i="76" s="1"/>
  <c r="CD824" i="76" s="1"/>
  <c r="CE824" i="76" s="1"/>
  <c r="CF824" i="76" s="1"/>
  <c r="CG824" i="76" s="1"/>
  <c r="CH824" i="76" s="1"/>
  <c r="CI824" i="76" s="1"/>
  <c r="AL823" i="76"/>
  <c r="AM823" i="76" s="1"/>
  <c r="AN823" i="76" s="1"/>
  <c r="AO823" i="76" s="1"/>
  <c r="AP823" i="76" s="1"/>
  <c r="AQ823" i="76" s="1"/>
  <c r="AR823" i="76" s="1"/>
  <c r="AS823" i="76" s="1"/>
  <c r="AT823" i="76" s="1"/>
  <c r="AU823" i="76" s="1"/>
  <c r="AV823" i="76" s="1"/>
  <c r="AW823" i="76" s="1"/>
  <c r="AX823" i="76" s="1"/>
  <c r="AY823" i="76" s="1"/>
  <c r="AZ823" i="76" s="1"/>
  <c r="BA823" i="76" s="1"/>
  <c r="BB823" i="76" s="1"/>
  <c r="BC823" i="76" s="1"/>
  <c r="BD823" i="76" s="1"/>
  <c r="BE823" i="76" s="1"/>
  <c r="BF823" i="76" s="1"/>
  <c r="BG823" i="76" s="1"/>
  <c r="BH823" i="76" s="1"/>
  <c r="BI823" i="76" s="1"/>
  <c r="BJ823" i="76" s="1"/>
  <c r="BK823" i="76" s="1"/>
  <c r="BL823" i="76" s="1"/>
  <c r="BM823" i="76" s="1"/>
  <c r="BN823" i="76" s="1"/>
  <c r="BO823" i="76" s="1"/>
  <c r="BP823" i="76" s="1"/>
  <c r="BQ823" i="76" s="1"/>
  <c r="BR823" i="76" s="1"/>
  <c r="BS823" i="76" s="1"/>
  <c r="BT823" i="76" s="1"/>
  <c r="BU823" i="76" s="1"/>
  <c r="BV823" i="76" s="1"/>
  <c r="BW823" i="76" s="1"/>
  <c r="BX823" i="76" s="1"/>
  <c r="BY823" i="76" s="1"/>
  <c r="BZ823" i="76" s="1"/>
  <c r="CA823" i="76" s="1"/>
  <c r="CB823" i="76" s="1"/>
  <c r="CC823" i="76" s="1"/>
  <c r="CD823" i="76" s="1"/>
  <c r="CE823" i="76" s="1"/>
  <c r="CF823" i="76" s="1"/>
  <c r="CG823" i="76" s="1"/>
  <c r="CH823" i="76" s="1"/>
  <c r="CI823" i="76" s="1"/>
  <c r="AL822" i="76"/>
  <c r="AM822" i="76" s="1"/>
  <c r="AN822" i="76" s="1"/>
  <c r="AO822" i="76" s="1"/>
  <c r="AP822" i="76" s="1"/>
  <c r="AQ822" i="76" s="1"/>
  <c r="AR822" i="76" s="1"/>
  <c r="AS822" i="76" s="1"/>
  <c r="AT822" i="76" s="1"/>
  <c r="AU822" i="76" s="1"/>
  <c r="AV822" i="76" s="1"/>
  <c r="AW822" i="76" s="1"/>
  <c r="AX822" i="76" s="1"/>
  <c r="AY822" i="76" s="1"/>
  <c r="AZ822" i="76" s="1"/>
  <c r="BA822" i="76" s="1"/>
  <c r="BB822" i="76" s="1"/>
  <c r="BC822" i="76" s="1"/>
  <c r="BD822" i="76" s="1"/>
  <c r="BE822" i="76" s="1"/>
  <c r="BF822" i="76" s="1"/>
  <c r="BG822" i="76" s="1"/>
  <c r="BH822" i="76" s="1"/>
  <c r="BI822" i="76" s="1"/>
  <c r="BJ822" i="76" s="1"/>
  <c r="BK822" i="76" s="1"/>
  <c r="BL822" i="76" s="1"/>
  <c r="BM822" i="76" s="1"/>
  <c r="BN822" i="76" s="1"/>
  <c r="BO822" i="76" s="1"/>
  <c r="BP822" i="76" s="1"/>
  <c r="BQ822" i="76" s="1"/>
  <c r="BR822" i="76" s="1"/>
  <c r="BS822" i="76" s="1"/>
  <c r="BT822" i="76" s="1"/>
  <c r="BU822" i="76" s="1"/>
  <c r="BV822" i="76" s="1"/>
  <c r="BW822" i="76" s="1"/>
  <c r="BX822" i="76" s="1"/>
  <c r="BY822" i="76" s="1"/>
  <c r="BZ822" i="76" s="1"/>
  <c r="CA822" i="76" s="1"/>
  <c r="CB822" i="76" s="1"/>
  <c r="CC822" i="76" s="1"/>
  <c r="CD822" i="76" s="1"/>
  <c r="CE822" i="76" s="1"/>
  <c r="CF822" i="76" s="1"/>
  <c r="CG822" i="76" s="1"/>
  <c r="CH822" i="76" s="1"/>
  <c r="CI822" i="76" s="1"/>
  <c r="AL821" i="76"/>
  <c r="AM821" i="76" s="1"/>
  <c r="AN821" i="76" s="1"/>
  <c r="AO821" i="76" s="1"/>
  <c r="AP821" i="76" s="1"/>
  <c r="AQ821" i="76" s="1"/>
  <c r="AR821" i="76" s="1"/>
  <c r="AS821" i="76" s="1"/>
  <c r="AT821" i="76" s="1"/>
  <c r="AU821" i="76" s="1"/>
  <c r="AV821" i="76" s="1"/>
  <c r="AW821" i="76" s="1"/>
  <c r="AX821" i="76" s="1"/>
  <c r="AY821" i="76" s="1"/>
  <c r="AZ821" i="76" s="1"/>
  <c r="BA821" i="76" s="1"/>
  <c r="BB821" i="76" s="1"/>
  <c r="BC821" i="76" s="1"/>
  <c r="BD821" i="76" s="1"/>
  <c r="BE821" i="76" s="1"/>
  <c r="BF821" i="76" s="1"/>
  <c r="BG821" i="76" s="1"/>
  <c r="BH821" i="76" s="1"/>
  <c r="BI821" i="76" s="1"/>
  <c r="BJ821" i="76" s="1"/>
  <c r="BK821" i="76" s="1"/>
  <c r="BL821" i="76" s="1"/>
  <c r="BM821" i="76" s="1"/>
  <c r="BN821" i="76" s="1"/>
  <c r="BO821" i="76" s="1"/>
  <c r="BP821" i="76" s="1"/>
  <c r="BQ821" i="76" s="1"/>
  <c r="BR821" i="76" s="1"/>
  <c r="BS821" i="76" s="1"/>
  <c r="BT821" i="76" s="1"/>
  <c r="BU821" i="76" s="1"/>
  <c r="BV821" i="76" s="1"/>
  <c r="BW821" i="76" s="1"/>
  <c r="BX821" i="76" s="1"/>
  <c r="BY821" i="76" s="1"/>
  <c r="BZ821" i="76" s="1"/>
  <c r="CA821" i="76" s="1"/>
  <c r="CB821" i="76" s="1"/>
  <c r="CC821" i="76" s="1"/>
  <c r="CD821" i="76" s="1"/>
  <c r="CE821" i="76" s="1"/>
  <c r="CF821" i="76" s="1"/>
  <c r="CG821" i="76" s="1"/>
  <c r="CH821" i="76" s="1"/>
  <c r="CI821" i="76" s="1"/>
  <c r="AL820" i="76"/>
  <c r="AM820" i="76" s="1"/>
  <c r="AN820" i="76" s="1"/>
  <c r="AO820" i="76" s="1"/>
  <c r="AP820" i="76" s="1"/>
  <c r="AQ820" i="76" s="1"/>
  <c r="AR820" i="76" s="1"/>
  <c r="AS820" i="76" s="1"/>
  <c r="AT820" i="76" s="1"/>
  <c r="AU820" i="76" s="1"/>
  <c r="AV820" i="76" s="1"/>
  <c r="AW820" i="76" s="1"/>
  <c r="AX820" i="76" s="1"/>
  <c r="AY820" i="76" s="1"/>
  <c r="AZ820" i="76" s="1"/>
  <c r="BA820" i="76" s="1"/>
  <c r="BB820" i="76" s="1"/>
  <c r="BC820" i="76" s="1"/>
  <c r="BD820" i="76" s="1"/>
  <c r="BE820" i="76" s="1"/>
  <c r="BF820" i="76" s="1"/>
  <c r="BG820" i="76" s="1"/>
  <c r="BH820" i="76" s="1"/>
  <c r="BI820" i="76" s="1"/>
  <c r="BJ820" i="76" s="1"/>
  <c r="BK820" i="76" s="1"/>
  <c r="BL820" i="76" s="1"/>
  <c r="BM820" i="76" s="1"/>
  <c r="BN820" i="76" s="1"/>
  <c r="BO820" i="76" s="1"/>
  <c r="BP820" i="76" s="1"/>
  <c r="BQ820" i="76" s="1"/>
  <c r="BR820" i="76" s="1"/>
  <c r="BS820" i="76" s="1"/>
  <c r="BT820" i="76" s="1"/>
  <c r="BU820" i="76" s="1"/>
  <c r="BV820" i="76" s="1"/>
  <c r="BW820" i="76" s="1"/>
  <c r="BX820" i="76" s="1"/>
  <c r="BY820" i="76" s="1"/>
  <c r="BZ820" i="76" s="1"/>
  <c r="CA820" i="76" s="1"/>
  <c r="CB820" i="76" s="1"/>
  <c r="CC820" i="76" s="1"/>
  <c r="CD820" i="76" s="1"/>
  <c r="CE820" i="76" s="1"/>
  <c r="CF820" i="76" s="1"/>
  <c r="CG820" i="76" s="1"/>
  <c r="CH820" i="76" s="1"/>
  <c r="CI820" i="76" s="1"/>
  <c r="AL819" i="76"/>
  <c r="AM819" i="76" s="1"/>
  <c r="AN819" i="76" s="1"/>
  <c r="AO819" i="76" s="1"/>
  <c r="AP819" i="76" s="1"/>
  <c r="AQ819" i="76" s="1"/>
  <c r="AR819" i="76" s="1"/>
  <c r="AS819" i="76" s="1"/>
  <c r="AT819" i="76" s="1"/>
  <c r="AU819" i="76" s="1"/>
  <c r="AV819" i="76" s="1"/>
  <c r="AW819" i="76" s="1"/>
  <c r="AX819" i="76" s="1"/>
  <c r="AY819" i="76" s="1"/>
  <c r="AZ819" i="76" s="1"/>
  <c r="BA819" i="76" s="1"/>
  <c r="BB819" i="76" s="1"/>
  <c r="BC819" i="76" s="1"/>
  <c r="BD819" i="76" s="1"/>
  <c r="BE819" i="76" s="1"/>
  <c r="BF819" i="76" s="1"/>
  <c r="BG819" i="76" s="1"/>
  <c r="BH819" i="76" s="1"/>
  <c r="BI819" i="76" s="1"/>
  <c r="BJ819" i="76" s="1"/>
  <c r="BK819" i="76" s="1"/>
  <c r="BL819" i="76" s="1"/>
  <c r="BM819" i="76" s="1"/>
  <c r="BN819" i="76" s="1"/>
  <c r="BO819" i="76" s="1"/>
  <c r="BP819" i="76" s="1"/>
  <c r="BQ819" i="76" s="1"/>
  <c r="BR819" i="76" s="1"/>
  <c r="BS819" i="76" s="1"/>
  <c r="BT819" i="76" s="1"/>
  <c r="BU819" i="76" s="1"/>
  <c r="BV819" i="76" s="1"/>
  <c r="BW819" i="76" s="1"/>
  <c r="BX819" i="76" s="1"/>
  <c r="BY819" i="76" s="1"/>
  <c r="BZ819" i="76" s="1"/>
  <c r="CA819" i="76" s="1"/>
  <c r="CB819" i="76" s="1"/>
  <c r="CC819" i="76" s="1"/>
  <c r="CD819" i="76" s="1"/>
  <c r="CE819" i="76" s="1"/>
  <c r="CF819" i="76" s="1"/>
  <c r="CG819" i="76" s="1"/>
  <c r="CH819" i="76" s="1"/>
  <c r="CI819" i="76" s="1"/>
  <c r="AL818" i="76"/>
  <c r="AM818" i="76" s="1"/>
  <c r="AN818" i="76" s="1"/>
  <c r="AO818" i="76" s="1"/>
  <c r="AP818" i="76" s="1"/>
  <c r="AQ818" i="76" s="1"/>
  <c r="AR818" i="76" s="1"/>
  <c r="AS818" i="76" s="1"/>
  <c r="AT818" i="76" s="1"/>
  <c r="AU818" i="76" s="1"/>
  <c r="AV818" i="76" s="1"/>
  <c r="AW818" i="76" s="1"/>
  <c r="AX818" i="76" s="1"/>
  <c r="AY818" i="76" s="1"/>
  <c r="AZ818" i="76" s="1"/>
  <c r="BA818" i="76" s="1"/>
  <c r="BB818" i="76" s="1"/>
  <c r="BC818" i="76" s="1"/>
  <c r="BD818" i="76" s="1"/>
  <c r="BE818" i="76" s="1"/>
  <c r="BF818" i="76" s="1"/>
  <c r="BG818" i="76" s="1"/>
  <c r="BH818" i="76" s="1"/>
  <c r="BI818" i="76" s="1"/>
  <c r="BJ818" i="76" s="1"/>
  <c r="BK818" i="76" s="1"/>
  <c r="BL818" i="76" s="1"/>
  <c r="BM818" i="76" s="1"/>
  <c r="BN818" i="76" s="1"/>
  <c r="BO818" i="76" s="1"/>
  <c r="BP818" i="76" s="1"/>
  <c r="BQ818" i="76" s="1"/>
  <c r="BR818" i="76" s="1"/>
  <c r="BS818" i="76" s="1"/>
  <c r="BT818" i="76" s="1"/>
  <c r="BU818" i="76" s="1"/>
  <c r="BV818" i="76" s="1"/>
  <c r="BW818" i="76" s="1"/>
  <c r="BX818" i="76" s="1"/>
  <c r="BY818" i="76" s="1"/>
  <c r="BZ818" i="76" s="1"/>
  <c r="CA818" i="76" s="1"/>
  <c r="CB818" i="76" s="1"/>
  <c r="CC818" i="76" s="1"/>
  <c r="CD818" i="76" s="1"/>
  <c r="CE818" i="76" s="1"/>
  <c r="CF818" i="76" s="1"/>
  <c r="CG818" i="76" s="1"/>
  <c r="CH818" i="76" s="1"/>
  <c r="CI818" i="76" s="1"/>
  <c r="AL817" i="76"/>
  <c r="AM817" i="76" s="1"/>
  <c r="AN817" i="76" s="1"/>
  <c r="AO817" i="76" s="1"/>
  <c r="AP817" i="76" s="1"/>
  <c r="AQ817" i="76" s="1"/>
  <c r="AR817" i="76" s="1"/>
  <c r="AS817" i="76" s="1"/>
  <c r="AT817" i="76" s="1"/>
  <c r="AU817" i="76" s="1"/>
  <c r="AV817" i="76" s="1"/>
  <c r="AW817" i="76" s="1"/>
  <c r="AX817" i="76" s="1"/>
  <c r="AY817" i="76" s="1"/>
  <c r="AZ817" i="76" s="1"/>
  <c r="BA817" i="76" s="1"/>
  <c r="BB817" i="76" s="1"/>
  <c r="BC817" i="76" s="1"/>
  <c r="BD817" i="76" s="1"/>
  <c r="BE817" i="76" s="1"/>
  <c r="BF817" i="76" s="1"/>
  <c r="BG817" i="76" s="1"/>
  <c r="BH817" i="76" s="1"/>
  <c r="BI817" i="76" s="1"/>
  <c r="BJ817" i="76" s="1"/>
  <c r="BK817" i="76" s="1"/>
  <c r="BL817" i="76" s="1"/>
  <c r="BM817" i="76" s="1"/>
  <c r="BN817" i="76" s="1"/>
  <c r="BO817" i="76" s="1"/>
  <c r="BP817" i="76" s="1"/>
  <c r="BQ817" i="76" s="1"/>
  <c r="BR817" i="76" s="1"/>
  <c r="BS817" i="76" s="1"/>
  <c r="BT817" i="76" s="1"/>
  <c r="BU817" i="76" s="1"/>
  <c r="BV817" i="76" s="1"/>
  <c r="BW817" i="76" s="1"/>
  <c r="BX817" i="76" s="1"/>
  <c r="BY817" i="76" s="1"/>
  <c r="BZ817" i="76" s="1"/>
  <c r="CA817" i="76" s="1"/>
  <c r="CB817" i="76" s="1"/>
  <c r="CC817" i="76" s="1"/>
  <c r="CD817" i="76" s="1"/>
  <c r="CE817" i="76" s="1"/>
  <c r="CF817" i="76" s="1"/>
  <c r="CG817" i="76" s="1"/>
  <c r="CH817" i="76" s="1"/>
  <c r="CI817" i="76" s="1"/>
  <c r="AL816" i="76"/>
  <c r="AM816" i="76" s="1"/>
  <c r="AN816" i="76" s="1"/>
  <c r="AO816" i="76" s="1"/>
  <c r="AP816" i="76" s="1"/>
  <c r="AQ816" i="76" s="1"/>
  <c r="AR816" i="76" s="1"/>
  <c r="AS816" i="76" s="1"/>
  <c r="AT816" i="76" s="1"/>
  <c r="AU816" i="76" s="1"/>
  <c r="AV816" i="76" s="1"/>
  <c r="AW816" i="76" s="1"/>
  <c r="AX816" i="76" s="1"/>
  <c r="AY816" i="76" s="1"/>
  <c r="AZ816" i="76" s="1"/>
  <c r="BA816" i="76" s="1"/>
  <c r="BB816" i="76" s="1"/>
  <c r="BC816" i="76" s="1"/>
  <c r="BD816" i="76" s="1"/>
  <c r="BE816" i="76" s="1"/>
  <c r="BF816" i="76" s="1"/>
  <c r="BG816" i="76" s="1"/>
  <c r="BH816" i="76" s="1"/>
  <c r="BI816" i="76" s="1"/>
  <c r="BJ816" i="76" s="1"/>
  <c r="BK816" i="76" s="1"/>
  <c r="BL816" i="76" s="1"/>
  <c r="BM816" i="76" s="1"/>
  <c r="BN816" i="76" s="1"/>
  <c r="BO816" i="76" s="1"/>
  <c r="BP816" i="76" s="1"/>
  <c r="BQ816" i="76" s="1"/>
  <c r="BR816" i="76" s="1"/>
  <c r="BS816" i="76" s="1"/>
  <c r="BT816" i="76" s="1"/>
  <c r="BU816" i="76" s="1"/>
  <c r="BV816" i="76" s="1"/>
  <c r="BW816" i="76" s="1"/>
  <c r="BX816" i="76" s="1"/>
  <c r="BY816" i="76" s="1"/>
  <c r="BZ816" i="76" s="1"/>
  <c r="CA816" i="76" s="1"/>
  <c r="CB816" i="76" s="1"/>
  <c r="CC816" i="76" s="1"/>
  <c r="CD816" i="76" s="1"/>
  <c r="CE816" i="76" s="1"/>
  <c r="CF816" i="76" s="1"/>
  <c r="CG816" i="76" s="1"/>
  <c r="CH816" i="76" s="1"/>
  <c r="CI816" i="76" s="1"/>
  <c r="AL815" i="76"/>
  <c r="AM815" i="76" s="1"/>
  <c r="AN815" i="76" s="1"/>
  <c r="AO815" i="76" s="1"/>
  <c r="AP815" i="76" s="1"/>
  <c r="AQ815" i="76" s="1"/>
  <c r="AR815" i="76" s="1"/>
  <c r="AS815" i="76" s="1"/>
  <c r="AT815" i="76" s="1"/>
  <c r="AU815" i="76" s="1"/>
  <c r="AV815" i="76" s="1"/>
  <c r="AW815" i="76" s="1"/>
  <c r="AX815" i="76" s="1"/>
  <c r="AY815" i="76" s="1"/>
  <c r="AZ815" i="76" s="1"/>
  <c r="BA815" i="76" s="1"/>
  <c r="BB815" i="76" s="1"/>
  <c r="BC815" i="76" s="1"/>
  <c r="BD815" i="76" s="1"/>
  <c r="BE815" i="76" s="1"/>
  <c r="BF815" i="76" s="1"/>
  <c r="BG815" i="76" s="1"/>
  <c r="BH815" i="76" s="1"/>
  <c r="BI815" i="76" s="1"/>
  <c r="BJ815" i="76" s="1"/>
  <c r="BK815" i="76" s="1"/>
  <c r="BL815" i="76" s="1"/>
  <c r="BM815" i="76" s="1"/>
  <c r="BN815" i="76" s="1"/>
  <c r="BO815" i="76" s="1"/>
  <c r="BP815" i="76" s="1"/>
  <c r="BQ815" i="76" s="1"/>
  <c r="BR815" i="76" s="1"/>
  <c r="BS815" i="76" s="1"/>
  <c r="BT815" i="76" s="1"/>
  <c r="BU815" i="76" s="1"/>
  <c r="BV815" i="76" s="1"/>
  <c r="BW815" i="76" s="1"/>
  <c r="BX815" i="76" s="1"/>
  <c r="BY815" i="76" s="1"/>
  <c r="BZ815" i="76" s="1"/>
  <c r="CA815" i="76" s="1"/>
  <c r="CB815" i="76" s="1"/>
  <c r="CC815" i="76" s="1"/>
  <c r="CD815" i="76" s="1"/>
  <c r="CE815" i="76" s="1"/>
  <c r="CF815" i="76" s="1"/>
  <c r="CG815" i="76" s="1"/>
  <c r="CH815" i="76" s="1"/>
  <c r="CI815" i="76" s="1"/>
  <c r="AL814" i="76"/>
  <c r="AM814" i="76" s="1"/>
  <c r="AN814" i="76" s="1"/>
  <c r="AO814" i="76" s="1"/>
  <c r="AP814" i="76" s="1"/>
  <c r="AQ814" i="76" s="1"/>
  <c r="AR814" i="76" s="1"/>
  <c r="AS814" i="76" s="1"/>
  <c r="AT814" i="76" s="1"/>
  <c r="AU814" i="76" s="1"/>
  <c r="AV814" i="76" s="1"/>
  <c r="AW814" i="76" s="1"/>
  <c r="AX814" i="76" s="1"/>
  <c r="AY814" i="76" s="1"/>
  <c r="AZ814" i="76" s="1"/>
  <c r="BA814" i="76" s="1"/>
  <c r="BB814" i="76" s="1"/>
  <c r="BC814" i="76" s="1"/>
  <c r="BD814" i="76" s="1"/>
  <c r="BE814" i="76" s="1"/>
  <c r="BF814" i="76" s="1"/>
  <c r="BG814" i="76" s="1"/>
  <c r="BH814" i="76" s="1"/>
  <c r="BI814" i="76" s="1"/>
  <c r="BJ814" i="76" s="1"/>
  <c r="BK814" i="76" s="1"/>
  <c r="BL814" i="76" s="1"/>
  <c r="BM814" i="76" s="1"/>
  <c r="BN814" i="76" s="1"/>
  <c r="BO814" i="76" s="1"/>
  <c r="BP814" i="76" s="1"/>
  <c r="BQ814" i="76" s="1"/>
  <c r="BR814" i="76" s="1"/>
  <c r="BS814" i="76" s="1"/>
  <c r="BT814" i="76" s="1"/>
  <c r="BU814" i="76" s="1"/>
  <c r="BV814" i="76" s="1"/>
  <c r="BW814" i="76" s="1"/>
  <c r="BX814" i="76" s="1"/>
  <c r="BY814" i="76" s="1"/>
  <c r="BZ814" i="76" s="1"/>
  <c r="CA814" i="76" s="1"/>
  <c r="CB814" i="76" s="1"/>
  <c r="CC814" i="76" s="1"/>
  <c r="CD814" i="76" s="1"/>
  <c r="CE814" i="76" s="1"/>
  <c r="CF814" i="76" s="1"/>
  <c r="CG814" i="76" s="1"/>
  <c r="CH814" i="76" s="1"/>
  <c r="CI814" i="76" s="1"/>
  <c r="AL813" i="76"/>
  <c r="AM813" i="76" s="1"/>
  <c r="AN813" i="76" s="1"/>
  <c r="AO813" i="76" s="1"/>
  <c r="AP813" i="76" s="1"/>
  <c r="AQ813" i="76" s="1"/>
  <c r="AR813" i="76" s="1"/>
  <c r="AS813" i="76" s="1"/>
  <c r="AT813" i="76" s="1"/>
  <c r="AU813" i="76" s="1"/>
  <c r="AV813" i="76" s="1"/>
  <c r="AW813" i="76" s="1"/>
  <c r="AX813" i="76" s="1"/>
  <c r="AY813" i="76" s="1"/>
  <c r="AZ813" i="76" s="1"/>
  <c r="BA813" i="76" s="1"/>
  <c r="BB813" i="76" s="1"/>
  <c r="BC813" i="76" s="1"/>
  <c r="BD813" i="76" s="1"/>
  <c r="BE813" i="76" s="1"/>
  <c r="BF813" i="76" s="1"/>
  <c r="BG813" i="76" s="1"/>
  <c r="BH813" i="76" s="1"/>
  <c r="BI813" i="76" s="1"/>
  <c r="BJ813" i="76" s="1"/>
  <c r="BK813" i="76" s="1"/>
  <c r="BL813" i="76" s="1"/>
  <c r="BM813" i="76" s="1"/>
  <c r="BN813" i="76" s="1"/>
  <c r="BO813" i="76" s="1"/>
  <c r="BP813" i="76" s="1"/>
  <c r="BQ813" i="76" s="1"/>
  <c r="BR813" i="76" s="1"/>
  <c r="BS813" i="76" s="1"/>
  <c r="BT813" i="76" s="1"/>
  <c r="BU813" i="76" s="1"/>
  <c r="BV813" i="76" s="1"/>
  <c r="BW813" i="76" s="1"/>
  <c r="BX813" i="76" s="1"/>
  <c r="BY813" i="76" s="1"/>
  <c r="BZ813" i="76" s="1"/>
  <c r="CA813" i="76" s="1"/>
  <c r="CB813" i="76" s="1"/>
  <c r="CC813" i="76" s="1"/>
  <c r="CD813" i="76" s="1"/>
  <c r="CE813" i="76" s="1"/>
  <c r="CF813" i="76" s="1"/>
  <c r="CG813" i="76" s="1"/>
  <c r="CH813" i="76" s="1"/>
  <c r="CI813" i="76" s="1"/>
  <c r="AL812" i="76"/>
  <c r="AM812" i="76" s="1"/>
  <c r="AN812" i="76" s="1"/>
  <c r="AO812" i="76" s="1"/>
  <c r="AP812" i="76" s="1"/>
  <c r="AQ812" i="76" s="1"/>
  <c r="AR812" i="76" s="1"/>
  <c r="AS812" i="76" s="1"/>
  <c r="AT812" i="76" s="1"/>
  <c r="AU812" i="76" s="1"/>
  <c r="AV812" i="76" s="1"/>
  <c r="AW812" i="76" s="1"/>
  <c r="AX812" i="76" s="1"/>
  <c r="AY812" i="76" s="1"/>
  <c r="AZ812" i="76" s="1"/>
  <c r="BA812" i="76" s="1"/>
  <c r="BB812" i="76" s="1"/>
  <c r="BC812" i="76" s="1"/>
  <c r="BD812" i="76" s="1"/>
  <c r="BE812" i="76" s="1"/>
  <c r="BF812" i="76" s="1"/>
  <c r="BG812" i="76" s="1"/>
  <c r="BH812" i="76" s="1"/>
  <c r="BI812" i="76" s="1"/>
  <c r="BJ812" i="76" s="1"/>
  <c r="BK812" i="76" s="1"/>
  <c r="BL812" i="76" s="1"/>
  <c r="BM812" i="76" s="1"/>
  <c r="BN812" i="76" s="1"/>
  <c r="BO812" i="76" s="1"/>
  <c r="BP812" i="76" s="1"/>
  <c r="BQ812" i="76" s="1"/>
  <c r="BR812" i="76" s="1"/>
  <c r="BS812" i="76" s="1"/>
  <c r="BT812" i="76" s="1"/>
  <c r="BU812" i="76" s="1"/>
  <c r="BV812" i="76" s="1"/>
  <c r="BW812" i="76" s="1"/>
  <c r="BX812" i="76" s="1"/>
  <c r="BY812" i="76" s="1"/>
  <c r="BZ812" i="76" s="1"/>
  <c r="CA812" i="76" s="1"/>
  <c r="CB812" i="76" s="1"/>
  <c r="CC812" i="76" s="1"/>
  <c r="CD812" i="76" s="1"/>
  <c r="CE812" i="76" s="1"/>
  <c r="CF812" i="76" s="1"/>
  <c r="CG812" i="76" s="1"/>
  <c r="CH812" i="76" s="1"/>
  <c r="CI812" i="76" s="1"/>
  <c r="AL811" i="76"/>
  <c r="AM811" i="76" s="1"/>
  <c r="AN811" i="76" s="1"/>
  <c r="AO811" i="76" s="1"/>
  <c r="AP811" i="76" s="1"/>
  <c r="AQ811" i="76" s="1"/>
  <c r="AR811" i="76" s="1"/>
  <c r="AS811" i="76" s="1"/>
  <c r="AT811" i="76" s="1"/>
  <c r="AU811" i="76" s="1"/>
  <c r="AV811" i="76" s="1"/>
  <c r="AW811" i="76" s="1"/>
  <c r="AX811" i="76" s="1"/>
  <c r="AY811" i="76" s="1"/>
  <c r="AZ811" i="76" s="1"/>
  <c r="BA811" i="76" s="1"/>
  <c r="BB811" i="76" s="1"/>
  <c r="BC811" i="76" s="1"/>
  <c r="BD811" i="76" s="1"/>
  <c r="BE811" i="76" s="1"/>
  <c r="BF811" i="76" s="1"/>
  <c r="BG811" i="76" s="1"/>
  <c r="BH811" i="76" s="1"/>
  <c r="BI811" i="76" s="1"/>
  <c r="BJ811" i="76" s="1"/>
  <c r="BK811" i="76" s="1"/>
  <c r="BL811" i="76" s="1"/>
  <c r="BM811" i="76" s="1"/>
  <c r="BN811" i="76" s="1"/>
  <c r="BO811" i="76" s="1"/>
  <c r="BP811" i="76" s="1"/>
  <c r="BQ811" i="76" s="1"/>
  <c r="BR811" i="76" s="1"/>
  <c r="BS811" i="76" s="1"/>
  <c r="BT811" i="76" s="1"/>
  <c r="BU811" i="76" s="1"/>
  <c r="BV811" i="76" s="1"/>
  <c r="BW811" i="76" s="1"/>
  <c r="BX811" i="76" s="1"/>
  <c r="BY811" i="76" s="1"/>
  <c r="BZ811" i="76" s="1"/>
  <c r="CA811" i="76" s="1"/>
  <c r="CB811" i="76" s="1"/>
  <c r="CC811" i="76" s="1"/>
  <c r="CD811" i="76" s="1"/>
  <c r="CE811" i="76" s="1"/>
  <c r="CF811" i="76" s="1"/>
  <c r="CG811" i="76" s="1"/>
  <c r="CH811" i="76" s="1"/>
  <c r="CI811" i="76" s="1"/>
  <c r="AL810" i="76"/>
  <c r="AM810" i="76" s="1"/>
  <c r="AN810" i="76" s="1"/>
  <c r="AO810" i="76" s="1"/>
  <c r="AP810" i="76" s="1"/>
  <c r="AQ810" i="76" s="1"/>
  <c r="AR810" i="76" s="1"/>
  <c r="AS810" i="76" s="1"/>
  <c r="AT810" i="76" s="1"/>
  <c r="AU810" i="76" s="1"/>
  <c r="AV810" i="76" s="1"/>
  <c r="AW810" i="76" s="1"/>
  <c r="AX810" i="76" s="1"/>
  <c r="AY810" i="76" s="1"/>
  <c r="AZ810" i="76" s="1"/>
  <c r="BA810" i="76" s="1"/>
  <c r="BB810" i="76" s="1"/>
  <c r="BC810" i="76" s="1"/>
  <c r="BD810" i="76" s="1"/>
  <c r="BE810" i="76" s="1"/>
  <c r="BF810" i="76" s="1"/>
  <c r="BG810" i="76" s="1"/>
  <c r="BH810" i="76" s="1"/>
  <c r="BI810" i="76" s="1"/>
  <c r="BJ810" i="76" s="1"/>
  <c r="BK810" i="76" s="1"/>
  <c r="BL810" i="76" s="1"/>
  <c r="BM810" i="76" s="1"/>
  <c r="BN810" i="76" s="1"/>
  <c r="BO810" i="76" s="1"/>
  <c r="BP810" i="76" s="1"/>
  <c r="BQ810" i="76" s="1"/>
  <c r="BR810" i="76" s="1"/>
  <c r="BS810" i="76" s="1"/>
  <c r="BT810" i="76" s="1"/>
  <c r="BU810" i="76" s="1"/>
  <c r="BV810" i="76" s="1"/>
  <c r="BW810" i="76" s="1"/>
  <c r="BX810" i="76" s="1"/>
  <c r="BY810" i="76" s="1"/>
  <c r="BZ810" i="76" s="1"/>
  <c r="CA810" i="76" s="1"/>
  <c r="CB810" i="76" s="1"/>
  <c r="CC810" i="76" s="1"/>
  <c r="CD810" i="76" s="1"/>
  <c r="CE810" i="76" s="1"/>
  <c r="CF810" i="76" s="1"/>
  <c r="CG810" i="76" s="1"/>
  <c r="CH810" i="76" s="1"/>
  <c r="CI810" i="76" s="1"/>
  <c r="AL809" i="76"/>
  <c r="AM809" i="76" s="1"/>
  <c r="AN809" i="76" s="1"/>
  <c r="AO809" i="76" s="1"/>
  <c r="AP809" i="76" s="1"/>
  <c r="AQ809" i="76" s="1"/>
  <c r="AR809" i="76" s="1"/>
  <c r="AS809" i="76" s="1"/>
  <c r="AT809" i="76" s="1"/>
  <c r="AU809" i="76" s="1"/>
  <c r="AV809" i="76" s="1"/>
  <c r="AW809" i="76" s="1"/>
  <c r="AX809" i="76" s="1"/>
  <c r="AY809" i="76" s="1"/>
  <c r="AZ809" i="76" s="1"/>
  <c r="BA809" i="76" s="1"/>
  <c r="BB809" i="76" s="1"/>
  <c r="BC809" i="76" s="1"/>
  <c r="BD809" i="76" s="1"/>
  <c r="BE809" i="76" s="1"/>
  <c r="BF809" i="76" s="1"/>
  <c r="BG809" i="76" s="1"/>
  <c r="BH809" i="76" s="1"/>
  <c r="BI809" i="76" s="1"/>
  <c r="BJ809" i="76" s="1"/>
  <c r="BK809" i="76" s="1"/>
  <c r="BL809" i="76" s="1"/>
  <c r="BM809" i="76" s="1"/>
  <c r="BN809" i="76" s="1"/>
  <c r="BO809" i="76" s="1"/>
  <c r="BP809" i="76" s="1"/>
  <c r="BQ809" i="76" s="1"/>
  <c r="BR809" i="76" s="1"/>
  <c r="BS809" i="76" s="1"/>
  <c r="BT809" i="76" s="1"/>
  <c r="BU809" i="76" s="1"/>
  <c r="BV809" i="76" s="1"/>
  <c r="BW809" i="76" s="1"/>
  <c r="BX809" i="76" s="1"/>
  <c r="BY809" i="76" s="1"/>
  <c r="BZ809" i="76" s="1"/>
  <c r="CA809" i="76" s="1"/>
  <c r="CB809" i="76" s="1"/>
  <c r="CC809" i="76" s="1"/>
  <c r="CD809" i="76" s="1"/>
  <c r="CE809" i="76" s="1"/>
  <c r="CF809" i="76" s="1"/>
  <c r="CG809" i="76" s="1"/>
  <c r="CH809" i="76" s="1"/>
  <c r="CI809" i="76" s="1"/>
  <c r="AL808" i="76"/>
  <c r="AM808" i="76" s="1"/>
  <c r="AN808" i="76" s="1"/>
  <c r="AO808" i="76" s="1"/>
  <c r="AP808" i="76" s="1"/>
  <c r="AQ808" i="76" s="1"/>
  <c r="AR808" i="76" s="1"/>
  <c r="AS808" i="76" s="1"/>
  <c r="AT808" i="76" s="1"/>
  <c r="AU808" i="76" s="1"/>
  <c r="AV808" i="76" s="1"/>
  <c r="AW808" i="76" s="1"/>
  <c r="AX808" i="76" s="1"/>
  <c r="AY808" i="76" s="1"/>
  <c r="AZ808" i="76" s="1"/>
  <c r="BA808" i="76" s="1"/>
  <c r="BB808" i="76" s="1"/>
  <c r="BC808" i="76" s="1"/>
  <c r="BD808" i="76" s="1"/>
  <c r="BE808" i="76" s="1"/>
  <c r="BF808" i="76" s="1"/>
  <c r="BG808" i="76" s="1"/>
  <c r="BH808" i="76" s="1"/>
  <c r="BI808" i="76" s="1"/>
  <c r="BJ808" i="76" s="1"/>
  <c r="BK808" i="76" s="1"/>
  <c r="BL808" i="76" s="1"/>
  <c r="BM808" i="76" s="1"/>
  <c r="BN808" i="76" s="1"/>
  <c r="BO808" i="76" s="1"/>
  <c r="BP808" i="76" s="1"/>
  <c r="BQ808" i="76" s="1"/>
  <c r="BR808" i="76" s="1"/>
  <c r="BS808" i="76" s="1"/>
  <c r="BT808" i="76" s="1"/>
  <c r="BU808" i="76" s="1"/>
  <c r="BV808" i="76" s="1"/>
  <c r="BW808" i="76" s="1"/>
  <c r="BX808" i="76" s="1"/>
  <c r="BY808" i="76" s="1"/>
  <c r="BZ808" i="76" s="1"/>
  <c r="CA808" i="76" s="1"/>
  <c r="CB808" i="76" s="1"/>
  <c r="CC808" i="76" s="1"/>
  <c r="CD808" i="76" s="1"/>
  <c r="CE808" i="76" s="1"/>
  <c r="CF808" i="76" s="1"/>
  <c r="CG808" i="76" s="1"/>
  <c r="CH808" i="76" s="1"/>
  <c r="CI808" i="76" s="1"/>
  <c r="AL807" i="76"/>
  <c r="AM807" i="76" s="1"/>
  <c r="AN807" i="76" s="1"/>
  <c r="AO807" i="76" s="1"/>
  <c r="AP807" i="76" s="1"/>
  <c r="AQ807" i="76" s="1"/>
  <c r="AR807" i="76" s="1"/>
  <c r="AS807" i="76" s="1"/>
  <c r="AT807" i="76" s="1"/>
  <c r="AU807" i="76" s="1"/>
  <c r="AV807" i="76" s="1"/>
  <c r="AW807" i="76" s="1"/>
  <c r="AX807" i="76" s="1"/>
  <c r="AY807" i="76" s="1"/>
  <c r="AZ807" i="76" s="1"/>
  <c r="BA807" i="76" s="1"/>
  <c r="BB807" i="76" s="1"/>
  <c r="BC807" i="76" s="1"/>
  <c r="BD807" i="76" s="1"/>
  <c r="BE807" i="76" s="1"/>
  <c r="BF807" i="76" s="1"/>
  <c r="BG807" i="76" s="1"/>
  <c r="BH807" i="76" s="1"/>
  <c r="BI807" i="76" s="1"/>
  <c r="BJ807" i="76" s="1"/>
  <c r="BK807" i="76" s="1"/>
  <c r="BL807" i="76" s="1"/>
  <c r="BM807" i="76" s="1"/>
  <c r="BN807" i="76" s="1"/>
  <c r="BO807" i="76" s="1"/>
  <c r="BP807" i="76" s="1"/>
  <c r="BQ807" i="76" s="1"/>
  <c r="BR807" i="76" s="1"/>
  <c r="BS807" i="76" s="1"/>
  <c r="BT807" i="76" s="1"/>
  <c r="BU807" i="76" s="1"/>
  <c r="BV807" i="76" s="1"/>
  <c r="BW807" i="76" s="1"/>
  <c r="BX807" i="76" s="1"/>
  <c r="BY807" i="76" s="1"/>
  <c r="BZ807" i="76" s="1"/>
  <c r="CA807" i="76" s="1"/>
  <c r="CB807" i="76" s="1"/>
  <c r="CC807" i="76" s="1"/>
  <c r="CD807" i="76" s="1"/>
  <c r="CE807" i="76" s="1"/>
  <c r="CF807" i="76" s="1"/>
  <c r="CG807" i="76" s="1"/>
  <c r="CH807" i="76" s="1"/>
  <c r="CI807" i="76" s="1"/>
  <c r="AL806" i="76"/>
  <c r="AM806" i="76" s="1"/>
  <c r="AN806" i="76" s="1"/>
  <c r="AO806" i="76" s="1"/>
  <c r="AP806" i="76" s="1"/>
  <c r="AQ806" i="76" s="1"/>
  <c r="AR806" i="76" s="1"/>
  <c r="AS806" i="76" s="1"/>
  <c r="AT806" i="76" s="1"/>
  <c r="AU806" i="76" s="1"/>
  <c r="AV806" i="76" s="1"/>
  <c r="AW806" i="76" s="1"/>
  <c r="AX806" i="76" s="1"/>
  <c r="AY806" i="76" s="1"/>
  <c r="AZ806" i="76" s="1"/>
  <c r="BA806" i="76" s="1"/>
  <c r="BB806" i="76" s="1"/>
  <c r="BC806" i="76" s="1"/>
  <c r="BD806" i="76" s="1"/>
  <c r="BE806" i="76" s="1"/>
  <c r="BF806" i="76" s="1"/>
  <c r="BG806" i="76" s="1"/>
  <c r="BH806" i="76" s="1"/>
  <c r="BI806" i="76" s="1"/>
  <c r="BJ806" i="76" s="1"/>
  <c r="BK806" i="76" s="1"/>
  <c r="BL806" i="76" s="1"/>
  <c r="BM806" i="76" s="1"/>
  <c r="BN806" i="76" s="1"/>
  <c r="BO806" i="76" s="1"/>
  <c r="BP806" i="76" s="1"/>
  <c r="BQ806" i="76" s="1"/>
  <c r="BR806" i="76" s="1"/>
  <c r="BS806" i="76" s="1"/>
  <c r="BT806" i="76" s="1"/>
  <c r="BU806" i="76" s="1"/>
  <c r="BV806" i="76" s="1"/>
  <c r="BW806" i="76" s="1"/>
  <c r="BX806" i="76" s="1"/>
  <c r="BY806" i="76" s="1"/>
  <c r="BZ806" i="76" s="1"/>
  <c r="CA806" i="76" s="1"/>
  <c r="CB806" i="76" s="1"/>
  <c r="CC806" i="76" s="1"/>
  <c r="CD806" i="76" s="1"/>
  <c r="CE806" i="76" s="1"/>
  <c r="CF806" i="76" s="1"/>
  <c r="CG806" i="76" s="1"/>
  <c r="CH806" i="76" s="1"/>
  <c r="CI806" i="76" s="1"/>
  <c r="AL805" i="76"/>
  <c r="AM805" i="76" s="1"/>
  <c r="AN805" i="76" s="1"/>
  <c r="AO805" i="76" s="1"/>
  <c r="AP805" i="76" s="1"/>
  <c r="AQ805" i="76" s="1"/>
  <c r="AR805" i="76" s="1"/>
  <c r="AS805" i="76" s="1"/>
  <c r="AT805" i="76" s="1"/>
  <c r="AU805" i="76" s="1"/>
  <c r="AV805" i="76" s="1"/>
  <c r="AW805" i="76" s="1"/>
  <c r="AX805" i="76" s="1"/>
  <c r="AY805" i="76" s="1"/>
  <c r="AZ805" i="76" s="1"/>
  <c r="BA805" i="76" s="1"/>
  <c r="BB805" i="76" s="1"/>
  <c r="BC805" i="76" s="1"/>
  <c r="BD805" i="76" s="1"/>
  <c r="BE805" i="76" s="1"/>
  <c r="BF805" i="76" s="1"/>
  <c r="BG805" i="76" s="1"/>
  <c r="BH805" i="76" s="1"/>
  <c r="BI805" i="76" s="1"/>
  <c r="BJ805" i="76" s="1"/>
  <c r="BK805" i="76" s="1"/>
  <c r="BL805" i="76" s="1"/>
  <c r="BM805" i="76" s="1"/>
  <c r="BN805" i="76" s="1"/>
  <c r="BO805" i="76" s="1"/>
  <c r="BP805" i="76" s="1"/>
  <c r="BQ805" i="76" s="1"/>
  <c r="BR805" i="76" s="1"/>
  <c r="BS805" i="76" s="1"/>
  <c r="BT805" i="76" s="1"/>
  <c r="BU805" i="76" s="1"/>
  <c r="BV805" i="76" s="1"/>
  <c r="BW805" i="76" s="1"/>
  <c r="BX805" i="76" s="1"/>
  <c r="BY805" i="76" s="1"/>
  <c r="BZ805" i="76" s="1"/>
  <c r="CA805" i="76" s="1"/>
  <c r="CB805" i="76" s="1"/>
  <c r="CC805" i="76" s="1"/>
  <c r="CD805" i="76" s="1"/>
  <c r="CE805" i="76" s="1"/>
  <c r="CF805" i="76" s="1"/>
  <c r="CG805" i="76" s="1"/>
  <c r="CH805" i="76" s="1"/>
  <c r="CI805" i="76" s="1"/>
  <c r="AL804" i="76"/>
  <c r="AM804" i="76" s="1"/>
  <c r="AN804" i="76" s="1"/>
  <c r="AO804" i="76" s="1"/>
  <c r="AP804" i="76" s="1"/>
  <c r="AQ804" i="76" s="1"/>
  <c r="AR804" i="76" s="1"/>
  <c r="AS804" i="76" s="1"/>
  <c r="AT804" i="76" s="1"/>
  <c r="AU804" i="76" s="1"/>
  <c r="AV804" i="76" s="1"/>
  <c r="AW804" i="76" s="1"/>
  <c r="AX804" i="76" s="1"/>
  <c r="AY804" i="76" s="1"/>
  <c r="AZ804" i="76" s="1"/>
  <c r="BA804" i="76" s="1"/>
  <c r="BB804" i="76" s="1"/>
  <c r="BC804" i="76" s="1"/>
  <c r="BD804" i="76" s="1"/>
  <c r="BE804" i="76" s="1"/>
  <c r="BF804" i="76" s="1"/>
  <c r="BG804" i="76" s="1"/>
  <c r="BH804" i="76" s="1"/>
  <c r="BI804" i="76" s="1"/>
  <c r="BJ804" i="76" s="1"/>
  <c r="BK804" i="76" s="1"/>
  <c r="BL804" i="76" s="1"/>
  <c r="BM804" i="76" s="1"/>
  <c r="BN804" i="76" s="1"/>
  <c r="BO804" i="76" s="1"/>
  <c r="BP804" i="76" s="1"/>
  <c r="BQ804" i="76" s="1"/>
  <c r="BR804" i="76" s="1"/>
  <c r="BS804" i="76" s="1"/>
  <c r="BT804" i="76" s="1"/>
  <c r="BU804" i="76" s="1"/>
  <c r="BV804" i="76" s="1"/>
  <c r="BW804" i="76" s="1"/>
  <c r="BX804" i="76" s="1"/>
  <c r="BY804" i="76" s="1"/>
  <c r="BZ804" i="76" s="1"/>
  <c r="CA804" i="76" s="1"/>
  <c r="CB804" i="76" s="1"/>
  <c r="CC804" i="76" s="1"/>
  <c r="CD804" i="76" s="1"/>
  <c r="CE804" i="76" s="1"/>
  <c r="CF804" i="76" s="1"/>
  <c r="CG804" i="76" s="1"/>
  <c r="CH804" i="76" s="1"/>
  <c r="CI804" i="76" s="1"/>
  <c r="AL803" i="76"/>
  <c r="AM803" i="76" s="1"/>
  <c r="AN803" i="76" s="1"/>
  <c r="AO803" i="76" s="1"/>
  <c r="AP803" i="76" s="1"/>
  <c r="AQ803" i="76" s="1"/>
  <c r="AR803" i="76" s="1"/>
  <c r="AS803" i="76" s="1"/>
  <c r="AT803" i="76" s="1"/>
  <c r="AU803" i="76" s="1"/>
  <c r="AV803" i="76" s="1"/>
  <c r="AW803" i="76" s="1"/>
  <c r="AX803" i="76" s="1"/>
  <c r="AY803" i="76" s="1"/>
  <c r="AZ803" i="76" s="1"/>
  <c r="BA803" i="76" s="1"/>
  <c r="BB803" i="76" s="1"/>
  <c r="BC803" i="76" s="1"/>
  <c r="BD803" i="76" s="1"/>
  <c r="BE803" i="76" s="1"/>
  <c r="BF803" i="76" s="1"/>
  <c r="BG803" i="76" s="1"/>
  <c r="BH803" i="76" s="1"/>
  <c r="BI803" i="76" s="1"/>
  <c r="BJ803" i="76" s="1"/>
  <c r="BK803" i="76" s="1"/>
  <c r="BL803" i="76" s="1"/>
  <c r="BM803" i="76" s="1"/>
  <c r="BN803" i="76" s="1"/>
  <c r="BO803" i="76" s="1"/>
  <c r="BP803" i="76" s="1"/>
  <c r="BQ803" i="76" s="1"/>
  <c r="BR803" i="76" s="1"/>
  <c r="BS803" i="76" s="1"/>
  <c r="BT803" i="76" s="1"/>
  <c r="BU803" i="76" s="1"/>
  <c r="BV803" i="76" s="1"/>
  <c r="BW803" i="76" s="1"/>
  <c r="BX803" i="76" s="1"/>
  <c r="BY803" i="76" s="1"/>
  <c r="BZ803" i="76" s="1"/>
  <c r="CA803" i="76" s="1"/>
  <c r="CB803" i="76" s="1"/>
  <c r="CC803" i="76" s="1"/>
  <c r="CD803" i="76" s="1"/>
  <c r="CE803" i="76" s="1"/>
  <c r="CF803" i="76" s="1"/>
  <c r="CG803" i="76" s="1"/>
  <c r="CH803" i="76" s="1"/>
  <c r="CI803" i="76" s="1"/>
  <c r="AL802" i="76"/>
  <c r="AM802" i="76" s="1"/>
  <c r="AN802" i="76" s="1"/>
  <c r="AO802" i="76" s="1"/>
  <c r="AP802" i="76" s="1"/>
  <c r="AQ802" i="76" s="1"/>
  <c r="AR802" i="76" s="1"/>
  <c r="AS802" i="76" s="1"/>
  <c r="AT802" i="76" s="1"/>
  <c r="AU802" i="76" s="1"/>
  <c r="AV802" i="76" s="1"/>
  <c r="AW802" i="76" s="1"/>
  <c r="AX802" i="76" s="1"/>
  <c r="AY802" i="76" s="1"/>
  <c r="AZ802" i="76" s="1"/>
  <c r="BA802" i="76" s="1"/>
  <c r="BB802" i="76" s="1"/>
  <c r="BC802" i="76" s="1"/>
  <c r="BD802" i="76" s="1"/>
  <c r="BE802" i="76" s="1"/>
  <c r="BF802" i="76" s="1"/>
  <c r="BG802" i="76" s="1"/>
  <c r="BH802" i="76" s="1"/>
  <c r="BI802" i="76" s="1"/>
  <c r="BJ802" i="76" s="1"/>
  <c r="BK802" i="76" s="1"/>
  <c r="BL802" i="76" s="1"/>
  <c r="BM802" i="76" s="1"/>
  <c r="BN802" i="76" s="1"/>
  <c r="BO802" i="76" s="1"/>
  <c r="BP802" i="76" s="1"/>
  <c r="BQ802" i="76" s="1"/>
  <c r="BR802" i="76" s="1"/>
  <c r="BS802" i="76" s="1"/>
  <c r="BT802" i="76" s="1"/>
  <c r="BU802" i="76" s="1"/>
  <c r="BV802" i="76" s="1"/>
  <c r="BW802" i="76" s="1"/>
  <c r="BX802" i="76" s="1"/>
  <c r="BY802" i="76" s="1"/>
  <c r="BZ802" i="76" s="1"/>
  <c r="CA802" i="76" s="1"/>
  <c r="CB802" i="76" s="1"/>
  <c r="CC802" i="76" s="1"/>
  <c r="CD802" i="76" s="1"/>
  <c r="CE802" i="76" s="1"/>
  <c r="CF802" i="76" s="1"/>
  <c r="CG802" i="76" s="1"/>
  <c r="CH802" i="76" s="1"/>
  <c r="CI802" i="76" s="1"/>
  <c r="AL801" i="76"/>
  <c r="AM801" i="76" s="1"/>
  <c r="AN801" i="76" s="1"/>
  <c r="AO801" i="76" s="1"/>
  <c r="AP801" i="76" s="1"/>
  <c r="AQ801" i="76" s="1"/>
  <c r="AR801" i="76" s="1"/>
  <c r="AS801" i="76" s="1"/>
  <c r="AT801" i="76" s="1"/>
  <c r="AU801" i="76" s="1"/>
  <c r="AV801" i="76" s="1"/>
  <c r="AW801" i="76" s="1"/>
  <c r="AX801" i="76" s="1"/>
  <c r="AY801" i="76" s="1"/>
  <c r="AZ801" i="76" s="1"/>
  <c r="BA801" i="76" s="1"/>
  <c r="BB801" i="76" s="1"/>
  <c r="BC801" i="76" s="1"/>
  <c r="BD801" i="76" s="1"/>
  <c r="BE801" i="76" s="1"/>
  <c r="BF801" i="76" s="1"/>
  <c r="BG801" i="76" s="1"/>
  <c r="BH801" i="76" s="1"/>
  <c r="BI801" i="76" s="1"/>
  <c r="BJ801" i="76" s="1"/>
  <c r="BK801" i="76" s="1"/>
  <c r="BL801" i="76" s="1"/>
  <c r="BM801" i="76" s="1"/>
  <c r="BN801" i="76" s="1"/>
  <c r="BO801" i="76" s="1"/>
  <c r="BP801" i="76" s="1"/>
  <c r="BQ801" i="76" s="1"/>
  <c r="BR801" i="76" s="1"/>
  <c r="BS801" i="76" s="1"/>
  <c r="BT801" i="76" s="1"/>
  <c r="BU801" i="76" s="1"/>
  <c r="BV801" i="76" s="1"/>
  <c r="BW801" i="76" s="1"/>
  <c r="BX801" i="76" s="1"/>
  <c r="BY801" i="76" s="1"/>
  <c r="BZ801" i="76" s="1"/>
  <c r="CA801" i="76" s="1"/>
  <c r="CB801" i="76" s="1"/>
  <c r="CC801" i="76" s="1"/>
  <c r="CD801" i="76" s="1"/>
  <c r="CE801" i="76" s="1"/>
  <c r="CF801" i="76" s="1"/>
  <c r="CG801" i="76" s="1"/>
  <c r="CH801" i="76" s="1"/>
  <c r="CI801" i="76" s="1"/>
  <c r="AL800" i="76"/>
  <c r="AM800" i="76" s="1"/>
  <c r="AN800" i="76" s="1"/>
  <c r="AO800" i="76" s="1"/>
  <c r="AP800" i="76" s="1"/>
  <c r="AQ800" i="76" s="1"/>
  <c r="AR800" i="76" s="1"/>
  <c r="AS800" i="76" s="1"/>
  <c r="AT800" i="76" s="1"/>
  <c r="AU800" i="76" s="1"/>
  <c r="AV800" i="76" s="1"/>
  <c r="AW800" i="76" s="1"/>
  <c r="AX800" i="76" s="1"/>
  <c r="AY800" i="76" s="1"/>
  <c r="AZ800" i="76" s="1"/>
  <c r="BA800" i="76" s="1"/>
  <c r="BB800" i="76" s="1"/>
  <c r="BC800" i="76" s="1"/>
  <c r="BD800" i="76" s="1"/>
  <c r="BE800" i="76" s="1"/>
  <c r="BF800" i="76" s="1"/>
  <c r="BG800" i="76" s="1"/>
  <c r="BH800" i="76" s="1"/>
  <c r="BI800" i="76" s="1"/>
  <c r="BJ800" i="76" s="1"/>
  <c r="BK800" i="76" s="1"/>
  <c r="BL800" i="76" s="1"/>
  <c r="BM800" i="76" s="1"/>
  <c r="BN800" i="76" s="1"/>
  <c r="BO800" i="76" s="1"/>
  <c r="BP800" i="76" s="1"/>
  <c r="BQ800" i="76" s="1"/>
  <c r="BR800" i="76" s="1"/>
  <c r="BS800" i="76" s="1"/>
  <c r="BT800" i="76" s="1"/>
  <c r="BU800" i="76" s="1"/>
  <c r="BV800" i="76" s="1"/>
  <c r="BW800" i="76" s="1"/>
  <c r="BX800" i="76" s="1"/>
  <c r="BY800" i="76" s="1"/>
  <c r="BZ800" i="76" s="1"/>
  <c r="CA800" i="76" s="1"/>
  <c r="CB800" i="76" s="1"/>
  <c r="CC800" i="76" s="1"/>
  <c r="CD800" i="76" s="1"/>
  <c r="CE800" i="76" s="1"/>
  <c r="CF800" i="76" s="1"/>
  <c r="CG800" i="76" s="1"/>
  <c r="CH800" i="76" s="1"/>
  <c r="CI800" i="76" s="1"/>
  <c r="AL799" i="76"/>
  <c r="AM799" i="76" s="1"/>
  <c r="AN799" i="76" s="1"/>
  <c r="AO799" i="76" s="1"/>
  <c r="AP799" i="76" s="1"/>
  <c r="AQ799" i="76" s="1"/>
  <c r="AR799" i="76" s="1"/>
  <c r="AS799" i="76" s="1"/>
  <c r="AT799" i="76" s="1"/>
  <c r="AU799" i="76" s="1"/>
  <c r="AV799" i="76" s="1"/>
  <c r="AW799" i="76" s="1"/>
  <c r="AX799" i="76" s="1"/>
  <c r="AY799" i="76" s="1"/>
  <c r="AZ799" i="76" s="1"/>
  <c r="BA799" i="76" s="1"/>
  <c r="BB799" i="76" s="1"/>
  <c r="BC799" i="76" s="1"/>
  <c r="BD799" i="76" s="1"/>
  <c r="BE799" i="76" s="1"/>
  <c r="BF799" i="76" s="1"/>
  <c r="BG799" i="76" s="1"/>
  <c r="BH799" i="76" s="1"/>
  <c r="BI799" i="76" s="1"/>
  <c r="BJ799" i="76" s="1"/>
  <c r="BK799" i="76" s="1"/>
  <c r="BL799" i="76" s="1"/>
  <c r="BM799" i="76" s="1"/>
  <c r="BN799" i="76" s="1"/>
  <c r="BO799" i="76" s="1"/>
  <c r="BP799" i="76" s="1"/>
  <c r="BQ799" i="76" s="1"/>
  <c r="BR799" i="76" s="1"/>
  <c r="BS799" i="76" s="1"/>
  <c r="BT799" i="76" s="1"/>
  <c r="BU799" i="76" s="1"/>
  <c r="BV799" i="76" s="1"/>
  <c r="BW799" i="76" s="1"/>
  <c r="BX799" i="76" s="1"/>
  <c r="BY799" i="76" s="1"/>
  <c r="BZ799" i="76" s="1"/>
  <c r="CA799" i="76" s="1"/>
  <c r="CB799" i="76" s="1"/>
  <c r="CC799" i="76" s="1"/>
  <c r="CD799" i="76" s="1"/>
  <c r="CE799" i="76" s="1"/>
  <c r="CF799" i="76" s="1"/>
  <c r="CG799" i="76" s="1"/>
  <c r="CH799" i="76" s="1"/>
  <c r="CI799" i="76" s="1"/>
  <c r="AL798" i="76"/>
  <c r="AM798" i="76" s="1"/>
  <c r="AN798" i="76" s="1"/>
  <c r="AO798" i="76" s="1"/>
  <c r="AP798" i="76" s="1"/>
  <c r="AQ798" i="76" s="1"/>
  <c r="AR798" i="76" s="1"/>
  <c r="AS798" i="76" s="1"/>
  <c r="AT798" i="76" s="1"/>
  <c r="AU798" i="76" s="1"/>
  <c r="AV798" i="76" s="1"/>
  <c r="AW798" i="76" s="1"/>
  <c r="AX798" i="76" s="1"/>
  <c r="AY798" i="76" s="1"/>
  <c r="AZ798" i="76" s="1"/>
  <c r="BA798" i="76" s="1"/>
  <c r="BB798" i="76" s="1"/>
  <c r="BC798" i="76" s="1"/>
  <c r="BD798" i="76" s="1"/>
  <c r="BE798" i="76" s="1"/>
  <c r="BF798" i="76" s="1"/>
  <c r="BG798" i="76" s="1"/>
  <c r="BH798" i="76" s="1"/>
  <c r="BI798" i="76" s="1"/>
  <c r="BJ798" i="76" s="1"/>
  <c r="BK798" i="76" s="1"/>
  <c r="BL798" i="76" s="1"/>
  <c r="BM798" i="76" s="1"/>
  <c r="BN798" i="76" s="1"/>
  <c r="BO798" i="76" s="1"/>
  <c r="BP798" i="76" s="1"/>
  <c r="BQ798" i="76" s="1"/>
  <c r="BR798" i="76" s="1"/>
  <c r="BS798" i="76" s="1"/>
  <c r="BT798" i="76" s="1"/>
  <c r="BU798" i="76" s="1"/>
  <c r="BV798" i="76" s="1"/>
  <c r="BW798" i="76" s="1"/>
  <c r="BX798" i="76" s="1"/>
  <c r="BY798" i="76" s="1"/>
  <c r="BZ798" i="76" s="1"/>
  <c r="CA798" i="76" s="1"/>
  <c r="CB798" i="76" s="1"/>
  <c r="CC798" i="76" s="1"/>
  <c r="CD798" i="76" s="1"/>
  <c r="CE798" i="76" s="1"/>
  <c r="CF798" i="76" s="1"/>
  <c r="CG798" i="76" s="1"/>
  <c r="CH798" i="76" s="1"/>
  <c r="CI798" i="76" s="1"/>
  <c r="AL797" i="76"/>
  <c r="AM797" i="76" s="1"/>
  <c r="AN797" i="76" s="1"/>
  <c r="AO797" i="76" s="1"/>
  <c r="AP797" i="76" s="1"/>
  <c r="AQ797" i="76" s="1"/>
  <c r="AR797" i="76" s="1"/>
  <c r="AS797" i="76" s="1"/>
  <c r="AT797" i="76" s="1"/>
  <c r="AU797" i="76" s="1"/>
  <c r="AV797" i="76" s="1"/>
  <c r="AW797" i="76" s="1"/>
  <c r="AX797" i="76" s="1"/>
  <c r="AY797" i="76" s="1"/>
  <c r="AZ797" i="76" s="1"/>
  <c r="BA797" i="76" s="1"/>
  <c r="BB797" i="76" s="1"/>
  <c r="BC797" i="76" s="1"/>
  <c r="BD797" i="76" s="1"/>
  <c r="BE797" i="76" s="1"/>
  <c r="BF797" i="76" s="1"/>
  <c r="BG797" i="76" s="1"/>
  <c r="BH797" i="76" s="1"/>
  <c r="BI797" i="76" s="1"/>
  <c r="BJ797" i="76" s="1"/>
  <c r="BK797" i="76" s="1"/>
  <c r="BL797" i="76" s="1"/>
  <c r="BM797" i="76" s="1"/>
  <c r="BN797" i="76" s="1"/>
  <c r="BO797" i="76" s="1"/>
  <c r="BP797" i="76" s="1"/>
  <c r="BQ797" i="76" s="1"/>
  <c r="BR797" i="76" s="1"/>
  <c r="BS797" i="76" s="1"/>
  <c r="BT797" i="76" s="1"/>
  <c r="BU797" i="76" s="1"/>
  <c r="BV797" i="76" s="1"/>
  <c r="BW797" i="76" s="1"/>
  <c r="BX797" i="76" s="1"/>
  <c r="BY797" i="76" s="1"/>
  <c r="BZ797" i="76" s="1"/>
  <c r="CA797" i="76" s="1"/>
  <c r="CB797" i="76" s="1"/>
  <c r="CC797" i="76" s="1"/>
  <c r="CD797" i="76" s="1"/>
  <c r="CE797" i="76" s="1"/>
  <c r="CF797" i="76" s="1"/>
  <c r="CG797" i="76" s="1"/>
  <c r="CH797" i="76" s="1"/>
  <c r="CI797" i="76" s="1"/>
  <c r="AL796" i="76"/>
  <c r="AM796" i="76" s="1"/>
  <c r="AN796" i="76" s="1"/>
  <c r="AO796" i="76" s="1"/>
  <c r="AP796" i="76" s="1"/>
  <c r="AQ796" i="76" s="1"/>
  <c r="AR796" i="76" s="1"/>
  <c r="AS796" i="76" s="1"/>
  <c r="AT796" i="76" s="1"/>
  <c r="AU796" i="76" s="1"/>
  <c r="AV796" i="76" s="1"/>
  <c r="AW796" i="76" s="1"/>
  <c r="AX796" i="76" s="1"/>
  <c r="AY796" i="76" s="1"/>
  <c r="AZ796" i="76" s="1"/>
  <c r="BA796" i="76" s="1"/>
  <c r="BB796" i="76" s="1"/>
  <c r="BC796" i="76" s="1"/>
  <c r="BD796" i="76" s="1"/>
  <c r="BE796" i="76" s="1"/>
  <c r="BF796" i="76" s="1"/>
  <c r="BG796" i="76" s="1"/>
  <c r="BH796" i="76" s="1"/>
  <c r="BI796" i="76" s="1"/>
  <c r="BJ796" i="76" s="1"/>
  <c r="BK796" i="76" s="1"/>
  <c r="BL796" i="76" s="1"/>
  <c r="BM796" i="76" s="1"/>
  <c r="BN796" i="76" s="1"/>
  <c r="BO796" i="76" s="1"/>
  <c r="BP796" i="76" s="1"/>
  <c r="BQ796" i="76" s="1"/>
  <c r="BR796" i="76" s="1"/>
  <c r="BS796" i="76" s="1"/>
  <c r="BT796" i="76" s="1"/>
  <c r="BU796" i="76" s="1"/>
  <c r="BV796" i="76" s="1"/>
  <c r="BW796" i="76" s="1"/>
  <c r="BX796" i="76" s="1"/>
  <c r="BY796" i="76" s="1"/>
  <c r="BZ796" i="76" s="1"/>
  <c r="CA796" i="76" s="1"/>
  <c r="CB796" i="76" s="1"/>
  <c r="CC796" i="76" s="1"/>
  <c r="CD796" i="76" s="1"/>
  <c r="CE796" i="76" s="1"/>
  <c r="CF796" i="76" s="1"/>
  <c r="CG796" i="76" s="1"/>
  <c r="CH796" i="76" s="1"/>
  <c r="CI796" i="76" s="1"/>
  <c r="AL795" i="76"/>
  <c r="AM795" i="76" s="1"/>
  <c r="AN795" i="76" s="1"/>
  <c r="AO795" i="76" s="1"/>
  <c r="AP795" i="76" s="1"/>
  <c r="AQ795" i="76" s="1"/>
  <c r="AR795" i="76" s="1"/>
  <c r="AS795" i="76" s="1"/>
  <c r="AT795" i="76" s="1"/>
  <c r="AU795" i="76" s="1"/>
  <c r="AV795" i="76" s="1"/>
  <c r="AW795" i="76" s="1"/>
  <c r="AX795" i="76" s="1"/>
  <c r="AY795" i="76" s="1"/>
  <c r="AZ795" i="76" s="1"/>
  <c r="BA795" i="76" s="1"/>
  <c r="BB795" i="76" s="1"/>
  <c r="BC795" i="76" s="1"/>
  <c r="BD795" i="76" s="1"/>
  <c r="BE795" i="76" s="1"/>
  <c r="BF795" i="76" s="1"/>
  <c r="BG795" i="76" s="1"/>
  <c r="BH795" i="76" s="1"/>
  <c r="BI795" i="76" s="1"/>
  <c r="BJ795" i="76" s="1"/>
  <c r="BK795" i="76" s="1"/>
  <c r="BL795" i="76" s="1"/>
  <c r="BM795" i="76" s="1"/>
  <c r="BN795" i="76" s="1"/>
  <c r="BO795" i="76" s="1"/>
  <c r="BP795" i="76" s="1"/>
  <c r="BQ795" i="76" s="1"/>
  <c r="BR795" i="76" s="1"/>
  <c r="BS795" i="76" s="1"/>
  <c r="BT795" i="76" s="1"/>
  <c r="BU795" i="76" s="1"/>
  <c r="BV795" i="76" s="1"/>
  <c r="BW795" i="76" s="1"/>
  <c r="BX795" i="76" s="1"/>
  <c r="BY795" i="76" s="1"/>
  <c r="BZ795" i="76" s="1"/>
  <c r="CA795" i="76" s="1"/>
  <c r="CB795" i="76" s="1"/>
  <c r="CC795" i="76" s="1"/>
  <c r="CD795" i="76" s="1"/>
  <c r="CE795" i="76" s="1"/>
  <c r="CF795" i="76" s="1"/>
  <c r="CG795" i="76" s="1"/>
  <c r="CH795" i="76" s="1"/>
  <c r="CI795" i="76" s="1"/>
  <c r="AL794" i="76"/>
  <c r="AM794" i="76" s="1"/>
  <c r="AN794" i="76" s="1"/>
  <c r="AO794" i="76" s="1"/>
  <c r="AP794" i="76" s="1"/>
  <c r="AQ794" i="76" s="1"/>
  <c r="AR794" i="76" s="1"/>
  <c r="AS794" i="76" s="1"/>
  <c r="AT794" i="76" s="1"/>
  <c r="AU794" i="76" s="1"/>
  <c r="AV794" i="76" s="1"/>
  <c r="AW794" i="76" s="1"/>
  <c r="AX794" i="76" s="1"/>
  <c r="AY794" i="76" s="1"/>
  <c r="AZ794" i="76" s="1"/>
  <c r="BA794" i="76" s="1"/>
  <c r="BB794" i="76" s="1"/>
  <c r="BC794" i="76" s="1"/>
  <c r="BD794" i="76" s="1"/>
  <c r="BE794" i="76" s="1"/>
  <c r="BF794" i="76" s="1"/>
  <c r="BG794" i="76" s="1"/>
  <c r="BH794" i="76" s="1"/>
  <c r="BI794" i="76" s="1"/>
  <c r="BJ794" i="76" s="1"/>
  <c r="BK794" i="76" s="1"/>
  <c r="BL794" i="76" s="1"/>
  <c r="BM794" i="76" s="1"/>
  <c r="BN794" i="76" s="1"/>
  <c r="BO794" i="76" s="1"/>
  <c r="BP794" i="76" s="1"/>
  <c r="BQ794" i="76" s="1"/>
  <c r="BR794" i="76" s="1"/>
  <c r="BS794" i="76" s="1"/>
  <c r="BT794" i="76" s="1"/>
  <c r="BU794" i="76" s="1"/>
  <c r="BV794" i="76" s="1"/>
  <c r="BW794" i="76" s="1"/>
  <c r="BX794" i="76" s="1"/>
  <c r="BY794" i="76" s="1"/>
  <c r="BZ794" i="76" s="1"/>
  <c r="CA794" i="76" s="1"/>
  <c r="CB794" i="76" s="1"/>
  <c r="CC794" i="76" s="1"/>
  <c r="CD794" i="76" s="1"/>
  <c r="CE794" i="76" s="1"/>
  <c r="CF794" i="76" s="1"/>
  <c r="CG794" i="76" s="1"/>
  <c r="CH794" i="76" s="1"/>
  <c r="CI794" i="76" s="1"/>
  <c r="AL793" i="76"/>
  <c r="AM793" i="76" s="1"/>
  <c r="AN793" i="76" s="1"/>
  <c r="AO793" i="76" s="1"/>
  <c r="AP793" i="76" s="1"/>
  <c r="AQ793" i="76" s="1"/>
  <c r="AR793" i="76" s="1"/>
  <c r="AS793" i="76" s="1"/>
  <c r="AT793" i="76" s="1"/>
  <c r="AU793" i="76" s="1"/>
  <c r="AV793" i="76" s="1"/>
  <c r="AW793" i="76" s="1"/>
  <c r="AX793" i="76" s="1"/>
  <c r="AY793" i="76" s="1"/>
  <c r="AZ793" i="76" s="1"/>
  <c r="BA793" i="76" s="1"/>
  <c r="BB793" i="76" s="1"/>
  <c r="BC793" i="76" s="1"/>
  <c r="BD793" i="76" s="1"/>
  <c r="BE793" i="76" s="1"/>
  <c r="BF793" i="76" s="1"/>
  <c r="BG793" i="76" s="1"/>
  <c r="BH793" i="76" s="1"/>
  <c r="BI793" i="76" s="1"/>
  <c r="BJ793" i="76" s="1"/>
  <c r="BK793" i="76" s="1"/>
  <c r="BL793" i="76" s="1"/>
  <c r="BM793" i="76" s="1"/>
  <c r="BN793" i="76" s="1"/>
  <c r="BO793" i="76" s="1"/>
  <c r="BP793" i="76" s="1"/>
  <c r="BQ793" i="76" s="1"/>
  <c r="BR793" i="76" s="1"/>
  <c r="BS793" i="76" s="1"/>
  <c r="BT793" i="76" s="1"/>
  <c r="BU793" i="76" s="1"/>
  <c r="BV793" i="76" s="1"/>
  <c r="BW793" i="76" s="1"/>
  <c r="BX793" i="76" s="1"/>
  <c r="BY793" i="76" s="1"/>
  <c r="BZ793" i="76" s="1"/>
  <c r="CA793" i="76" s="1"/>
  <c r="CB793" i="76" s="1"/>
  <c r="CC793" i="76" s="1"/>
  <c r="CD793" i="76" s="1"/>
  <c r="CE793" i="76" s="1"/>
  <c r="CF793" i="76" s="1"/>
  <c r="CG793" i="76" s="1"/>
  <c r="CH793" i="76" s="1"/>
  <c r="CI793" i="76" s="1"/>
  <c r="AL792" i="76"/>
  <c r="AM792" i="76" s="1"/>
  <c r="AN792" i="76" s="1"/>
  <c r="AO792" i="76" s="1"/>
  <c r="AP792" i="76" s="1"/>
  <c r="AQ792" i="76" s="1"/>
  <c r="AR792" i="76" s="1"/>
  <c r="AS792" i="76" s="1"/>
  <c r="AT792" i="76" s="1"/>
  <c r="AU792" i="76" s="1"/>
  <c r="AV792" i="76" s="1"/>
  <c r="AW792" i="76" s="1"/>
  <c r="AX792" i="76" s="1"/>
  <c r="AY792" i="76" s="1"/>
  <c r="AZ792" i="76" s="1"/>
  <c r="BA792" i="76" s="1"/>
  <c r="BB792" i="76" s="1"/>
  <c r="BC792" i="76" s="1"/>
  <c r="BD792" i="76" s="1"/>
  <c r="BE792" i="76" s="1"/>
  <c r="BF792" i="76" s="1"/>
  <c r="BG792" i="76" s="1"/>
  <c r="BH792" i="76" s="1"/>
  <c r="BI792" i="76" s="1"/>
  <c r="BJ792" i="76" s="1"/>
  <c r="BK792" i="76" s="1"/>
  <c r="BL792" i="76" s="1"/>
  <c r="BM792" i="76" s="1"/>
  <c r="BN792" i="76" s="1"/>
  <c r="BO792" i="76" s="1"/>
  <c r="BP792" i="76" s="1"/>
  <c r="BQ792" i="76" s="1"/>
  <c r="BR792" i="76" s="1"/>
  <c r="BS792" i="76" s="1"/>
  <c r="BT792" i="76" s="1"/>
  <c r="BU792" i="76" s="1"/>
  <c r="BV792" i="76" s="1"/>
  <c r="BW792" i="76" s="1"/>
  <c r="BX792" i="76" s="1"/>
  <c r="BY792" i="76" s="1"/>
  <c r="BZ792" i="76" s="1"/>
  <c r="CA792" i="76" s="1"/>
  <c r="CB792" i="76" s="1"/>
  <c r="CC792" i="76" s="1"/>
  <c r="CD792" i="76" s="1"/>
  <c r="CE792" i="76" s="1"/>
  <c r="CF792" i="76" s="1"/>
  <c r="CG792" i="76" s="1"/>
  <c r="CH792" i="76" s="1"/>
  <c r="CI792" i="76" s="1"/>
  <c r="AL791" i="76"/>
  <c r="AM791" i="76" s="1"/>
  <c r="AN791" i="76" s="1"/>
  <c r="AO791" i="76" s="1"/>
  <c r="AP791" i="76" s="1"/>
  <c r="AQ791" i="76" s="1"/>
  <c r="AR791" i="76" s="1"/>
  <c r="AS791" i="76" s="1"/>
  <c r="AT791" i="76" s="1"/>
  <c r="AU791" i="76" s="1"/>
  <c r="AV791" i="76" s="1"/>
  <c r="AW791" i="76" s="1"/>
  <c r="AX791" i="76" s="1"/>
  <c r="AY791" i="76" s="1"/>
  <c r="AZ791" i="76" s="1"/>
  <c r="BA791" i="76" s="1"/>
  <c r="BB791" i="76" s="1"/>
  <c r="BC791" i="76" s="1"/>
  <c r="BD791" i="76" s="1"/>
  <c r="BE791" i="76" s="1"/>
  <c r="BF791" i="76" s="1"/>
  <c r="BG791" i="76" s="1"/>
  <c r="BH791" i="76" s="1"/>
  <c r="BI791" i="76" s="1"/>
  <c r="BJ791" i="76" s="1"/>
  <c r="BK791" i="76" s="1"/>
  <c r="BL791" i="76" s="1"/>
  <c r="BM791" i="76" s="1"/>
  <c r="BN791" i="76" s="1"/>
  <c r="BO791" i="76" s="1"/>
  <c r="BP791" i="76" s="1"/>
  <c r="BQ791" i="76" s="1"/>
  <c r="BR791" i="76" s="1"/>
  <c r="BS791" i="76" s="1"/>
  <c r="BT791" i="76" s="1"/>
  <c r="BU791" i="76" s="1"/>
  <c r="BV791" i="76" s="1"/>
  <c r="BW791" i="76" s="1"/>
  <c r="BX791" i="76" s="1"/>
  <c r="BY791" i="76" s="1"/>
  <c r="BZ791" i="76" s="1"/>
  <c r="CA791" i="76" s="1"/>
  <c r="CB791" i="76" s="1"/>
  <c r="CC791" i="76" s="1"/>
  <c r="CD791" i="76" s="1"/>
  <c r="CE791" i="76" s="1"/>
  <c r="CF791" i="76" s="1"/>
  <c r="CG791" i="76" s="1"/>
  <c r="CH791" i="76" s="1"/>
  <c r="CI791" i="76" s="1"/>
  <c r="AL790" i="76"/>
  <c r="AM790" i="76" s="1"/>
  <c r="AN790" i="76" s="1"/>
  <c r="AO790" i="76" s="1"/>
  <c r="AP790" i="76" s="1"/>
  <c r="AQ790" i="76" s="1"/>
  <c r="AR790" i="76" s="1"/>
  <c r="AS790" i="76" s="1"/>
  <c r="AT790" i="76" s="1"/>
  <c r="AU790" i="76" s="1"/>
  <c r="AV790" i="76" s="1"/>
  <c r="AW790" i="76" s="1"/>
  <c r="AX790" i="76" s="1"/>
  <c r="AY790" i="76" s="1"/>
  <c r="AZ790" i="76" s="1"/>
  <c r="BA790" i="76" s="1"/>
  <c r="BB790" i="76" s="1"/>
  <c r="BC790" i="76" s="1"/>
  <c r="BD790" i="76" s="1"/>
  <c r="BE790" i="76" s="1"/>
  <c r="BF790" i="76" s="1"/>
  <c r="BG790" i="76" s="1"/>
  <c r="BH790" i="76" s="1"/>
  <c r="BI790" i="76" s="1"/>
  <c r="BJ790" i="76" s="1"/>
  <c r="BK790" i="76" s="1"/>
  <c r="BL790" i="76" s="1"/>
  <c r="BM790" i="76" s="1"/>
  <c r="BN790" i="76" s="1"/>
  <c r="BO790" i="76" s="1"/>
  <c r="BP790" i="76" s="1"/>
  <c r="BQ790" i="76" s="1"/>
  <c r="BR790" i="76" s="1"/>
  <c r="BS790" i="76" s="1"/>
  <c r="BT790" i="76" s="1"/>
  <c r="BU790" i="76" s="1"/>
  <c r="BV790" i="76" s="1"/>
  <c r="BW790" i="76" s="1"/>
  <c r="BX790" i="76" s="1"/>
  <c r="BY790" i="76" s="1"/>
  <c r="BZ790" i="76" s="1"/>
  <c r="CA790" i="76" s="1"/>
  <c r="CB790" i="76" s="1"/>
  <c r="CC790" i="76" s="1"/>
  <c r="CD790" i="76" s="1"/>
  <c r="CE790" i="76" s="1"/>
  <c r="CF790" i="76" s="1"/>
  <c r="CG790" i="76" s="1"/>
  <c r="CH790" i="76" s="1"/>
  <c r="CI790" i="76" s="1"/>
  <c r="C789" i="76"/>
  <c r="D789" i="76" s="1"/>
  <c r="E789" i="76" s="1"/>
  <c r="F789" i="76" s="1"/>
  <c r="G789" i="76" s="1"/>
  <c r="H789" i="76" s="1"/>
  <c r="I789" i="76" s="1"/>
  <c r="J789" i="76" s="1"/>
  <c r="K789" i="76" s="1"/>
  <c r="L789" i="76" s="1"/>
  <c r="M789" i="76" s="1"/>
  <c r="N789" i="76" s="1"/>
  <c r="O789" i="76" s="1"/>
  <c r="P789" i="76" s="1"/>
  <c r="Q789" i="76" s="1"/>
  <c r="R789" i="76" s="1"/>
  <c r="S789" i="76" s="1"/>
  <c r="T789" i="76" s="1"/>
  <c r="U789" i="76" s="1"/>
  <c r="V789" i="76" s="1"/>
  <c r="W789" i="76" s="1"/>
  <c r="X789" i="76" s="1"/>
  <c r="Y789" i="76" s="1"/>
  <c r="Z789" i="76" s="1"/>
  <c r="AA789" i="76" s="1"/>
  <c r="AB789" i="76" s="1"/>
  <c r="AC789" i="76" s="1"/>
  <c r="AD789" i="76" s="1"/>
  <c r="AE789" i="76" s="1"/>
  <c r="AF789" i="76" s="1"/>
  <c r="AG789" i="76" s="1"/>
  <c r="AH789" i="76" s="1"/>
  <c r="AI789" i="76" s="1"/>
  <c r="AJ789" i="76" s="1"/>
  <c r="AK789" i="76" s="1"/>
  <c r="AL789" i="76" s="1"/>
  <c r="AM789" i="76" s="1"/>
  <c r="AN789" i="76" s="1"/>
  <c r="AO789" i="76" s="1"/>
  <c r="AP789" i="76" s="1"/>
  <c r="AQ789" i="76" s="1"/>
  <c r="AR789" i="76" s="1"/>
  <c r="AS789" i="76" s="1"/>
  <c r="AT789" i="76" s="1"/>
  <c r="AU789" i="76" s="1"/>
  <c r="AV789" i="76" s="1"/>
  <c r="AW789" i="76" s="1"/>
  <c r="AX789" i="76" s="1"/>
  <c r="AY789" i="76" s="1"/>
  <c r="AZ789" i="76" s="1"/>
  <c r="BA789" i="76" s="1"/>
  <c r="BB789" i="76" s="1"/>
  <c r="BC789" i="76" s="1"/>
  <c r="BD789" i="76" s="1"/>
  <c r="BE789" i="76" s="1"/>
  <c r="BF789" i="76" s="1"/>
  <c r="BG789" i="76" s="1"/>
  <c r="BH789" i="76" s="1"/>
  <c r="BI789" i="76" s="1"/>
  <c r="BJ789" i="76" s="1"/>
  <c r="BK789" i="76" s="1"/>
  <c r="BL789" i="76" s="1"/>
  <c r="BM789" i="76" s="1"/>
  <c r="BN789" i="76" s="1"/>
  <c r="BO789" i="76" s="1"/>
  <c r="BP789" i="76" s="1"/>
  <c r="BQ789" i="76" s="1"/>
  <c r="BR789" i="76" s="1"/>
  <c r="BS789" i="76" s="1"/>
  <c r="BT789" i="76" s="1"/>
  <c r="BU789" i="76" s="1"/>
  <c r="BV789" i="76" s="1"/>
  <c r="BW789" i="76" s="1"/>
  <c r="BX789" i="76" s="1"/>
  <c r="BY789" i="76" s="1"/>
  <c r="BZ789" i="76" s="1"/>
  <c r="CA789" i="76" s="1"/>
  <c r="CB789" i="76" s="1"/>
  <c r="CC789" i="76" s="1"/>
  <c r="CD789" i="76" s="1"/>
  <c r="CE789" i="76" s="1"/>
  <c r="CF789" i="76" s="1"/>
  <c r="CG789" i="76" s="1"/>
  <c r="CH789" i="76" s="1"/>
  <c r="CI789" i="76" s="1"/>
  <c r="AK339" i="76"/>
  <c r="C339" i="76"/>
  <c r="AK338" i="76"/>
  <c r="C338" i="76"/>
  <c r="AK337" i="76"/>
  <c r="C337" i="76"/>
  <c r="AK336" i="76"/>
  <c r="C336" i="76"/>
  <c r="AK335" i="76"/>
  <c r="C335" i="76"/>
  <c r="AK334" i="76"/>
  <c r="C334" i="76"/>
  <c r="AK333" i="76"/>
  <c r="C333" i="76"/>
  <c r="AK332" i="76"/>
  <c r="C332" i="76"/>
  <c r="AK331" i="76"/>
  <c r="AK330" i="76"/>
  <c r="C330" i="76"/>
  <c r="AK329" i="76"/>
  <c r="C329" i="76"/>
  <c r="AK328" i="76"/>
  <c r="C328" i="76"/>
  <c r="AK327" i="76"/>
  <c r="C327" i="76"/>
  <c r="AK326" i="76"/>
  <c r="C326" i="76"/>
  <c r="AK325" i="76"/>
  <c r="C325" i="76"/>
  <c r="AK324" i="76"/>
  <c r="C324" i="76"/>
  <c r="AK323" i="76"/>
  <c r="C323" i="76"/>
  <c r="AK322" i="76"/>
  <c r="AK321" i="76"/>
  <c r="C321" i="76"/>
  <c r="AK320" i="76"/>
  <c r="C320" i="76"/>
  <c r="AK319" i="76"/>
  <c r="C319" i="76"/>
  <c r="AK318" i="76"/>
  <c r="C318" i="76"/>
  <c r="AK317" i="76"/>
  <c r="C317" i="76"/>
  <c r="AK316" i="76"/>
  <c r="C316" i="76"/>
  <c r="AK315" i="76"/>
  <c r="AK314" i="76"/>
  <c r="C314" i="76"/>
  <c r="AK313" i="76"/>
  <c r="C313" i="76"/>
  <c r="AK312" i="76"/>
  <c r="AK311" i="76"/>
  <c r="C311" i="76"/>
  <c r="AK310" i="76"/>
  <c r="C310" i="76"/>
  <c r="AK309" i="76"/>
  <c r="C309" i="76"/>
  <c r="AK308" i="76"/>
  <c r="C308" i="76"/>
  <c r="AK307" i="76"/>
  <c r="C307" i="76"/>
  <c r="AK306" i="76"/>
  <c r="C306" i="76"/>
  <c r="AK305" i="76"/>
  <c r="C305" i="76"/>
  <c r="C304" i="76"/>
  <c r="D304" i="76" s="1"/>
  <c r="E304" i="76" s="1"/>
  <c r="F304" i="76" s="1"/>
  <c r="G304" i="76" s="1"/>
  <c r="H304" i="76" s="1"/>
  <c r="I304" i="76" s="1"/>
  <c r="J304" i="76" s="1"/>
  <c r="K304" i="76" s="1"/>
  <c r="L304" i="76" s="1"/>
  <c r="M304" i="76" s="1"/>
  <c r="N304" i="76" s="1"/>
  <c r="O304" i="76" s="1"/>
  <c r="P304" i="76" s="1"/>
  <c r="Q304" i="76" s="1"/>
  <c r="R304" i="76" s="1"/>
  <c r="S304" i="76" s="1"/>
  <c r="T304" i="76" s="1"/>
  <c r="U304" i="76" s="1"/>
  <c r="V304" i="76" s="1"/>
  <c r="W304" i="76" s="1"/>
  <c r="X304" i="76" s="1"/>
  <c r="Y304" i="76" s="1"/>
  <c r="Z304" i="76" s="1"/>
  <c r="AA304" i="76" s="1"/>
  <c r="AB304" i="76" s="1"/>
  <c r="AC304" i="76" s="1"/>
  <c r="AD304" i="76" s="1"/>
  <c r="AE304" i="76" s="1"/>
  <c r="AF304" i="76" s="1"/>
  <c r="AG304" i="76" s="1"/>
  <c r="AH304" i="76" s="1"/>
  <c r="AI304" i="76" s="1"/>
  <c r="AJ304" i="76" s="1"/>
  <c r="AK304" i="76" s="1"/>
  <c r="O287" i="76"/>
  <c r="P287" i="76" s="1"/>
  <c r="Q287" i="76" s="1"/>
  <c r="R287" i="76" s="1"/>
  <c r="S287" i="76" s="1"/>
  <c r="T287" i="76" s="1"/>
  <c r="U287" i="76" s="1"/>
  <c r="V287" i="76" s="1"/>
  <c r="W287" i="76" s="1"/>
  <c r="X287" i="76" s="1"/>
  <c r="Y287" i="76" s="1"/>
  <c r="Z287" i="76" s="1"/>
  <c r="AA287" i="76" s="1"/>
  <c r="AB287" i="76" s="1"/>
  <c r="AC287" i="76" s="1"/>
  <c r="AD287" i="76" s="1"/>
  <c r="AE287" i="76" s="1"/>
  <c r="AF287" i="76" s="1"/>
  <c r="AG287" i="76" s="1"/>
  <c r="AH287" i="76" s="1"/>
  <c r="AI287" i="76" s="1"/>
  <c r="AJ287" i="76" s="1"/>
  <c r="AK287" i="76" s="1"/>
  <c r="AL287" i="76" s="1"/>
  <c r="AM287" i="76" s="1"/>
  <c r="AN287" i="76" s="1"/>
  <c r="AO287" i="76" s="1"/>
  <c r="AP287" i="76" s="1"/>
  <c r="AQ287" i="76" s="1"/>
  <c r="AR287" i="76" s="1"/>
  <c r="AS287" i="76" s="1"/>
  <c r="AT287" i="76" s="1"/>
  <c r="AU287" i="76" s="1"/>
  <c r="AV287" i="76" s="1"/>
  <c r="AW287" i="76" s="1"/>
  <c r="AX287" i="76" s="1"/>
  <c r="AY287" i="76" s="1"/>
  <c r="AZ287" i="76" s="1"/>
  <c r="BA287" i="76" s="1"/>
  <c r="BB287" i="76" s="1"/>
  <c r="BC287" i="76" s="1"/>
  <c r="BD287" i="76" s="1"/>
  <c r="BE287" i="76" s="1"/>
  <c r="BF287" i="76" s="1"/>
  <c r="BG287" i="76" s="1"/>
  <c r="BH287" i="76" s="1"/>
  <c r="BI287" i="76" s="1"/>
  <c r="BJ287" i="76" s="1"/>
  <c r="BK287" i="76" s="1"/>
  <c r="BL287" i="76" s="1"/>
  <c r="BM287" i="76" s="1"/>
  <c r="BN287" i="76" s="1"/>
  <c r="BO287" i="76" s="1"/>
  <c r="BP287" i="76" s="1"/>
  <c r="BQ287" i="76" s="1"/>
  <c r="BR287" i="76" s="1"/>
  <c r="BS287" i="76" s="1"/>
  <c r="BT287" i="76" s="1"/>
  <c r="BU287" i="76" s="1"/>
  <c r="BV287" i="76" s="1"/>
  <c r="BW287" i="76" s="1"/>
  <c r="BX287" i="76" s="1"/>
  <c r="BY287" i="76" s="1"/>
  <c r="BZ287" i="76" s="1"/>
  <c r="CA287" i="76" s="1"/>
  <c r="CB287" i="76" s="1"/>
  <c r="CC287" i="76" s="1"/>
  <c r="CD287" i="76" s="1"/>
  <c r="CE287" i="76" s="1"/>
  <c r="CF287" i="76" s="1"/>
  <c r="CG287" i="76" s="1"/>
  <c r="CH287" i="76" s="1"/>
  <c r="CI287" i="76" s="1"/>
  <c r="C287" i="76"/>
  <c r="D287" i="76" s="1"/>
  <c r="E287" i="76" s="1"/>
  <c r="F287" i="76" s="1"/>
  <c r="G287" i="76" s="1"/>
  <c r="H287" i="76" s="1"/>
  <c r="I287" i="76" s="1"/>
  <c r="J287" i="76" s="1"/>
  <c r="K287" i="76" s="1"/>
  <c r="L287" i="76" s="1"/>
  <c r="M287" i="76" s="1"/>
  <c r="D321" i="76" l="1"/>
  <c r="E321" i="76" s="1"/>
  <c r="F321" i="76" s="1"/>
  <c r="G321" i="76" s="1"/>
  <c r="H321" i="76" s="1"/>
  <c r="I321" i="76" s="1"/>
  <c r="J321" i="76" s="1"/>
  <c r="K321" i="76" s="1"/>
  <c r="L321" i="76" s="1"/>
  <c r="M321" i="76" s="1"/>
  <c r="N321" i="76" s="1"/>
  <c r="O321" i="76" s="1"/>
  <c r="P321" i="76" s="1"/>
  <c r="Q321" i="76" s="1"/>
  <c r="R321" i="76" s="1"/>
  <c r="S321" i="76" s="1"/>
  <c r="T321" i="76" s="1"/>
  <c r="U321" i="76" s="1"/>
  <c r="V321" i="76" s="1"/>
  <c r="W321" i="76" s="1"/>
  <c r="X321" i="76" s="1"/>
  <c r="Y321" i="76" s="1"/>
  <c r="Z321" i="76" s="1"/>
  <c r="AA321" i="76" s="1"/>
  <c r="AB321" i="76" s="1"/>
  <c r="AC321" i="76" s="1"/>
  <c r="AD321" i="76" s="1"/>
  <c r="AE321" i="76" s="1"/>
  <c r="AF321" i="76" s="1"/>
  <c r="AG321" i="76" s="1"/>
  <c r="AH321" i="76" s="1"/>
  <c r="AI321" i="76" s="1"/>
  <c r="AJ321" i="76" s="1"/>
  <c r="D319" i="76"/>
  <c r="E319" i="76" s="1"/>
  <c r="F319" i="76" s="1"/>
  <c r="G319" i="76" s="1"/>
  <c r="H319" i="76" s="1"/>
  <c r="I319" i="76" s="1"/>
  <c r="J319" i="76" s="1"/>
  <c r="K319" i="76" s="1"/>
  <c r="L319" i="76" s="1"/>
  <c r="M319" i="76" s="1"/>
  <c r="N319" i="76" s="1"/>
  <c r="O319" i="76" s="1"/>
  <c r="P319" i="76" s="1"/>
  <c r="Q319" i="76" s="1"/>
  <c r="R319" i="76" s="1"/>
  <c r="S319" i="76" s="1"/>
  <c r="T319" i="76" s="1"/>
  <c r="U319" i="76" s="1"/>
  <c r="V319" i="76" s="1"/>
  <c r="W319" i="76" s="1"/>
  <c r="X319" i="76" s="1"/>
  <c r="Y319" i="76" s="1"/>
  <c r="Z319" i="76" s="1"/>
  <c r="AA319" i="76" s="1"/>
  <c r="AB319" i="76" s="1"/>
  <c r="AC319" i="76" s="1"/>
  <c r="AD319" i="76" s="1"/>
  <c r="AE319" i="76" s="1"/>
  <c r="AF319" i="76" s="1"/>
  <c r="AG319" i="76" s="1"/>
  <c r="AH319" i="76" s="1"/>
  <c r="AI319" i="76" s="1"/>
  <c r="AJ319" i="76" s="1"/>
  <c r="D333" i="76"/>
  <c r="E333" i="76" s="1"/>
  <c r="F333" i="76" s="1"/>
  <c r="G333" i="76" s="1"/>
  <c r="H333" i="76" s="1"/>
  <c r="I333" i="76" s="1"/>
  <c r="J333" i="76" s="1"/>
  <c r="K333" i="76" s="1"/>
  <c r="L333" i="76" s="1"/>
  <c r="M333" i="76" s="1"/>
  <c r="N333" i="76" s="1"/>
  <c r="O333" i="76" s="1"/>
  <c r="P333" i="76" s="1"/>
  <c r="Q333" i="76" s="1"/>
  <c r="R333" i="76" s="1"/>
  <c r="S333" i="76" s="1"/>
  <c r="T333" i="76" s="1"/>
  <c r="U333" i="76" s="1"/>
  <c r="V333" i="76" s="1"/>
  <c r="W333" i="76" s="1"/>
  <c r="X333" i="76" s="1"/>
  <c r="Y333" i="76" s="1"/>
  <c r="Z333" i="76" s="1"/>
  <c r="AA333" i="76" s="1"/>
  <c r="AB333" i="76" s="1"/>
  <c r="AC333" i="76" s="1"/>
  <c r="AD333" i="76" s="1"/>
  <c r="AE333" i="76" s="1"/>
  <c r="AF333" i="76" s="1"/>
  <c r="AG333" i="76" s="1"/>
  <c r="AH333" i="76" s="1"/>
  <c r="AI333" i="76" s="1"/>
  <c r="AJ333" i="76" s="1"/>
  <c r="D334" i="76"/>
  <c r="E334" i="76" s="1"/>
  <c r="F334" i="76" s="1"/>
  <c r="G334" i="76" s="1"/>
  <c r="H334" i="76" s="1"/>
  <c r="I334" i="76" s="1"/>
  <c r="J334" i="76" s="1"/>
  <c r="K334" i="76" s="1"/>
  <c r="L334" i="76" s="1"/>
  <c r="M334" i="76" s="1"/>
  <c r="N334" i="76" s="1"/>
  <c r="O334" i="76" s="1"/>
  <c r="P334" i="76" s="1"/>
  <c r="Q334" i="76" s="1"/>
  <c r="R334" i="76" s="1"/>
  <c r="S334" i="76" s="1"/>
  <c r="T334" i="76" s="1"/>
  <c r="U334" i="76" s="1"/>
  <c r="V334" i="76" s="1"/>
  <c r="W334" i="76" s="1"/>
  <c r="X334" i="76" s="1"/>
  <c r="Y334" i="76" s="1"/>
  <c r="Z334" i="76" s="1"/>
  <c r="AA334" i="76" s="1"/>
  <c r="AB334" i="76" s="1"/>
  <c r="AC334" i="76" s="1"/>
  <c r="AD334" i="76" s="1"/>
  <c r="AE334" i="76" s="1"/>
  <c r="AF334" i="76" s="1"/>
  <c r="AG334" i="76" s="1"/>
  <c r="AH334" i="76" s="1"/>
  <c r="AI334" i="76" s="1"/>
  <c r="AJ334" i="76" s="1"/>
  <c r="D312" i="76"/>
  <c r="E312" i="76" s="1"/>
  <c r="F312" i="76" s="1"/>
  <c r="G312" i="76" s="1"/>
  <c r="H312" i="76" s="1"/>
  <c r="I312" i="76" s="1"/>
  <c r="J312" i="76" s="1"/>
  <c r="K312" i="76" s="1"/>
  <c r="L312" i="76" s="1"/>
  <c r="M312" i="76" s="1"/>
  <c r="N312" i="76" s="1"/>
  <c r="O312" i="76" s="1"/>
  <c r="P312" i="76" s="1"/>
  <c r="Q312" i="76" s="1"/>
  <c r="R312" i="76" s="1"/>
  <c r="S312" i="76" s="1"/>
  <c r="T312" i="76" s="1"/>
  <c r="U312" i="76" s="1"/>
  <c r="V312" i="76" s="1"/>
  <c r="W312" i="76" s="1"/>
  <c r="X312" i="76" s="1"/>
  <c r="Y312" i="76" s="1"/>
  <c r="Z312" i="76" s="1"/>
  <c r="AA312" i="76" s="1"/>
  <c r="AB312" i="76" s="1"/>
  <c r="AC312" i="76" s="1"/>
  <c r="AD312" i="76" s="1"/>
  <c r="AE312" i="76" s="1"/>
  <c r="AF312" i="76" s="1"/>
  <c r="AG312" i="76" s="1"/>
  <c r="AH312" i="76" s="1"/>
  <c r="AI312" i="76" s="1"/>
  <c r="AJ312" i="76" s="1"/>
  <c r="D332" i="76"/>
  <c r="E332" i="76" s="1"/>
  <c r="F332" i="76" s="1"/>
  <c r="G332" i="76" s="1"/>
  <c r="H332" i="76" s="1"/>
  <c r="I332" i="76" s="1"/>
  <c r="J332" i="76" s="1"/>
  <c r="K332" i="76" s="1"/>
  <c r="L332" i="76" s="1"/>
  <c r="M332" i="76" s="1"/>
  <c r="N332" i="76" s="1"/>
  <c r="O332" i="76" s="1"/>
  <c r="P332" i="76" s="1"/>
  <c r="Q332" i="76" s="1"/>
  <c r="R332" i="76" s="1"/>
  <c r="S332" i="76" s="1"/>
  <c r="T332" i="76" s="1"/>
  <c r="U332" i="76" s="1"/>
  <c r="V332" i="76" s="1"/>
  <c r="W332" i="76" s="1"/>
  <c r="X332" i="76" s="1"/>
  <c r="Y332" i="76" s="1"/>
  <c r="Z332" i="76" s="1"/>
  <c r="AA332" i="76" s="1"/>
  <c r="AB332" i="76" s="1"/>
  <c r="AC332" i="76" s="1"/>
  <c r="AD332" i="76" s="1"/>
  <c r="AE332" i="76" s="1"/>
  <c r="AF332" i="76" s="1"/>
  <c r="AG332" i="76" s="1"/>
  <c r="AH332" i="76" s="1"/>
  <c r="AI332" i="76" s="1"/>
  <c r="AJ332" i="76" s="1"/>
  <c r="AL304" i="76"/>
  <c r="AM304" i="76" s="1"/>
  <c r="AN304" i="76" s="1"/>
  <c r="AO304" i="76" s="1"/>
  <c r="AP304" i="76" s="1"/>
  <c r="AQ304" i="76" s="1"/>
  <c r="AR304" i="76" s="1"/>
  <c r="AS304" i="76" s="1"/>
  <c r="AT304" i="76" s="1"/>
  <c r="AU304" i="76" s="1"/>
  <c r="AV304" i="76" s="1"/>
  <c r="AW304" i="76" s="1"/>
  <c r="AX304" i="76" s="1"/>
  <c r="AY304" i="76" s="1"/>
  <c r="AZ304" i="76" s="1"/>
  <c r="BA304" i="76" s="1"/>
  <c r="BB304" i="76" s="1"/>
  <c r="BC304" i="76" s="1"/>
  <c r="BD304" i="76" s="1"/>
  <c r="BE304" i="76" s="1"/>
  <c r="BF304" i="76" s="1"/>
  <c r="BG304" i="76" s="1"/>
  <c r="BH304" i="76" s="1"/>
  <c r="BI304" i="76" s="1"/>
  <c r="BJ304" i="76" s="1"/>
  <c r="BK304" i="76" s="1"/>
  <c r="BL304" i="76" s="1"/>
  <c r="BM304" i="76" s="1"/>
  <c r="BN304" i="76" s="1"/>
  <c r="BO304" i="76" s="1"/>
  <c r="BP304" i="76" s="1"/>
  <c r="BQ304" i="76" s="1"/>
  <c r="BR304" i="76" s="1"/>
  <c r="BS304" i="76" s="1"/>
  <c r="BT304" i="76" s="1"/>
  <c r="BU304" i="76" s="1"/>
  <c r="BV304" i="76" s="1"/>
  <c r="BW304" i="76" s="1"/>
  <c r="BX304" i="76" s="1"/>
  <c r="BY304" i="76" s="1"/>
  <c r="BZ304" i="76" s="1"/>
  <c r="CA304" i="76" s="1"/>
  <c r="CB304" i="76" s="1"/>
  <c r="CC304" i="76" s="1"/>
  <c r="CD304" i="76" s="1"/>
  <c r="CE304" i="76" s="1"/>
  <c r="CF304" i="76" s="1"/>
  <c r="CG304" i="76" s="1"/>
  <c r="CH304" i="76" s="1"/>
  <c r="CI304" i="76" s="1"/>
  <c r="AL333" i="76" s="1"/>
  <c r="AM333" i="76" s="1"/>
  <c r="AN333" i="76" s="1"/>
  <c r="AO333" i="76" s="1"/>
  <c r="AP333" i="76" s="1"/>
  <c r="AQ333" i="76" s="1"/>
  <c r="AR333" i="76" s="1"/>
  <c r="AS333" i="76" s="1"/>
  <c r="AT333" i="76" s="1"/>
  <c r="AU333" i="76" s="1"/>
  <c r="AV333" i="76" s="1"/>
  <c r="AW333" i="76" s="1"/>
  <c r="AX333" i="76" s="1"/>
  <c r="AY333" i="76" s="1"/>
  <c r="AZ333" i="76" s="1"/>
  <c r="BA333" i="76" s="1"/>
  <c r="BB333" i="76" s="1"/>
  <c r="BC333" i="76" s="1"/>
  <c r="BD333" i="76" s="1"/>
  <c r="BE333" i="76" s="1"/>
  <c r="BF333" i="76" s="1"/>
  <c r="BG333" i="76" s="1"/>
  <c r="BH333" i="76" s="1"/>
  <c r="BI333" i="76" s="1"/>
  <c r="BJ333" i="76" s="1"/>
  <c r="BK333" i="76" s="1"/>
  <c r="BL333" i="76" s="1"/>
  <c r="BM333" i="76" s="1"/>
  <c r="BN333" i="76" s="1"/>
  <c r="BO333" i="76" s="1"/>
  <c r="BP333" i="76" s="1"/>
  <c r="BQ333" i="76" s="1"/>
  <c r="BR333" i="76" s="1"/>
  <c r="BS333" i="76" s="1"/>
  <c r="BT333" i="76" s="1"/>
  <c r="BU333" i="76" s="1"/>
  <c r="BV333" i="76" s="1"/>
  <c r="BW333" i="76" s="1"/>
  <c r="BX333" i="76" s="1"/>
  <c r="BY333" i="76" s="1"/>
  <c r="BZ333" i="76" s="1"/>
  <c r="CA333" i="76" s="1"/>
  <c r="CB333" i="76" s="1"/>
  <c r="CC333" i="76" s="1"/>
  <c r="CD333" i="76" s="1"/>
  <c r="CE333" i="76" s="1"/>
  <c r="CF333" i="76" s="1"/>
  <c r="CG333" i="76" s="1"/>
  <c r="CH333" i="76" s="1"/>
  <c r="D314" i="76"/>
  <c r="E314" i="76" s="1"/>
  <c r="F314" i="76" s="1"/>
  <c r="G314" i="76" s="1"/>
  <c r="H314" i="76" s="1"/>
  <c r="I314" i="76" s="1"/>
  <c r="J314" i="76" s="1"/>
  <c r="K314" i="76" s="1"/>
  <c r="L314" i="76" s="1"/>
  <c r="M314" i="76" s="1"/>
  <c r="N314" i="76" s="1"/>
  <c r="O314" i="76" s="1"/>
  <c r="P314" i="76" s="1"/>
  <c r="Q314" i="76" s="1"/>
  <c r="R314" i="76" s="1"/>
  <c r="S314" i="76" s="1"/>
  <c r="T314" i="76" s="1"/>
  <c r="U314" i="76" s="1"/>
  <c r="V314" i="76" s="1"/>
  <c r="W314" i="76" s="1"/>
  <c r="X314" i="76" s="1"/>
  <c r="Y314" i="76" s="1"/>
  <c r="Z314" i="76" s="1"/>
  <c r="AA314" i="76" s="1"/>
  <c r="AB314" i="76" s="1"/>
  <c r="AC314" i="76" s="1"/>
  <c r="AD314" i="76" s="1"/>
  <c r="AE314" i="76" s="1"/>
  <c r="AF314" i="76" s="1"/>
  <c r="AG314" i="76" s="1"/>
  <c r="AH314" i="76" s="1"/>
  <c r="AI314" i="76" s="1"/>
  <c r="AJ314" i="76" s="1"/>
  <c r="D318" i="76"/>
  <c r="E318" i="76" s="1"/>
  <c r="F318" i="76" s="1"/>
  <c r="G318" i="76" s="1"/>
  <c r="H318" i="76" s="1"/>
  <c r="I318" i="76" s="1"/>
  <c r="J318" i="76" s="1"/>
  <c r="K318" i="76" s="1"/>
  <c r="L318" i="76" s="1"/>
  <c r="M318" i="76" s="1"/>
  <c r="N318" i="76" s="1"/>
  <c r="O318" i="76" s="1"/>
  <c r="P318" i="76" s="1"/>
  <c r="Q318" i="76" s="1"/>
  <c r="R318" i="76" s="1"/>
  <c r="S318" i="76" s="1"/>
  <c r="T318" i="76" s="1"/>
  <c r="U318" i="76" s="1"/>
  <c r="V318" i="76" s="1"/>
  <c r="W318" i="76" s="1"/>
  <c r="X318" i="76" s="1"/>
  <c r="Y318" i="76" s="1"/>
  <c r="Z318" i="76" s="1"/>
  <c r="AA318" i="76" s="1"/>
  <c r="AB318" i="76" s="1"/>
  <c r="AC318" i="76" s="1"/>
  <c r="AD318" i="76" s="1"/>
  <c r="AE318" i="76" s="1"/>
  <c r="AF318" i="76" s="1"/>
  <c r="AG318" i="76" s="1"/>
  <c r="AH318" i="76" s="1"/>
  <c r="AI318" i="76" s="1"/>
  <c r="AJ318" i="76" s="1"/>
  <c r="D306" i="76"/>
  <c r="E306" i="76" s="1"/>
  <c r="F306" i="76" s="1"/>
  <c r="G306" i="76" s="1"/>
  <c r="H306" i="76" s="1"/>
  <c r="I306" i="76" s="1"/>
  <c r="J306" i="76" s="1"/>
  <c r="K306" i="76" s="1"/>
  <c r="L306" i="76" s="1"/>
  <c r="M306" i="76" s="1"/>
  <c r="N306" i="76" s="1"/>
  <c r="O306" i="76" s="1"/>
  <c r="P306" i="76" s="1"/>
  <c r="Q306" i="76" s="1"/>
  <c r="R306" i="76" s="1"/>
  <c r="S306" i="76" s="1"/>
  <c r="T306" i="76" s="1"/>
  <c r="U306" i="76" s="1"/>
  <c r="V306" i="76" s="1"/>
  <c r="W306" i="76" s="1"/>
  <c r="X306" i="76" s="1"/>
  <c r="Y306" i="76" s="1"/>
  <c r="Z306" i="76" s="1"/>
  <c r="AA306" i="76" s="1"/>
  <c r="AB306" i="76" s="1"/>
  <c r="AC306" i="76" s="1"/>
  <c r="AD306" i="76" s="1"/>
  <c r="AE306" i="76" s="1"/>
  <c r="AF306" i="76" s="1"/>
  <c r="AG306" i="76" s="1"/>
  <c r="AH306" i="76" s="1"/>
  <c r="AI306" i="76" s="1"/>
  <c r="AJ306" i="76" s="1"/>
  <c r="D309" i="76"/>
  <c r="E309" i="76" s="1"/>
  <c r="F309" i="76" s="1"/>
  <c r="G309" i="76" s="1"/>
  <c r="H309" i="76" s="1"/>
  <c r="I309" i="76" s="1"/>
  <c r="J309" i="76" s="1"/>
  <c r="K309" i="76" s="1"/>
  <c r="L309" i="76" s="1"/>
  <c r="M309" i="76" s="1"/>
  <c r="N309" i="76" s="1"/>
  <c r="O309" i="76" s="1"/>
  <c r="P309" i="76" s="1"/>
  <c r="Q309" i="76" s="1"/>
  <c r="R309" i="76" s="1"/>
  <c r="S309" i="76" s="1"/>
  <c r="T309" i="76" s="1"/>
  <c r="U309" i="76" s="1"/>
  <c r="V309" i="76" s="1"/>
  <c r="W309" i="76" s="1"/>
  <c r="X309" i="76" s="1"/>
  <c r="Y309" i="76" s="1"/>
  <c r="Z309" i="76" s="1"/>
  <c r="AA309" i="76" s="1"/>
  <c r="AB309" i="76" s="1"/>
  <c r="AC309" i="76" s="1"/>
  <c r="AD309" i="76" s="1"/>
  <c r="AE309" i="76" s="1"/>
  <c r="AF309" i="76" s="1"/>
  <c r="AG309" i="76" s="1"/>
  <c r="AH309" i="76" s="1"/>
  <c r="AI309" i="76" s="1"/>
  <c r="AJ309" i="76" s="1"/>
  <c r="D308" i="76"/>
  <c r="E308" i="76" s="1"/>
  <c r="F308" i="76" s="1"/>
  <c r="G308" i="76" s="1"/>
  <c r="H308" i="76" s="1"/>
  <c r="I308" i="76" s="1"/>
  <c r="J308" i="76" s="1"/>
  <c r="K308" i="76" s="1"/>
  <c r="L308" i="76" s="1"/>
  <c r="M308" i="76" s="1"/>
  <c r="N308" i="76" s="1"/>
  <c r="O308" i="76" s="1"/>
  <c r="P308" i="76" s="1"/>
  <c r="Q308" i="76" s="1"/>
  <c r="R308" i="76" s="1"/>
  <c r="S308" i="76" s="1"/>
  <c r="T308" i="76" s="1"/>
  <c r="U308" i="76" s="1"/>
  <c r="V308" i="76" s="1"/>
  <c r="W308" i="76" s="1"/>
  <c r="X308" i="76" s="1"/>
  <c r="Y308" i="76" s="1"/>
  <c r="Z308" i="76" s="1"/>
  <c r="AA308" i="76" s="1"/>
  <c r="AB308" i="76" s="1"/>
  <c r="AC308" i="76" s="1"/>
  <c r="AD308" i="76" s="1"/>
  <c r="AE308" i="76" s="1"/>
  <c r="AF308" i="76" s="1"/>
  <c r="AG308" i="76" s="1"/>
  <c r="AH308" i="76" s="1"/>
  <c r="AI308" i="76" s="1"/>
  <c r="AJ308" i="76" s="1"/>
  <c r="D311" i="76"/>
  <c r="E311" i="76" s="1"/>
  <c r="F311" i="76" s="1"/>
  <c r="G311" i="76" s="1"/>
  <c r="H311" i="76" s="1"/>
  <c r="I311" i="76" s="1"/>
  <c r="J311" i="76" s="1"/>
  <c r="K311" i="76" s="1"/>
  <c r="L311" i="76" s="1"/>
  <c r="M311" i="76" s="1"/>
  <c r="N311" i="76" s="1"/>
  <c r="O311" i="76" s="1"/>
  <c r="P311" i="76" s="1"/>
  <c r="Q311" i="76" s="1"/>
  <c r="R311" i="76" s="1"/>
  <c r="S311" i="76" s="1"/>
  <c r="T311" i="76" s="1"/>
  <c r="U311" i="76" s="1"/>
  <c r="V311" i="76" s="1"/>
  <c r="W311" i="76" s="1"/>
  <c r="X311" i="76" s="1"/>
  <c r="Y311" i="76" s="1"/>
  <c r="Z311" i="76" s="1"/>
  <c r="AA311" i="76" s="1"/>
  <c r="AB311" i="76" s="1"/>
  <c r="AC311" i="76" s="1"/>
  <c r="AD311" i="76" s="1"/>
  <c r="AE311" i="76" s="1"/>
  <c r="AF311" i="76" s="1"/>
  <c r="AG311" i="76" s="1"/>
  <c r="AH311" i="76" s="1"/>
  <c r="AI311" i="76" s="1"/>
  <c r="AJ311" i="76" s="1"/>
  <c r="D305" i="76"/>
  <c r="E305" i="76" s="1"/>
  <c r="F305" i="76" s="1"/>
  <c r="G305" i="76" s="1"/>
  <c r="H305" i="76" s="1"/>
  <c r="I305" i="76" s="1"/>
  <c r="J305" i="76" s="1"/>
  <c r="K305" i="76" s="1"/>
  <c r="L305" i="76" s="1"/>
  <c r="M305" i="76" s="1"/>
  <c r="N305" i="76" s="1"/>
  <c r="O305" i="76" s="1"/>
  <c r="P305" i="76" s="1"/>
  <c r="Q305" i="76" s="1"/>
  <c r="R305" i="76" s="1"/>
  <c r="S305" i="76" s="1"/>
  <c r="T305" i="76" s="1"/>
  <c r="U305" i="76" s="1"/>
  <c r="V305" i="76" s="1"/>
  <c r="W305" i="76" s="1"/>
  <c r="X305" i="76" s="1"/>
  <c r="Y305" i="76" s="1"/>
  <c r="Z305" i="76" s="1"/>
  <c r="AA305" i="76" s="1"/>
  <c r="AB305" i="76" s="1"/>
  <c r="AC305" i="76" s="1"/>
  <c r="AD305" i="76" s="1"/>
  <c r="AE305" i="76" s="1"/>
  <c r="AF305" i="76" s="1"/>
  <c r="AG305" i="76" s="1"/>
  <c r="AH305" i="76" s="1"/>
  <c r="AI305" i="76" s="1"/>
  <c r="AJ305" i="76" s="1"/>
  <c r="D307" i="76"/>
  <c r="E307" i="76" s="1"/>
  <c r="F307" i="76" s="1"/>
  <c r="G307" i="76" s="1"/>
  <c r="H307" i="76" s="1"/>
  <c r="I307" i="76" s="1"/>
  <c r="J307" i="76" s="1"/>
  <c r="K307" i="76" s="1"/>
  <c r="L307" i="76" s="1"/>
  <c r="M307" i="76" s="1"/>
  <c r="N307" i="76" s="1"/>
  <c r="O307" i="76" s="1"/>
  <c r="P307" i="76" s="1"/>
  <c r="Q307" i="76" s="1"/>
  <c r="R307" i="76" s="1"/>
  <c r="S307" i="76" s="1"/>
  <c r="T307" i="76" s="1"/>
  <c r="U307" i="76" s="1"/>
  <c r="V307" i="76" s="1"/>
  <c r="W307" i="76" s="1"/>
  <c r="X307" i="76" s="1"/>
  <c r="Y307" i="76" s="1"/>
  <c r="Z307" i="76" s="1"/>
  <c r="AA307" i="76" s="1"/>
  <c r="AB307" i="76" s="1"/>
  <c r="AC307" i="76" s="1"/>
  <c r="AD307" i="76" s="1"/>
  <c r="AE307" i="76" s="1"/>
  <c r="AF307" i="76" s="1"/>
  <c r="AG307" i="76" s="1"/>
  <c r="AH307" i="76" s="1"/>
  <c r="AI307" i="76" s="1"/>
  <c r="AJ307" i="76" s="1"/>
  <c r="D310" i="76"/>
  <c r="E310" i="76" s="1"/>
  <c r="F310" i="76" s="1"/>
  <c r="G310" i="76" s="1"/>
  <c r="H310" i="76" s="1"/>
  <c r="I310" i="76" s="1"/>
  <c r="J310" i="76" s="1"/>
  <c r="K310" i="76" s="1"/>
  <c r="L310" i="76" s="1"/>
  <c r="M310" i="76" s="1"/>
  <c r="N310" i="76" s="1"/>
  <c r="O310" i="76" s="1"/>
  <c r="P310" i="76" s="1"/>
  <c r="Q310" i="76" s="1"/>
  <c r="R310" i="76" s="1"/>
  <c r="S310" i="76" s="1"/>
  <c r="T310" i="76" s="1"/>
  <c r="U310" i="76" s="1"/>
  <c r="V310" i="76" s="1"/>
  <c r="W310" i="76" s="1"/>
  <c r="X310" i="76" s="1"/>
  <c r="Y310" i="76" s="1"/>
  <c r="Z310" i="76" s="1"/>
  <c r="AA310" i="76" s="1"/>
  <c r="AB310" i="76" s="1"/>
  <c r="AC310" i="76" s="1"/>
  <c r="AD310" i="76" s="1"/>
  <c r="AE310" i="76" s="1"/>
  <c r="AF310" i="76" s="1"/>
  <c r="AG310" i="76" s="1"/>
  <c r="AH310" i="76" s="1"/>
  <c r="AI310" i="76" s="1"/>
  <c r="AJ310" i="76" s="1"/>
  <c r="D331" i="76"/>
  <c r="E331" i="76" s="1"/>
  <c r="F331" i="76" s="1"/>
  <c r="G331" i="76" s="1"/>
  <c r="H331" i="76" s="1"/>
  <c r="I331" i="76" s="1"/>
  <c r="J331" i="76" s="1"/>
  <c r="K331" i="76" s="1"/>
  <c r="L331" i="76" s="1"/>
  <c r="M331" i="76" s="1"/>
  <c r="N331" i="76" s="1"/>
  <c r="O331" i="76" s="1"/>
  <c r="P331" i="76" s="1"/>
  <c r="Q331" i="76" s="1"/>
  <c r="R331" i="76" s="1"/>
  <c r="S331" i="76" s="1"/>
  <c r="T331" i="76" s="1"/>
  <c r="U331" i="76" s="1"/>
  <c r="V331" i="76" s="1"/>
  <c r="W331" i="76" s="1"/>
  <c r="X331" i="76" s="1"/>
  <c r="Y331" i="76" s="1"/>
  <c r="Z331" i="76" s="1"/>
  <c r="AA331" i="76" s="1"/>
  <c r="AB331" i="76" s="1"/>
  <c r="AC331" i="76" s="1"/>
  <c r="AD331" i="76" s="1"/>
  <c r="AE331" i="76" s="1"/>
  <c r="AF331" i="76" s="1"/>
  <c r="AG331" i="76" s="1"/>
  <c r="AH331" i="76" s="1"/>
  <c r="AI331" i="76" s="1"/>
  <c r="AJ331" i="76" s="1"/>
  <c r="D317" i="76"/>
  <c r="E317" i="76" s="1"/>
  <c r="F317" i="76" s="1"/>
  <c r="G317" i="76" s="1"/>
  <c r="H317" i="76" s="1"/>
  <c r="I317" i="76" s="1"/>
  <c r="J317" i="76" s="1"/>
  <c r="K317" i="76" s="1"/>
  <c r="L317" i="76" s="1"/>
  <c r="M317" i="76" s="1"/>
  <c r="N317" i="76" s="1"/>
  <c r="O317" i="76" s="1"/>
  <c r="P317" i="76" s="1"/>
  <c r="Q317" i="76" s="1"/>
  <c r="R317" i="76" s="1"/>
  <c r="S317" i="76" s="1"/>
  <c r="T317" i="76" s="1"/>
  <c r="U317" i="76" s="1"/>
  <c r="V317" i="76" s="1"/>
  <c r="W317" i="76" s="1"/>
  <c r="X317" i="76" s="1"/>
  <c r="Y317" i="76" s="1"/>
  <c r="Z317" i="76" s="1"/>
  <c r="AA317" i="76" s="1"/>
  <c r="AB317" i="76" s="1"/>
  <c r="AC317" i="76" s="1"/>
  <c r="AD317" i="76" s="1"/>
  <c r="AE317" i="76" s="1"/>
  <c r="AF317" i="76" s="1"/>
  <c r="AG317" i="76" s="1"/>
  <c r="AH317" i="76" s="1"/>
  <c r="AI317" i="76" s="1"/>
  <c r="AJ317" i="76" s="1"/>
  <c r="D322" i="76"/>
  <c r="E322" i="76" s="1"/>
  <c r="F322" i="76" s="1"/>
  <c r="G322" i="76" s="1"/>
  <c r="H322" i="76" s="1"/>
  <c r="I322" i="76" s="1"/>
  <c r="J322" i="76" s="1"/>
  <c r="K322" i="76" s="1"/>
  <c r="L322" i="76" s="1"/>
  <c r="M322" i="76" s="1"/>
  <c r="N322" i="76" s="1"/>
  <c r="O322" i="76" s="1"/>
  <c r="P322" i="76" s="1"/>
  <c r="Q322" i="76" s="1"/>
  <c r="R322" i="76" s="1"/>
  <c r="S322" i="76" s="1"/>
  <c r="T322" i="76" s="1"/>
  <c r="U322" i="76" s="1"/>
  <c r="V322" i="76" s="1"/>
  <c r="W322" i="76" s="1"/>
  <c r="X322" i="76" s="1"/>
  <c r="Y322" i="76" s="1"/>
  <c r="Z322" i="76" s="1"/>
  <c r="AA322" i="76" s="1"/>
  <c r="AB322" i="76" s="1"/>
  <c r="AC322" i="76" s="1"/>
  <c r="AD322" i="76" s="1"/>
  <c r="AE322" i="76" s="1"/>
  <c r="AF322" i="76" s="1"/>
  <c r="AG322" i="76" s="1"/>
  <c r="AH322" i="76" s="1"/>
  <c r="AI322" i="76" s="1"/>
  <c r="AJ322" i="76" s="1"/>
  <c r="D313" i="76"/>
  <c r="E313" i="76" s="1"/>
  <c r="F313" i="76" s="1"/>
  <c r="G313" i="76" s="1"/>
  <c r="H313" i="76" s="1"/>
  <c r="I313" i="76" s="1"/>
  <c r="J313" i="76" s="1"/>
  <c r="K313" i="76" s="1"/>
  <c r="L313" i="76" s="1"/>
  <c r="M313" i="76" s="1"/>
  <c r="N313" i="76" s="1"/>
  <c r="O313" i="76" s="1"/>
  <c r="P313" i="76" s="1"/>
  <c r="Q313" i="76" s="1"/>
  <c r="R313" i="76" s="1"/>
  <c r="S313" i="76" s="1"/>
  <c r="T313" i="76" s="1"/>
  <c r="U313" i="76" s="1"/>
  <c r="V313" i="76" s="1"/>
  <c r="W313" i="76" s="1"/>
  <c r="X313" i="76" s="1"/>
  <c r="Y313" i="76" s="1"/>
  <c r="Z313" i="76" s="1"/>
  <c r="AA313" i="76" s="1"/>
  <c r="AB313" i="76" s="1"/>
  <c r="AC313" i="76" s="1"/>
  <c r="AD313" i="76" s="1"/>
  <c r="AE313" i="76" s="1"/>
  <c r="AF313" i="76" s="1"/>
  <c r="AG313" i="76" s="1"/>
  <c r="AH313" i="76" s="1"/>
  <c r="AI313" i="76" s="1"/>
  <c r="AJ313" i="76" s="1"/>
  <c r="D326" i="76"/>
  <c r="E326" i="76" s="1"/>
  <c r="F326" i="76" s="1"/>
  <c r="G326" i="76" s="1"/>
  <c r="H326" i="76" s="1"/>
  <c r="I326" i="76" s="1"/>
  <c r="J326" i="76" s="1"/>
  <c r="K326" i="76" s="1"/>
  <c r="L326" i="76" s="1"/>
  <c r="M326" i="76" s="1"/>
  <c r="N326" i="76" s="1"/>
  <c r="O326" i="76" s="1"/>
  <c r="P326" i="76" s="1"/>
  <c r="Q326" i="76" s="1"/>
  <c r="R326" i="76" s="1"/>
  <c r="S326" i="76" s="1"/>
  <c r="T326" i="76" s="1"/>
  <c r="U326" i="76" s="1"/>
  <c r="V326" i="76" s="1"/>
  <c r="W326" i="76" s="1"/>
  <c r="X326" i="76" s="1"/>
  <c r="Y326" i="76" s="1"/>
  <c r="Z326" i="76" s="1"/>
  <c r="AA326" i="76" s="1"/>
  <c r="AB326" i="76" s="1"/>
  <c r="AC326" i="76" s="1"/>
  <c r="AD326" i="76" s="1"/>
  <c r="AE326" i="76" s="1"/>
  <c r="AF326" i="76" s="1"/>
  <c r="AG326" i="76" s="1"/>
  <c r="AH326" i="76" s="1"/>
  <c r="AI326" i="76" s="1"/>
  <c r="AJ326" i="76" s="1"/>
  <c r="D338" i="76"/>
  <c r="E338" i="76" s="1"/>
  <c r="F338" i="76" s="1"/>
  <c r="G338" i="76" s="1"/>
  <c r="H338" i="76" s="1"/>
  <c r="I338" i="76" s="1"/>
  <c r="J338" i="76" s="1"/>
  <c r="K338" i="76" s="1"/>
  <c r="L338" i="76" s="1"/>
  <c r="M338" i="76" s="1"/>
  <c r="N338" i="76" s="1"/>
  <c r="O338" i="76" s="1"/>
  <c r="P338" i="76" s="1"/>
  <c r="Q338" i="76" s="1"/>
  <c r="R338" i="76" s="1"/>
  <c r="S338" i="76" s="1"/>
  <c r="T338" i="76" s="1"/>
  <c r="U338" i="76" s="1"/>
  <c r="V338" i="76" s="1"/>
  <c r="W338" i="76" s="1"/>
  <c r="X338" i="76" s="1"/>
  <c r="Y338" i="76" s="1"/>
  <c r="Z338" i="76" s="1"/>
  <c r="AA338" i="76" s="1"/>
  <c r="AB338" i="76" s="1"/>
  <c r="AC338" i="76" s="1"/>
  <c r="AD338" i="76" s="1"/>
  <c r="AE338" i="76" s="1"/>
  <c r="AF338" i="76" s="1"/>
  <c r="AG338" i="76" s="1"/>
  <c r="AH338" i="76" s="1"/>
  <c r="AI338" i="76" s="1"/>
  <c r="AJ338" i="76" s="1"/>
  <c r="D336" i="76"/>
  <c r="E336" i="76" s="1"/>
  <c r="F336" i="76" s="1"/>
  <c r="G336" i="76" s="1"/>
  <c r="H336" i="76" s="1"/>
  <c r="I336" i="76" s="1"/>
  <c r="J336" i="76" s="1"/>
  <c r="K336" i="76" s="1"/>
  <c r="L336" i="76" s="1"/>
  <c r="M336" i="76" s="1"/>
  <c r="N336" i="76" s="1"/>
  <c r="O336" i="76" s="1"/>
  <c r="P336" i="76" s="1"/>
  <c r="Q336" i="76" s="1"/>
  <c r="R336" i="76" s="1"/>
  <c r="S336" i="76" s="1"/>
  <c r="T336" i="76" s="1"/>
  <c r="U336" i="76" s="1"/>
  <c r="V336" i="76" s="1"/>
  <c r="W336" i="76" s="1"/>
  <c r="X336" i="76" s="1"/>
  <c r="Y336" i="76" s="1"/>
  <c r="Z336" i="76" s="1"/>
  <c r="AA336" i="76" s="1"/>
  <c r="AB336" i="76" s="1"/>
  <c r="AC336" i="76" s="1"/>
  <c r="AD336" i="76" s="1"/>
  <c r="AE336" i="76" s="1"/>
  <c r="AF336" i="76" s="1"/>
  <c r="AG336" i="76" s="1"/>
  <c r="AH336" i="76" s="1"/>
  <c r="AI336" i="76" s="1"/>
  <c r="AJ336" i="76" s="1"/>
  <c r="D320" i="76"/>
  <c r="E320" i="76" s="1"/>
  <c r="F320" i="76" s="1"/>
  <c r="G320" i="76" s="1"/>
  <c r="H320" i="76" s="1"/>
  <c r="I320" i="76" s="1"/>
  <c r="J320" i="76" s="1"/>
  <c r="K320" i="76" s="1"/>
  <c r="L320" i="76" s="1"/>
  <c r="M320" i="76" s="1"/>
  <c r="N320" i="76" s="1"/>
  <c r="O320" i="76" s="1"/>
  <c r="P320" i="76" s="1"/>
  <c r="Q320" i="76" s="1"/>
  <c r="R320" i="76" s="1"/>
  <c r="S320" i="76" s="1"/>
  <c r="T320" i="76" s="1"/>
  <c r="U320" i="76" s="1"/>
  <c r="V320" i="76" s="1"/>
  <c r="W320" i="76" s="1"/>
  <c r="X320" i="76" s="1"/>
  <c r="Y320" i="76" s="1"/>
  <c r="Z320" i="76" s="1"/>
  <c r="AA320" i="76" s="1"/>
  <c r="AB320" i="76" s="1"/>
  <c r="AC320" i="76" s="1"/>
  <c r="AD320" i="76" s="1"/>
  <c r="AE320" i="76" s="1"/>
  <c r="AF320" i="76" s="1"/>
  <c r="AG320" i="76" s="1"/>
  <c r="AH320" i="76" s="1"/>
  <c r="AI320" i="76" s="1"/>
  <c r="AJ320" i="76" s="1"/>
  <c r="D316" i="76"/>
  <c r="E316" i="76" s="1"/>
  <c r="F316" i="76" s="1"/>
  <c r="G316" i="76" s="1"/>
  <c r="H316" i="76" s="1"/>
  <c r="I316" i="76" s="1"/>
  <c r="J316" i="76" s="1"/>
  <c r="K316" i="76" s="1"/>
  <c r="L316" i="76" s="1"/>
  <c r="M316" i="76" s="1"/>
  <c r="N316" i="76" s="1"/>
  <c r="O316" i="76" s="1"/>
  <c r="P316" i="76" s="1"/>
  <c r="Q316" i="76" s="1"/>
  <c r="R316" i="76" s="1"/>
  <c r="S316" i="76" s="1"/>
  <c r="T316" i="76" s="1"/>
  <c r="U316" i="76" s="1"/>
  <c r="V316" i="76" s="1"/>
  <c r="W316" i="76" s="1"/>
  <c r="X316" i="76" s="1"/>
  <c r="Y316" i="76" s="1"/>
  <c r="Z316" i="76" s="1"/>
  <c r="AA316" i="76" s="1"/>
  <c r="AB316" i="76" s="1"/>
  <c r="AC316" i="76" s="1"/>
  <c r="AD316" i="76" s="1"/>
  <c r="AE316" i="76" s="1"/>
  <c r="AF316" i="76" s="1"/>
  <c r="AG316" i="76" s="1"/>
  <c r="AH316" i="76" s="1"/>
  <c r="AI316" i="76" s="1"/>
  <c r="AJ316" i="76" s="1"/>
  <c r="D323" i="76"/>
  <c r="E323" i="76" s="1"/>
  <c r="F323" i="76" s="1"/>
  <c r="G323" i="76" s="1"/>
  <c r="H323" i="76" s="1"/>
  <c r="I323" i="76" s="1"/>
  <c r="J323" i="76" s="1"/>
  <c r="K323" i="76" s="1"/>
  <c r="L323" i="76" s="1"/>
  <c r="M323" i="76" s="1"/>
  <c r="N323" i="76" s="1"/>
  <c r="O323" i="76" s="1"/>
  <c r="P323" i="76" s="1"/>
  <c r="Q323" i="76" s="1"/>
  <c r="R323" i="76" s="1"/>
  <c r="S323" i="76" s="1"/>
  <c r="T323" i="76" s="1"/>
  <c r="U323" i="76" s="1"/>
  <c r="V323" i="76" s="1"/>
  <c r="W323" i="76" s="1"/>
  <c r="X323" i="76" s="1"/>
  <c r="Y323" i="76" s="1"/>
  <c r="Z323" i="76" s="1"/>
  <c r="AA323" i="76" s="1"/>
  <c r="AB323" i="76" s="1"/>
  <c r="AC323" i="76" s="1"/>
  <c r="AD323" i="76" s="1"/>
  <c r="AE323" i="76" s="1"/>
  <c r="AF323" i="76" s="1"/>
  <c r="AG323" i="76" s="1"/>
  <c r="AH323" i="76" s="1"/>
  <c r="AI323" i="76" s="1"/>
  <c r="AJ323" i="76" s="1"/>
  <c r="D327" i="76"/>
  <c r="E327" i="76" s="1"/>
  <c r="F327" i="76" s="1"/>
  <c r="G327" i="76" s="1"/>
  <c r="H327" i="76" s="1"/>
  <c r="I327" i="76" s="1"/>
  <c r="J327" i="76" s="1"/>
  <c r="K327" i="76" s="1"/>
  <c r="L327" i="76" s="1"/>
  <c r="M327" i="76" s="1"/>
  <c r="N327" i="76" s="1"/>
  <c r="O327" i="76" s="1"/>
  <c r="P327" i="76" s="1"/>
  <c r="Q327" i="76" s="1"/>
  <c r="R327" i="76" s="1"/>
  <c r="S327" i="76" s="1"/>
  <c r="T327" i="76" s="1"/>
  <c r="U327" i="76" s="1"/>
  <c r="V327" i="76" s="1"/>
  <c r="W327" i="76" s="1"/>
  <c r="X327" i="76" s="1"/>
  <c r="Y327" i="76" s="1"/>
  <c r="Z327" i="76" s="1"/>
  <c r="AA327" i="76" s="1"/>
  <c r="AB327" i="76" s="1"/>
  <c r="AC327" i="76" s="1"/>
  <c r="AD327" i="76" s="1"/>
  <c r="AE327" i="76" s="1"/>
  <c r="AF327" i="76" s="1"/>
  <c r="AG327" i="76" s="1"/>
  <c r="AH327" i="76" s="1"/>
  <c r="AI327" i="76" s="1"/>
  <c r="AJ327" i="76" s="1"/>
  <c r="D330" i="76"/>
  <c r="E330" i="76" s="1"/>
  <c r="F330" i="76" s="1"/>
  <c r="G330" i="76" s="1"/>
  <c r="H330" i="76" s="1"/>
  <c r="I330" i="76" s="1"/>
  <c r="J330" i="76" s="1"/>
  <c r="K330" i="76" s="1"/>
  <c r="L330" i="76" s="1"/>
  <c r="M330" i="76" s="1"/>
  <c r="N330" i="76" s="1"/>
  <c r="O330" i="76" s="1"/>
  <c r="P330" i="76" s="1"/>
  <c r="Q330" i="76" s="1"/>
  <c r="R330" i="76" s="1"/>
  <c r="S330" i="76" s="1"/>
  <c r="T330" i="76" s="1"/>
  <c r="U330" i="76" s="1"/>
  <c r="V330" i="76" s="1"/>
  <c r="W330" i="76" s="1"/>
  <c r="X330" i="76" s="1"/>
  <c r="Y330" i="76" s="1"/>
  <c r="Z330" i="76" s="1"/>
  <c r="AA330" i="76" s="1"/>
  <c r="AB330" i="76" s="1"/>
  <c r="AC330" i="76" s="1"/>
  <c r="AD330" i="76" s="1"/>
  <c r="AE330" i="76" s="1"/>
  <c r="AF330" i="76" s="1"/>
  <c r="AG330" i="76" s="1"/>
  <c r="AH330" i="76" s="1"/>
  <c r="AI330" i="76" s="1"/>
  <c r="AJ330" i="76" s="1"/>
  <c r="D328" i="76"/>
  <c r="E328" i="76" s="1"/>
  <c r="F328" i="76" s="1"/>
  <c r="G328" i="76" s="1"/>
  <c r="H328" i="76" s="1"/>
  <c r="I328" i="76" s="1"/>
  <c r="J328" i="76" s="1"/>
  <c r="K328" i="76" s="1"/>
  <c r="L328" i="76" s="1"/>
  <c r="M328" i="76" s="1"/>
  <c r="N328" i="76" s="1"/>
  <c r="O328" i="76" s="1"/>
  <c r="P328" i="76" s="1"/>
  <c r="Q328" i="76" s="1"/>
  <c r="R328" i="76" s="1"/>
  <c r="S328" i="76" s="1"/>
  <c r="T328" i="76" s="1"/>
  <c r="U328" i="76" s="1"/>
  <c r="V328" i="76" s="1"/>
  <c r="W328" i="76" s="1"/>
  <c r="X328" i="76" s="1"/>
  <c r="Y328" i="76" s="1"/>
  <c r="Z328" i="76" s="1"/>
  <c r="AA328" i="76" s="1"/>
  <c r="AB328" i="76" s="1"/>
  <c r="AC328" i="76" s="1"/>
  <c r="AD328" i="76" s="1"/>
  <c r="AE328" i="76" s="1"/>
  <c r="AF328" i="76" s="1"/>
  <c r="AG328" i="76" s="1"/>
  <c r="AH328" i="76" s="1"/>
  <c r="AI328" i="76" s="1"/>
  <c r="AJ328" i="76" s="1"/>
  <c r="D337" i="76"/>
  <c r="E337" i="76" s="1"/>
  <c r="F337" i="76" s="1"/>
  <c r="G337" i="76" s="1"/>
  <c r="H337" i="76" s="1"/>
  <c r="I337" i="76" s="1"/>
  <c r="J337" i="76" s="1"/>
  <c r="K337" i="76" s="1"/>
  <c r="L337" i="76" s="1"/>
  <c r="M337" i="76" s="1"/>
  <c r="N337" i="76" s="1"/>
  <c r="O337" i="76" s="1"/>
  <c r="P337" i="76" s="1"/>
  <c r="Q337" i="76" s="1"/>
  <c r="R337" i="76" s="1"/>
  <c r="S337" i="76" s="1"/>
  <c r="T337" i="76" s="1"/>
  <c r="U337" i="76" s="1"/>
  <c r="V337" i="76" s="1"/>
  <c r="W337" i="76" s="1"/>
  <c r="X337" i="76" s="1"/>
  <c r="Y337" i="76" s="1"/>
  <c r="Z337" i="76" s="1"/>
  <c r="AA337" i="76" s="1"/>
  <c r="AB337" i="76" s="1"/>
  <c r="AC337" i="76" s="1"/>
  <c r="AD337" i="76" s="1"/>
  <c r="AE337" i="76" s="1"/>
  <c r="AF337" i="76" s="1"/>
  <c r="AG337" i="76" s="1"/>
  <c r="AH337" i="76" s="1"/>
  <c r="AI337" i="76" s="1"/>
  <c r="AJ337" i="76" s="1"/>
  <c r="D324" i="76"/>
  <c r="E324" i="76" s="1"/>
  <c r="F324" i="76" s="1"/>
  <c r="G324" i="76" s="1"/>
  <c r="H324" i="76" s="1"/>
  <c r="I324" i="76" s="1"/>
  <c r="J324" i="76" s="1"/>
  <c r="K324" i="76" s="1"/>
  <c r="L324" i="76" s="1"/>
  <c r="M324" i="76" s="1"/>
  <c r="N324" i="76" s="1"/>
  <c r="O324" i="76" s="1"/>
  <c r="P324" i="76" s="1"/>
  <c r="Q324" i="76" s="1"/>
  <c r="R324" i="76" s="1"/>
  <c r="S324" i="76" s="1"/>
  <c r="T324" i="76" s="1"/>
  <c r="U324" i="76" s="1"/>
  <c r="V324" i="76" s="1"/>
  <c r="W324" i="76" s="1"/>
  <c r="X324" i="76" s="1"/>
  <c r="Y324" i="76" s="1"/>
  <c r="Z324" i="76" s="1"/>
  <c r="AA324" i="76" s="1"/>
  <c r="AB324" i="76" s="1"/>
  <c r="AC324" i="76" s="1"/>
  <c r="AD324" i="76" s="1"/>
  <c r="AE324" i="76" s="1"/>
  <c r="AF324" i="76" s="1"/>
  <c r="AG324" i="76" s="1"/>
  <c r="AH324" i="76" s="1"/>
  <c r="AI324" i="76" s="1"/>
  <c r="AJ324" i="76" s="1"/>
  <c r="D315" i="76"/>
  <c r="E315" i="76" s="1"/>
  <c r="F315" i="76" s="1"/>
  <c r="G315" i="76" s="1"/>
  <c r="H315" i="76" s="1"/>
  <c r="I315" i="76" s="1"/>
  <c r="J315" i="76" s="1"/>
  <c r="K315" i="76" s="1"/>
  <c r="L315" i="76" s="1"/>
  <c r="M315" i="76" s="1"/>
  <c r="N315" i="76" s="1"/>
  <c r="O315" i="76" s="1"/>
  <c r="P315" i="76" s="1"/>
  <c r="Q315" i="76" s="1"/>
  <c r="R315" i="76" s="1"/>
  <c r="S315" i="76" s="1"/>
  <c r="T315" i="76" s="1"/>
  <c r="U315" i="76" s="1"/>
  <c r="V315" i="76" s="1"/>
  <c r="W315" i="76" s="1"/>
  <c r="X315" i="76" s="1"/>
  <c r="Y315" i="76" s="1"/>
  <c r="Z315" i="76" s="1"/>
  <c r="AA315" i="76" s="1"/>
  <c r="AB315" i="76" s="1"/>
  <c r="AC315" i="76" s="1"/>
  <c r="AD315" i="76" s="1"/>
  <c r="AE315" i="76" s="1"/>
  <c r="AF315" i="76" s="1"/>
  <c r="AG315" i="76" s="1"/>
  <c r="AH315" i="76" s="1"/>
  <c r="AI315" i="76" s="1"/>
  <c r="AJ315" i="76" s="1"/>
  <c r="D335" i="76"/>
  <c r="E335" i="76" s="1"/>
  <c r="F335" i="76" s="1"/>
  <c r="G335" i="76" s="1"/>
  <c r="H335" i="76" s="1"/>
  <c r="I335" i="76" s="1"/>
  <c r="J335" i="76" s="1"/>
  <c r="K335" i="76" s="1"/>
  <c r="L335" i="76" s="1"/>
  <c r="M335" i="76" s="1"/>
  <c r="N335" i="76" s="1"/>
  <c r="O335" i="76" s="1"/>
  <c r="P335" i="76" s="1"/>
  <c r="Q335" i="76" s="1"/>
  <c r="R335" i="76" s="1"/>
  <c r="S335" i="76" s="1"/>
  <c r="T335" i="76" s="1"/>
  <c r="U335" i="76" s="1"/>
  <c r="V335" i="76" s="1"/>
  <c r="W335" i="76" s="1"/>
  <c r="X335" i="76" s="1"/>
  <c r="Y335" i="76" s="1"/>
  <c r="Z335" i="76" s="1"/>
  <c r="AA335" i="76" s="1"/>
  <c r="AB335" i="76" s="1"/>
  <c r="AC335" i="76" s="1"/>
  <c r="AD335" i="76" s="1"/>
  <c r="AE335" i="76" s="1"/>
  <c r="AF335" i="76" s="1"/>
  <c r="AG335" i="76" s="1"/>
  <c r="AH335" i="76" s="1"/>
  <c r="AI335" i="76" s="1"/>
  <c r="AJ335" i="76" s="1"/>
  <c r="D339" i="76"/>
  <c r="E339" i="76" s="1"/>
  <c r="F339" i="76" s="1"/>
  <c r="G339" i="76" s="1"/>
  <c r="H339" i="76" s="1"/>
  <c r="I339" i="76" s="1"/>
  <c r="J339" i="76" s="1"/>
  <c r="K339" i="76" s="1"/>
  <c r="L339" i="76" s="1"/>
  <c r="M339" i="76" s="1"/>
  <c r="N339" i="76" s="1"/>
  <c r="O339" i="76" s="1"/>
  <c r="P339" i="76" s="1"/>
  <c r="Q339" i="76" s="1"/>
  <c r="R339" i="76" s="1"/>
  <c r="S339" i="76" s="1"/>
  <c r="T339" i="76" s="1"/>
  <c r="U339" i="76" s="1"/>
  <c r="V339" i="76" s="1"/>
  <c r="W339" i="76" s="1"/>
  <c r="X339" i="76" s="1"/>
  <c r="Y339" i="76" s="1"/>
  <c r="Z339" i="76" s="1"/>
  <c r="AA339" i="76" s="1"/>
  <c r="AB339" i="76" s="1"/>
  <c r="AC339" i="76" s="1"/>
  <c r="AD339" i="76" s="1"/>
  <c r="AE339" i="76" s="1"/>
  <c r="AF339" i="76" s="1"/>
  <c r="AG339" i="76" s="1"/>
  <c r="AH339" i="76" s="1"/>
  <c r="AI339" i="76" s="1"/>
  <c r="AJ339" i="76" s="1"/>
  <c r="D325" i="76"/>
  <c r="E325" i="76" s="1"/>
  <c r="F325" i="76" s="1"/>
  <c r="G325" i="76" s="1"/>
  <c r="H325" i="76" s="1"/>
  <c r="I325" i="76" s="1"/>
  <c r="J325" i="76" s="1"/>
  <c r="K325" i="76" s="1"/>
  <c r="L325" i="76" s="1"/>
  <c r="M325" i="76" s="1"/>
  <c r="N325" i="76" s="1"/>
  <c r="O325" i="76" s="1"/>
  <c r="P325" i="76" s="1"/>
  <c r="Q325" i="76" s="1"/>
  <c r="R325" i="76" s="1"/>
  <c r="S325" i="76" s="1"/>
  <c r="T325" i="76" s="1"/>
  <c r="U325" i="76" s="1"/>
  <c r="V325" i="76" s="1"/>
  <c r="W325" i="76" s="1"/>
  <c r="X325" i="76" s="1"/>
  <c r="Y325" i="76" s="1"/>
  <c r="Z325" i="76" s="1"/>
  <c r="AA325" i="76" s="1"/>
  <c r="AB325" i="76" s="1"/>
  <c r="AC325" i="76" s="1"/>
  <c r="AD325" i="76" s="1"/>
  <c r="AE325" i="76" s="1"/>
  <c r="AF325" i="76" s="1"/>
  <c r="AG325" i="76" s="1"/>
  <c r="AH325" i="76" s="1"/>
  <c r="AI325" i="76" s="1"/>
  <c r="AJ325" i="76" s="1"/>
  <c r="D329" i="76"/>
  <c r="E329" i="76" s="1"/>
  <c r="F329" i="76" s="1"/>
  <c r="G329" i="76" s="1"/>
  <c r="H329" i="76" s="1"/>
  <c r="I329" i="76" s="1"/>
  <c r="J329" i="76" s="1"/>
  <c r="K329" i="76" s="1"/>
  <c r="L329" i="76" s="1"/>
  <c r="M329" i="76" s="1"/>
  <c r="N329" i="76" s="1"/>
  <c r="O329" i="76" s="1"/>
  <c r="P329" i="76" s="1"/>
  <c r="Q329" i="76" s="1"/>
  <c r="R329" i="76" s="1"/>
  <c r="S329" i="76" s="1"/>
  <c r="T329" i="76" s="1"/>
  <c r="U329" i="76" s="1"/>
  <c r="V329" i="76" s="1"/>
  <c r="W329" i="76" s="1"/>
  <c r="X329" i="76" s="1"/>
  <c r="Y329" i="76" s="1"/>
  <c r="Z329" i="76" s="1"/>
  <c r="AA329" i="76" s="1"/>
  <c r="AB329" i="76" s="1"/>
  <c r="AC329" i="76" s="1"/>
  <c r="AD329" i="76" s="1"/>
  <c r="AE329" i="76" s="1"/>
  <c r="AF329" i="76" s="1"/>
  <c r="AG329" i="76" s="1"/>
  <c r="AH329" i="76" s="1"/>
  <c r="AI329" i="76" s="1"/>
  <c r="AJ329" i="76" s="1"/>
  <c r="F72" i="75"/>
  <c r="D52" i="75"/>
  <c r="D51" i="75"/>
  <c r="D50" i="75"/>
  <c r="E17" i="75"/>
  <c r="D17" i="75"/>
  <c r="C17" i="75"/>
  <c r="B17" i="75"/>
  <c r="E16" i="75"/>
  <c r="D16" i="75"/>
  <c r="C16" i="75"/>
  <c r="B16" i="75"/>
  <c r="AL334" i="76" l="1"/>
  <c r="AM334" i="76" s="1"/>
  <c r="AN334" i="76" s="1"/>
  <c r="AO334" i="76" s="1"/>
  <c r="AP334" i="76" s="1"/>
  <c r="AQ334" i="76" s="1"/>
  <c r="AR334" i="76" s="1"/>
  <c r="AS334" i="76" s="1"/>
  <c r="AT334" i="76" s="1"/>
  <c r="AU334" i="76" s="1"/>
  <c r="AV334" i="76" s="1"/>
  <c r="AW334" i="76" s="1"/>
  <c r="AX334" i="76" s="1"/>
  <c r="AY334" i="76" s="1"/>
  <c r="AZ334" i="76" s="1"/>
  <c r="BA334" i="76" s="1"/>
  <c r="BB334" i="76" s="1"/>
  <c r="BC334" i="76" s="1"/>
  <c r="BD334" i="76" s="1"/>
  <c r="BE334" i="76" s="1"/>
  <c r="BF334" i="76" s="1"/>
  <c r="BG334" i="76" s="1"/>
  <c r="BH334" i="76" s="1"/>
  <c r="BI334" i="76" s="1"/>
  <c r="BJ334" i="76" s="1"/>
  <c r="BK334" i="76" s="1"/>
  <c r="BL334" i="76" s="1"/>
  <c r="BM334" i="76" s="1"/>
  <c r="BN334" i="76" s="1"/>
  <c r="BO334" i="76" s="1"/>
  <c r="BP334" i="76" s="1"/>
  <c r="BQ334" i="76" s="1"/>
  <c r="BR334" i="76" s="1"/>
  <c r="BS334" i="76" s="1"/>
  <c r="BT334" i="76" s="1"/>
  <c r="BU334" i="76" s="1"/>
  <c r="BV334" i="76" s="1"/>
  <c r="BW334" i="76" s="1"/>
  <c r="BX334" i="76" s="1"/>
  <c r="BY334" i="76" s="1"/>
  <c r="BZ334" i="76" s="1"/>
  <c r="CA334" i="76" s="1"/>
  <c r="CB334" i="76" s="1"/>
  <c r="CC334" i="76" s="1"/>
  <c r="CD334" i="76" s="1"/>
  <c r="CE334" i="76" s="1"/>
  <c r="CF334" i="76" s="1"/>
  <c r="CG334" i="76" s="1"/>
  <c r="CH334" i="76" s="1"/>
  <c r="AL311" i="76"/>
  <c r="AM311" i="76" s="1"/>
  <c r="AN311" i="76" s="1"/>
  <c r="AO311" i="76" s="1"/>
  <c r="AP311" i="76" s="1"/>
  <c r="AQ311" i="76" s="1"/>
  <c r="AR311" i="76" s="1"/>
  <c r="AS311" i="76" s="1"/>
  <c r="AT311" i="76" s="1"/>
  <c r="AU311" i="76" s="1"/>
  <c r="AV311" i="76" s="1"/>
  <c r="AW311" i="76" s="1"/>
  <c r="AX311" i="76" s="1"/>
  <c r="AY311" i="76" s="1"/>
  <c r="AZ311" i="76" s="1"/>
  <c r="BA311" i="76" s="1"/>
  <c r="BB311" i="76" s="1"/>
  <c r="BC311" i="76" s="1"/>
  <c r="BD311" i="76" s="1"/>
  <c r="BE311" i="76" s="1"/>
  <c r="BF311" i="76" s="1"/>
  <c r="BG311" i="76" s="1"/>
  <c r="BH311" i="76" s="1"/>
  <c r="BI311" i="76" s="1"/>
  <c r="BJ311" i="76" s="1"/>
  <c r="BK311" i="76" s="1"/>
  <c r="BL311" i="76" s="1"/>
  <c r="BM311" i="76" s="1"/>
  <c r="BN311" i="76" s="1"/>
  <c r="BO311" i="76" s="1"/>
  <c r="BP311" i="76" s="1"/>
  <c r="BQ311" i="76" s="1"/>
  <c r="BR311" i="76" s="1"/>
  <c r="BS311" i="76" s="1"/>
  <c r="BT311" i="76" s="1"/>
  <c r="BU311" i="76" s="1"/>
  <c r="BV311" i="76" s="1"/>
  <c r="BW311" i="76" s="1"/>
  <c r="BX311" i="76" s="1"/>
  <c r="BY311" i="76" s="1"/>
  <c r="BZ311" i="76" s="1"/>
  <c r="CA311" i="76" s="1"/>
  <c r="CB311" i="76" s="1"/>
  <c r="CC311" i="76" s="1"/>
  <c r="CD311" i="76" s="1"/>
  <c r="CE311" i="76" s="1"/>
  <c r="CF311" i="76" s="1"/>
  <c r="CG311" i="76" s="1"/>
  <c r="CH311" i="76" s="1"/>
  <c r="AL338" i="76"/>
  <c r="AM338" i="76" s="1"/>
  <c r="AN338" i="76" s="1"/>
  <c r="AO338" i="76" s="1"/>
  <c r="AP338" i="76" s="1"/>
  <c r="AQ338" i="76" s="1"/>
  <c r="AR338" i="76" s="1"/>
  <c r="AS338" i="76" s="1"/>
  <c r="AT338" i="76" s="1"/>
  <c r="AU338" i="76" s="1"/>
  <c r="AV338" i="76" s="1"/>
  <c r="AW338" i="76" s="1"/>
  <c r="AX338" i="76" s="1"/>
  <c r="AY338" i="76" s="1"/>
  <c r="AZ338" i="76" s="1"/>
  <c r="BA338" i="76" s="1"/>
  <c r="BB338" i="76" s="1"/>
  <c r="BC338" i="76" s="1"/>
  <c r="BD338" i="76" s="1"/>
  <c r="BE338" i="76" s="1"/>
  <c r="BF338" i="76" s="1"/>
  <c r="BG338" i="76" s="1"/>
  <c r="BH338" i="76" s="1"/>
  <c r="BI338" i="76" s="1"/>
  <c r="BJ338" i="76" s="1"/>
  <c r="BK338" i="76" s="1"/>
  <c r="BL338" i="76" s="1"/>
  <c r="BM338" i="76" s="1"/>
  <c r="BN338" i="76" s="1"/>
  <c r="BO338" i="76" s="1"/>
  <c r="BP338" i="76" s="1"/>
  <c r="BQ338" i="76" s="1"/>
  <c r="BR338" i="76" s="1"/>
  <c r="BS338" i="76" s="1"/>
  <c r="BT338" i="76" s="1"/>
  <c r="BU338" i="76" s="1"/>
  <c r="BV338" i="76" s="1"/>
  <c r="BW338" i="76" s="1"/>
  <c r="BX338" i="76" s="1"/>
  <c r="BY338" i="76" s="1"/>
  <c r="BZ338" i="76" s="1"/>
  <c r="CA338" i="76" s="1"/>
  <c r="CB338" i="76" s="1"/>
  <c r="CC338" i="76" s="1"/>
  <c r="CD338" i="76" s="1"/>
  <c r="CE338" i="76" s="1"/>
  <c r="CF338" i="76" s="1"/>
  <c r="CG338" i="76" s="1"/>
  <c r="CH338" i="76" s="1"/>
  <c r="AL316" i="76"/>
  <c r="AM316" i="76" s="1"/>
  <c r="AN316" i="76" s="1"/>
  <c r="AO316" i="76" s="1"/>
  <c r="AP316" i="76" s="1"/>
  <c r="AQ316" i="76" s="1"/>
  <c r="AR316" i="76" s="1"/>
  <c r="AS316" i="76" s="1"/>
  <c r="AT316" i="76" s="1"/>
  <c r="AU316" i="76" s="1"/>
  <c r="AV316" i="76" s="1"/>
  <c r="AW316" i="76" s="1"/>
  <c r="AX316" i="76" s="1"/>
  <c r="AY316" i="76" s="1"/>
  <c r="AZ316" i="76" s="1"/>
  <c r="BA316" i="76" s="1"/>
  <c r="BB316" i="76" s="1"/>
  <c r="BC316" i="76" s="1"/>
  <c r="BD316" i="76" s="1"/>
  <c r="BE316" i="76" s="1"/>
  <c r="BF316" i="76" s="1"/>
  <c r="BG316" i="76" s="1"/>
  <c r="BH316" i="76" s="1"/>
  <c r="BI316" i="76" s="1"/>
  <c r="BJ316" i="76" s="1"/>
  <c r="BK316" i="76" s="1"/>
  <c r="BL316" i="76" s="1"/>
  <c r="BM316" i="76" s="1"/>
  <c r="BN316" i="76" s="1"/>
  <c r="BO316" i="76" s="1"/>
  <c r="BP316" i="76" s="1"/>
  <c r="BQ316" i="76" s="1"/>
  <c r="BR316" i="76" s="1"/>
  <c r="BS316" i="76" s="1"/>
  <c r="BT316" i="76" s="1"/>
  <c r="BU316" i="76" s="1"/>
  <c r="BV316" i="76" s="1"/>
  <c r="BW316" i="76" s="1"/>
  <c r="BX316" i="76" s="1"/>
  <c r="BY316" i="76" s="1"/>
  <c r="BZ316" i="76" s="1"/>
  <c r="CA316" i="76" s="1"/>
  <c r="CB316" i="76" s="1"/>
  <c r="CC316" i="76" s="1"/>
  <c r="CD316" i="76" s="1"/>
  <c r="CE316" i="76" s="1"/>
  <c r="CF316" i="76" s="1"/>
  <c r="CG316" i="76" s="1"/>
  <c r="CH316" i="76" s="1"/>
  <c r="AL322" i="76"/>
  <c r="AM322" i="76" s="1"/>
  <c r="AN322" i="76" s="1"/>
  <c r="AO322" i="76" s="1"/>
  <c r="AP322" i="76" s="1"/>
  <c r="AQ322" i="76" s="1"/>
  <c r="AR322" i="76" s="1"/>
  <c r="AS322" i="76" s="1"/>
  <c r="AT322" i="76" s="1"/>
  <c r="AU322" i="76" s="1"/>
  <c r="AV322" i="76" s="1"/>
  <c r="AW322" i="76" s="1"/>
  <c r="AX322" i="76" s="1"/>
  <c r="AY322" i="76" s="1"/>
  <c r="AZ322" i="76" s="1"/>
  <c r="BA322" i="76" s="1"/>
  <c r="BB322" i="76" s="1"/>
  <c r="BC322" i="76" s="1"/>
  <c r="BD322" i="76" s="1"/>
  <c r="BE322" i="76" s="1"/>
  <c r="BF322" i="76" s="1"/>
  <c r="BG322" i="76" s="1"/>
  <c r="BH322" i="76" s="1"/>
  <c r="BI322" i="76" s="1"/>
  <c r="BJ322" i="76" s="1"/>
  <c r="BK322" i="76" s="1"/>
  <c r="BL322" i="76" s="1"/>
  <c r="BM322" i="76" s="1"/>
  <c r="BN322" i="76" s="1"/>
  <c r="BO322" i="76" s="1"/>
  <c r="BP322" i="76" s="1"/>
  <c r="BQ322" i="76" s="1"/>
  <c r="BR322" i="76" s="1"/>
  <c r="BS322" i="76" s="1"/>
  <c r="BT322" i="76" s="1"/>
  <c r="BU322" i="76" s="1"/>
  <c r="BV322" i="76" s="1"/>
  <c r="BW322" i="76" s="1"/>
  <c r="BX322" i="76" s="1"/>
  <c r="BY322" i="76" s="1"/>
  <c r="BZ322" i="76" s="1"/>
  <c r="CA322" i="76" s="1"/>
  <c r="CB322" i="76" s="1"/>
  <c r="CC322" i="76" s="1"/>
  <c r="CD322" i="76" s="1"/>
  <c r="CE322" i="76" s="1"/>
  <c r="CF322" i="76" s="1"/>
  <c r="CG322" i="76" s="1"/>
  <c r="CH322" i="76" s="1"/>
  <c r="AL315" i="76"/>
  <c r="AM315" i="76" s="1"/>
  <c r="AN315" i="76" s="1"/>
  <c r="AO315" i="76" s="1"/>
  <c r="AP315" i="76" s="1"/>
  <c r="AQ315" i="76" s="1"/>
  <c r="AR315" i="76" s="1"/>
  <c r="AS315" i="76" s="1"/>
  <c r="AT315" i="76" s="1"/>
  <c r="AU315" i="76" s="1"/>
  <c r="AV315" i="76" s="1"/>
  <c r="AW315" i="76" s="1"/>
  <c r="AX315" i="76" s="1"/>
  <c r="AY315" i="76" s="1"/>
  <c r="AZ315" i="76" s="1"/>
  <c r="BA315" i="76" s="1"/>
  <c r="BB315" i="76" s="1"/>
  <c r="BC315" i="76" s="1"/>
  <c r="BD315" i="76" s="1"/>
  <c r="BE315" i="76" s="1"/>
  <c r="BF315" i="76" s="1"/>
  <c r="BG315" i="76" s="1"/>
  <c r="BH315" i="76" s="1"/>
  <c r="BI315" i="76" s="1"/>
  <c r="BJ315" i="76" s="1"/>
  <c r="BK315" i="76" s="1"/>
  <c r="BL315" i="76" s="1"/>
  <c r="BM315" i="76" s="1"/>
  <c r="BN315" i="76" s="1"/>
  <c r="BO315" i="76" s="1"/>
  <c r="BP315" i="76" s="1"/>
  <c r="BQ315" i="76" s="1"/>
  <c r="BR315" i="76" s="1"/>
  <c r="BS315" i="76" s="1"/>
  <c r="BT315" i="76" s="1"/>
  <c r="BU315" i="76" s="1"/>
  <c r="BV315" i="76" s="1"/>
  <c r="BW315" i="76" s="1"/>
  <c r="BX315" i="76" s="1"/>
  <c r="BY315" i="76" s="1"/>
  <c r="BZ315" i="76" s="1"/>
  <c r="CA315" i="76" s="1"/>
  <c r="CB315" i="76" s="1"/>
  <c r="CC315" i="76" s="1"/>
  <c r="CD315" i="76" s="1"/>
  <c r="CE315" i="76" s="1"/>
  <c r="CF315" i="76" s="1"/>
  <c r="CG315" i="76" s="1"/>
  <c r="CH315" i="76" s="1"/>
  <c r="AL335" i="76"/>
  <c r="AM335" i="76" s="1"/>
  <c r="AN335" i="76" s="1"/>
  <c r="AO335" i="76" s="1"/>
  <c r="AP335" i="76" s="1"/>
  <c r="AQ335" i="76" s="1"/>
  <c r="AR335" i="76" s="1"/>
  <c r="AS335" i="76" s="1"/>
  <c r="AT335" i="76" s="1"/>
  <c r="AU335" i="76" s="1"/>
  <c r="AV335" i="76" s="1"/>
  <c r="AW335" i="76" s="1"/>
  <c r="AX335" i="76" s="1"/>
  <c r="AY335" i="76" s="1"/>
  <c r="AZ335" i="76" s="1"/>
  <c r="BA335" i="76" s="1"/>
  <c r="BB335" i="76" s="1"/>
  <c r="BC335" i="76" s="1"/>
  <c r="BD335" i="76" s="1"/>
  <c r="BE335" i="76" s="1"/>
  <c r="BF335" i="76" s="1"/>
  <c r="BG335" i="76" s="1"/>
  <c r="BH335" i="76" s="1"/>
  <c r="BI335" i="76" s="1"/>
  <c r="BJ335" i="76" s="1"/>
  <c r="BK335" i="76" s="1"/>
  <c r="BL335" i="76" s="1"/>
  <c r="BM335" i="76" s="1"/>
  <c r="BN335" i="76" s="1"/>
  <c r="BO335" i="76" s="1"/>
  <c r="BP335" i="76" s="1"/>
  <c r="BQ335" i="76" s="1"/>
  <c r="BR335" i="76" s="1"/>
  <c r="BS335" i="76" s="1"/>
  <c r="BT335" i="76" s="1"/>
  <c r="BU335" i="76" s="1"/>
  <c r="BV335" i="76" s="1"/>
  <c r="BW335" i="76" s="1"/>
  <c r="BX335" i="76" s="1"/>
  <c r="BY335" i="76" s="1"/>
  <c r="BZ335" i="76" s="1"/>
  <c r="CA335" i="76" s="1"/>
  <c r="CB335" i="76" s="1"/>
  <c r="CC335" i="76" s="1"/>
  <c r="CD335" i="76" s="1"/>
  <c r="CE335" i="76" s="1"/>
  <c r="CF335" i="76" s="1"/>
  <c r="CG335" i="76" s="1"/>
  <c r="CH335" i="76" s="1"/>
  <c r="AL330" i="76"/>
  <c r="AM330" i="76" s="1"/>
  <c r="AN330" i="76" s="1"/>
  <c r="AO330" i="76" s="1"/>
  <c r="AP330" i="76" s="1"/>
  <c r="AQ330" i="76" s="1"/>
  <c r="AR330" i="76" s="1"/>
  <c r="AS330" i="76" s="1"/>
  <c r="AT330" i="76" s="1"/>
  <c r="AU330" i="76" s="1"/>
  <c r="AV330" i="76" s="1"/>
  <c r="AW330" i="76" s="1"/>
  <c r="AX330" i="76" s="1"/>
  <c r="AY330" i="76" s="1"/>
  <c r="AZ330" i="76" s="1"/>
  <c r="BA330" i="76" s="1"/>
  <c r="BB330" i="76" s="1"/>
  <c r="BC330" i="76" s="1"/>
  <c r="BD330" i="76" s="1"/>
  <c r="BE330" i="76" s="1"/>
  <c r="BF330" i="76" s="1"/>
  <c r="BG330" i="76" s="1"/>
  <c r="BH330" i="76" s="1"/>
  <c r="BI330" i="76" s="1"/>
  <c r="BJ330" i="76" s="1"/>
  <c r="BK330" i="76" s="1"/>
  <c r="BL330" i="76" s="1"/>
  <c r="BM330" i="76" s="1"/>
  <c r="BN330" i="76" s="1"/>
  <c r="BO330" i="76" s="1"/>
  <c r="BP330" i="76" s="1"/>
  <c r="BQ330" i="76" s="1"/>
  <c r="BR330" i="76" s="1"/>
  <c r="BS330" i="76" s="1"/>
  <c r="BT330" i="76" s="1"/>
  <c r="BU330" i="76" s="1"/>
  <c r="BV330" i="76" s="1"/>
  <c r="BW330" i="76" s="1"/>
  <c r="BX330" i="76" s="1"/>
  <c r="BY330" i="76" s="1"/>
  <c r="BZ330" i="76" s="1"/>
  <c r="CA330" i="76" s="1"/>
  <c r="CB330" i="76" s="1"/>
  <c r="CC330" i="76" s="1"/>
  <c r="CD330" i="76" s="1"/>
  <c r="CE330" i="76" s="1"/>
  <c r="CF330" i="76" s="1"/>
  <c r="CG330" i="76" s="1"/>
  <c r="CH330" i="76" s="1"/>
  <c r="AL312" i="76"/>
  <c r="AM312" i="76" s="1"/>
  <c r="AN312" i="76" s="1"/>
  <c r="AO312" i="76" s="1"/>
  <c r="AP312" i="76" s="1"/>
  <c r="AQ312" i="76" s="1"/>
  <c r="AR312" i="76" s="1"/>
  <c r="AS312" i="76" s="1"/>
  <c r="AT312" i="76" s="1"/>
  <c r="AU312" i="76" s="1"/>
  <c r="AV312" i="76" s="1"/>
  <c r="AW312" i="76" s="1"/>
  <c r="AX312" i="76" s="1"/>
  <c r="AY312" i="76" s="1"/>
  <c r="AZ312" i="76" s="1"/>
  <c r="BA312" i="76" s="1"/>
  <c r="BB312" i="76" s="1"/>
  <c r="BC312" i="76" s="1"/>
  <c r="BD312" i="76" s="1"/>
  <c r="BE312" i="76" s="1"/>
  <c r="BF312" i="76" s="1"/>
  <c r="BG312" i="76" s="1"/>
  <c r="BH312" i="76" s="1"/>
  <c r="BI312" i="76" s="1"/>
  <c r="BJ312" i="76" s="1"/>
  <c r="BK312" i="76" s="1"/>
  <c r="BL312" i="76" s="1"/>
  <c r="BM312" i="76" s="1"/>
  <c r="BN312" i="76" s="1"/>
  <c r="BO312" i="76" s="1"/>
  <c r="BP312" i="76" s="1"/>
  <c r="BQ312" i="76" s="1"/>
  <c r="BR312" i="76" s="1"/>
  <c r="BS312" i="76" s="1"/>
  <c r="BT312" i="76" s="1"/>
  <c r="BU312" i="76" s="1"/>
  <c r="BV312" i="76" s="1"/>
  <c r="BW312" i="76" s="1"/>
  <c r="BX312" i="76" s="1"/>
  <c r="BY312" i="76" s="1"/>
  <c r="BZ312" i="76" s="1"/>
  <c r="CA312" i="76" s="1"/>
  <c r="CB312" i="76" s="1"/>
  <c r="CC312" i="76" s="1"/>
  <c r="CD312" i="76" s="1"/>
  <c r="CE312" i="76" s="1"/>
  <c r="CF312" i="76" s="1"/>
  <c r="CG312" i="76" s="1"/>
  <c r="CH312" i="76" s="1"/>
  <c r="AL332" i="76"/>
  <c r="AM332" i="76" s="1"/>
  <c r="AN332" i="76" s="1"/>
  <c r="AO332" i="76" s="1"/>
  <c r="AP332" i="76" s="1"/>
  <c r="AQ332" i="76" s="1"/>
  <c r="AR332" i="76" s="1"/>
  <c r="AS332" i="76" s="1"/>
  <c r="AT332" i="76" s="1"/>
  <c r="AU332" i="76" s="1"/>
  <c r="AV332" i="76" s="1"/>
  <c r="AW332" i="76" s="1"/>
  <c r="AX332" i="76" s="1"/>
  <c r="AY332" i="76" s="1"/>
  <c r="AZ332" i="76" s="1"/>
  <c r="BA332" i="76" s="1"/>
  <c r="BB332" i="76" s="1"/>
  <c r="BC332" i="76" s="1"/>
  <c r="BD332" i="76" s="1"/>
  <c r="BE332" i="76" s="1"/>
  <c r="BF332" i="76" s="1"/>
  <c r="BG332" i="76" s="1"/>
  <c r="BH332" i="76" s="1"/>
  <c r="BI332" i="76" s="1"/>
  <c r="BJ332" i="76" s="1"/>
  <c r="BK332" i="76" s="1"/>
  <c r="BL332" i="76" s="1"/>
  <c r="BM332" i="76" s="1"/>
  <c r="BN332" i="76" s="1"/>
  <c r="BO332" i="76" s="1"/>
  <c r="BP332" i="76" s="1"/>
  <c r="BQ332" i="76" s="1"/>
  <c r="BR332" i="76" s="1"/>
  <c r="BS332" i="76" s="1"/>
  <c r="BT332" i="76" s="1"/>
  <c r="BU332" i="76" s="1"/>
  <c r="BV332" i="76" s="1"/>
  <c r="BW332" i="76" s="1"/>
  <c r="BX332" i="76" s="1"/>
  <c r="BY332" i="76" s="1"/>
  <c r="BZ332" i="76" s="1"/>
  <c r="CA332" i="76" s="1"/>
  <c r="CB332" i="76" s="1"/>
  <c r="CC332" i="76" s="1"/>
  <c r="CD332" i="76" s="1"/>
  <c r="CE332" i="76" s="1"/>
  <c r="CF332" i="76" s="1"/>
  <c r="CG332" i="76" s="1"/>
  <c r="CH332" i="76" s="1"/>
  <c r="AL329" i="76"/>
  <c r="AM329" i="76" s="1"/>
  <c r="AN329" i="76" s="1"/>
  <c r="AO329" i="76" s="1"/>
  <c r="AP329" i="76" s="1"/>
  <c r="AQ329" i="76" s="1"/>
  <c r="AR329" i="76" s="1"/>
  <c r="AS329" i="76" s="1"/>
  <c r="AT329" i="76" s="1"/>
  <c r="AU329" i="76" s="1"/>
  <c r="AV329" i="76" s="1"/>
  <c r="AW329" i="76" s="1"/>
  <c r="AX329" i="76" s="1"/>
  <c r="AY329" i="76" s="1"/>
  <c r="AZ329" i="76" s="1"/>
  <c r="BA329" i="76" s="1"/>
  <c r="BB329" i="76" s="1"/>
  <c r="BC329" i="76" s="1"/>
  <c r="BD329" i="76" s="1"/>
  <c r="BE329" i="76" s="1"/>
  <c r="BF329" i="76" s="1"/>
  <c r="BG329" i="76" s="1"/>
  <c r="BH329" i="76" s="1"/>
  <c r="BI329" i="76" s="1"/>
  <c r="BJ329" i="76" s="1"/>
  <c r="BK329" i="76" s="1"/>
  <c r="BL329" i="76" s="1"/>
  <c r="BM329" i="76" s="1"/>
  <c r="BN329" i="76" s="1"/>
  <c r="BO329" i="76" s="1"/>
  <c r="BP329" i="76" s="1"/>
  <c r="BQ329" i="76" s="1"/>
  <c r="BR329" i="76" s="1"/>
  <c r="BS329" i="76" s="1"/>
  <c r="BT329" i="76" s="1"/>
  <c r="BU329" i="76" s="1"/>
  <c r="BV329" i="76" s="1"/>
  <c r="BW329" i="76" s="1"/>
  <c r="BX329" i="76" s="1"/>
  <c r="BY329" i="76" s="1"/>
  <c r="BZ329" i="76" s="1"/>
  <c r="CA329" i="76" s="1"/>
  <c r="CB329" i="76" s="1"/>
  <c r="CC329" i="76" s="1"/>
  <c r="CD329" i="76" s="1"/>
  <c r="CE329" i="76" s="1"/>
  <c r="CF329" i="76" s="1"/>
  <c r="CG329" i="76" s="1"/>
  <c r="CH329" i="76" s="1"/>
  <c r="AL336" i="76"/>
  <c r="AM336" i="76" s="1"/>
  <c r="AN336" i="76" s="1"/>
  <c r="AO336" i="76" s="1"/>
  <c r="AP336" i="76" s="1"/>
  <c r="AQ336" i="76" s="1"/>
  <c r="AR336" i="76" s="1"/>
  <c r="AS336" i="76" s="1"/>
  <c r="AT336" i="76" s="1"/>
  <c r="AU336" i="76" s="1"/>
  <c r="AV336" i="76" s="1"/>
  <c r="AW336" i="76" s="1"/>
  <c r="AX336" i="76" s="1"/>
  <c r="AY336" i="76" s="1"/>
  <c r="AZ336" i="76" s="1"/>
  <c r="BA336" i="76" s="1"/>
  <c r="BB336" i="76" s="1"/>
  <c r="BC336" i="76" s="1"/>
  <c r="BD336" i="76" s="1"/>
  <c r="BE336" i="76" s="1"/>
  <c r="BF336" i="76" s="1"/>
  <c r="BG336" i="76" s="1"/>
  <c r="BH336" i="76" s="1"/>
  <c r="BI336" i="76" s="1"/>
  <c r="BJ336" i="76" s="1"/>
  <c r="BK336" i="76" s="1"/>
  <c r="BL336" i="76" s="1"/>
  <c r="BM336" i="76" s="1"/>
  <c r="BN336" i="76" s="1"/>
  <c r="BO336" i="76" s="1"/>
  <c r="BP336" i="76" s="1"/>
  <c r="BQ336" i="76" s="1"/>
  <c r="BR336" i="76" s="1"/>
  <c r="BS336" i="76" s="1"/>
  <c r="BT336" i="76" s="1"/>
  <c r="BU336" i="76" s="1"/>
  <c r="BV336" i="76" s="1"/>
  <c r="BW336" i="76" s="1"/>
  <c r="BX336" i="76" s="1"/>
  <c r="BY336" i="76" s="1"/>
  <c r="BZ336" i="76" s="1"/>
  <c r="CA336" i="76" s="1"/>
  <c r="CB336" i="76" s="1"/>
  <c r="CC336" i="76" s="1"/>
  <c r="CD336" i="76" s="1"/>
  <c r="CE336" i="76" s="1"/>
  <c r="CF336" i="76" s="1"/>
  <c r="CG336" i="76" s="1"/>
  <c r="CH336" i="76" s="1"/>
  <c r="AL337" i="76"/>
  <c r="AM337" i="76" s="1"/>
  <c r="AN337" i="76" s="1"/>
  <c r="AO337" i="76" s="1"/>
  <c r="AP337" i="76" s="1"/>
  <c r="AQ337" i="76" s="1"/>
  <c r="AR337" i="76" s="1"/>
  <c r="AS337" i="76" s="1"/>
  <c r="AT337" i="76" s="1"/>
  <c r="AU337" i="76" s="1"/>
  <c r="AV337" i="76" s="1"/>
  <c r="AW337" i="76" s="1"/>
  <c r="AX337" i="76" s="1"/>
  <c r="AY337" i="76" s="1"/>
  <c r="AZ337" i="76" s="1"/>
  <c r="BA337" i="76" s="1"/>
  <c r="BB337" i="76" s="1"/>
  <c r="BC337" i="76" s="1"/>
  <c r="BD337" i="76" s="1"/>
  <c r="BE337" i="76" s="1"/>
  <c r="BF337" i="76" s="1"/>
  <c r="BG337" i="76" s="1"/>
  <c r="BH337" i="76" s="1"/>
  <c r="BI337" i="76" s="1"/>
  <c r="BJ337" i="76" s="1"/>
  <c r="BK337" i="76" s="1"/>
  <c r="BL337" i="76" s="1"/>
  <c r="BM337" i="76" s="1"/>
  <c r="BN337" i="76" s="1"/>
  <c r="BO337" i="76" s="1"/>
  <c r="BP337" i="76" s="1"/>
  <c r="BQ337" i="76" s="1"/>
  <c r="BR337" i="76" s="1"/>
  <c r="BS337" i="76" s="1"/>
  <c r="BT337" i="76" s="1"/>
  <c r="BU337" i="76" s="1"/>
  <c r="BV337" i="76" s="1"/>
  <c r="BW337" i="76" s="1"/>
  <c r="BX337" i="76" s="1"/>
  <c r="BY337" i="76" s="1"/>
  <c r="BZ337" i="76" s="1"/>
  <c r="CA337" i="76" s="1"/>
  <c r="CB337" i="76" s="1"/>
  <c r="CC337" i="76" s="1"/>
  <c r="CD337" i="76" s="1"/>
  <c r="CE337" i="76" s="1"/>
  <c r="CF337" i="76" s="1"/>
  <c r="CG337" i="76" s="1"/>
  <c r="CH337" i="76" s="1"/>
  <c r="AL306" i="76"/>
  <c r="AM306" i="76" s="1"/>
  <c r="AN306" i="76" s="1"/>
  <c r="AO306" i="76" s="1"/>
  <c r="AP306" i="76" s="1"/>
  <c r="AQ306" i="76" s="1"/>
  <c r="AR306" i="76" s="1"/>
  <c r="AS306" i="76" s="1"/>
  <c r="AT306" i="76" s="1"/>
  <c r="AU306" i="76" s="1"/>
  <c r="AV306" i="76" s="1"/>
  <c r="AW306" i="76" s="1"/>
  <c r="AX306" i="76" s="1"/>
  <c r="AY306" i="76" s="1"/>
  <c r="AZ306" i="76" s="1"/>
  <c r="BA306" i="76" s="1"/>
  <c r="BB306" i="76" s="1"/>
  <c r="BC306" i="76" s="1"/>
  <c r="BD306" i="76" s="1"/>
  <c r="BE306" i="76" s="1"/>
  <c r="BF306" i="76" s="1"/>
  <c r="BG306" i="76" s="1"/>
  <c r="BH306" i="76" s="1"/>
  <c r="BI306" i="76" s="1"/>
  <c r="BJ306" i="76" s="1"/>
  <c r="BK306" i="76" s="1"/>
  <c r="BL306" i="76" s="1"/>
  <c r="BM306" i="76" s="1"/>
  <c r="BN306" i="76" s="1"/>
  <c r="BO306" i="76" s="1"/>
  <c r="BP306" i="76" s="1"/>
  <c r="BQ306" i="76" s="1"/>
  <c r="BR306" i="76" s="1"/>
  <c r="BS306" i="76" s="1"/>
  <c r="BT306" i="76" s="1"/>
  <c r="BU306" i="76" s="1"/>
  <c r="BV306" i="76" s="1"/>
  <c r="BW306" i="76" s="1"/>
  <c r="BX306" i="76" s="1"/>
  <c r="BY306" i="76" s="1"/>
  <c r="BZ306" i="76" s="1"/>
  <c r="CA306" i="76" s="1"/>
  <c r="CB306" i="76" s="1"/>
  <c r="CC306" i="76" s="1"/>
  <c r="CD306" i="76" s="1"/>
  <c r="CE306" i="76" s="1"/>
  <c r="CF306" i="76" s="1"/>
  <c r="CG306" i="76" s="1"/>
  <c r="CH306" i="76" s="1"/>
  <c r="AL309" i="76"/>
  <c r="AM309" i="76" s="1"/>
  <c r="AN309" i="76" s="1"/>
  <c r="AO309" i="76" s="1"/>
  <c r="AP309" i="76" s="1"/>
  <c r="AQ309" i="76" s="1"/>
  <c r="AR309" i="76" s="1"/>
  <c r="AS309" i="76" s="1"/>
  <c r="AT309" i="76" s="1"/>
  <c r="AU309" i="76" s="1"/>
  <c r="AV309" i="76" s="1"/>
  <c r="AW309" i="76" s="1"/>
  <c r="AX309" i="76" s="1"/>
  <c r="AY309" i="76" s="1"/>
  <c r="AZ309" i="76" s="1"/>
  <c r="BA309" i="76" s="1"/>
  <c r="BB309" i="76" s="1"/>
  <c r="BC309" i="76" s="1"/>
  <c r="BD309" i="76" s="1"/>
  <c r="BE309" i="76" s="1"/>
  <c r="BF309" i="76" s="1"/>
  <c r="BG309" i="76" s="1"/>
  <c r="BH309" i="76" s="1"/>
  <c r="BI309" i="76" s="1"/>
  <c r="BJ309" i="76" s="1"/>
  <c r="BK309" i="76" s="1"/>
  <c r="BL309" i="76" s="1"/>
  <c r="BM309" i="76" s="1"/>
  <c r="BN309" i="76" s="1"/>
  <c r="BO309" i="76" s="1"/>
  <c r="BP309" i="76" s="1"/>
  <c r="BQ309" i="76" s="1"/>
  <c r="BR309" i="76" s="1"/>
  <c r="BS309" i="76" s="1"/>
  <c r="BT309" i="76" s="1"/>
  <c r="BU309" i="76" s="1"/>
  <c r="BV309" i="76" s="1"/>
  <c r="BW309" i="76" s="1"/>
  <c r="BX309" i="76" s="1"/>
  <c r="BY309" i="76" s="1"/>
  <c r="BZ309" i="76" s="1"/>
  <c r="CA309" i="76" s="1"/>
  <c r="CB309" i="76" s="1"/>
  <c r="CC309" i="76" s="1"/>
  <c r="CD309" i="76" s="1"/>
  <c r="CE309" i="76" s="1"/>
  <c r="CF309" i="76" s="1"/>
  <c r="CG309" i="76" s="1"/>
  <c r="CH309" i="76" s="1"/>
  <c r="AL318" i="76"/>
  <c r="AM318" i="76" s="1"/>
  <c r="AN318" i="76" s="1"/>
  <c r="AO318" i="76" s="1"/>
  <c r="AP318" i="76" s="1"/>
  <c r="AQ318" i="76" s="1"/>
  <c r="AR318" i="76" s="1"/>
  <c r="AS318" i="76" s="1"/>
  <c r="AT318" i="76" s="1"/>
  <c r="AU318" i="76" s="1"/>
  <c r="AV318" i="76" s="1"/>
  <c r="AW318" i="76" s="1"/>
  <c r="AX318" i="76" s="1"/>
  <c r="AY318" i="76" s="1"/>
  <c r="AZ318" i="76" s="1"/>
  <c r="BA318" i="76" s="1"/>
  <c r="BB318" i="76" s="1"/>
  <c r="BC318" i="76" s="1"/>
  <c r="BD318" i="76" s="1"/>
  <c r="BE318" i="76" s="1"/>
  <c r="BF318" i="76" s="1"/>
  <c r="BG318" i="76" s="1"/>
  <c r="BH318" i="76" s="1"/>
  <c r="BI318" i="76" s="1"/>
  <c r="BJ318" i="76" s="1"/>
  <c r="BK318" i="76" s="1"/>
  <c r="BL318" i="76" s="1"/>
  <c r="BM318" i="76" s="1"/>
  <c r="BN318" i="76" s="1"/>
  <c r="BO318" i="76" s="1"/>
  <c r="BP318" i="76" s="1"/>
  <c r="BQ318" i="76" s="1"/>
  <c r="BR318" i="76" s="1"/>
  <c r="BS318" i="76" s="1"/>
  <c r="BT318" i="76" s="1"/>
  <c r="BU318" i="76" s="1"/>
  <c r="BV318" i="76" s="1"/>
  <c r="BW318" i="76" s="1"/>
  <c r="BX318" i="76" s="1"/>
  <c r="BY318" i="76" s="1"/>
  <c r="BZ318" i="76" s="1"/>
  <c r="CA318" i="76" s="1"/>
  <c r="CB318" i="76" s="1"/>
  <c r="CC318" i="76" s="1"/>
  <c r="CD318" i="76" s="1"/>
  <c r="CE318" i="76" s="1"/>
  <c r="CF318" i="76" s="1"/>
  <c r="CG318" i="76" s="1"/>
  <c r="CH318" i="76" s="1"/>
  <c r="AL310" i="76"/>
  <c r="AM310" i="76" s="1"/>
  <c r="AN310" i="76" s="1"/>
  <c r="AO310" i="76" s="1"/>
  <c r="AP310" i="76" s="1"/>
  <c r="AQ310" i="76" s="1"/>
  <c r="AR310" i="76" s="1"/>
  <c r="AS310" i="76" s="1"/>
  <c r="AT310" i="76" s="1"/>
  <c r="AU310" i="76" s="1"/>
  <c r="AV310" i="76" s="1"/>
  <c r="AW310" i="76" s="1"/>
  <c r="AX310" i="76" s="1"/>
  <c r="AY310" i="76" s="1"/>
  <c r="AZ310" i="76" s="1"/>
  <c r="BA310" i="76" s="1"/>
  <c r="BB310" i="76" s="1"/>
  <c r="BC310" i="76" s="1"/>
  <c r="BD310" i="76" s="1"/>
  <c r="BE310" i="76" s="1"/>
  <c r="BF310" i="76" s="1"/>
  <c r="BG310" i="76" s="1"/>
  <c r="BH310" i="76" s="1"/>
  <c r="BI310" i="76" s="1"/>
  <c r="BJ310" i="76" s="1"/>
  <c r="BK310" i="76" s="1"/>
  <c r="BL310" i="76" s="1"/>
  <c r="BM310" i="76" s="1"/>
  <c r="BN310" i="76" s="1"/>
  <c r="BO310" i="76" s="1"/>
  <c r="BP310" i="76" s="1"/>
  <c r="BQ310" i="76" s="1"/>
  <c r="BR310" i="76" s="1"/>
  <c r="BS310" i="76" s="1"/>
  <c r="BT310" i="76" s="1"/>
  <c r="BU310" i="76" s="1"/>
  <c r="BV310" i="76" s="1"/>
  <c r="BW310" i="76" s="1"/>
  <c r="BX310" i="76" s="1"/>
  <c r="BY310" i="76" s="1"/>
  <c r="BZ310" i="76" s="1"/>
  <c r="CA310" i="76" s="1"/>
  <c r="CB310" i="76" s="1"/>
  <c r="CC310" i="76" s="1"/>
  <c r="CD310" i="76" s="1"/>
  <c r="CE310" i="76" s="1"/>
  <c r="CF310" i="76" s="1"/>
  <c r="CG310" i="76" s="1"/>
  <c r="CH310" i="76" s="1"/>
  <c r="AL305" i="76"/>
  <c r="AM305" i="76" s="1"/>
  <c r="AN305" i="76" s="1"/>
  <c r="AO305" i="76" s="1"/>
  <c r="AP305" i="76" s="1"/>
  <c r="AQ305" i="76" s="1"/>
  <c r="AR305" i="76" s="1"/>
  <c r="AS305" i="76" s="1"/>
  <c r="AT305" i="76" s="1"/>
  <c r="AU305" i="76" s="1"/>
  <c r="AV305" i="76" s="1"/>
  <c r="AW305" i="76" s="1"/>
  <c r="AX305" i="76" s="1"/>
  <c r="AY305" i="76" s="1"/>
  <c r="AZ305" i="76" s="1"/>
  <c r="BA305" i="76" s="1"/>
  <c r="BB305" i="76" s="1"/>
  <c r="BC305" i="76" s="1"/>
  <c r="BD305" i="76" s="1"/>
  <c r="BE305" i="76" s="1"/>
  <c r="BF305" i="76" s="1"/>
  <c r="BG305" i="76" s="1"/>
  <c r="BH305" i="76" s="1"/>
  <c r="BI305" i="76" s="1"/>
  <c r="BJ305" i="76" s="1"/>
  <c r="BK305" i="76" s="1"/>
  <c r="BL305" i="76" s="1"/>
  <c r="BM305" i="76" s="1"/>
  <c r="BN305" i="76" s="1"/>
  <c r="BO305" i="76" s="1"/>
  <c r="BP305" i="76" s="1"/>
  <c r="BQ305" i="76" s="1"/>
  <c r="BR305" i="76" s="1"/>
  <c r="BS305" i="76" s="1"/>
  <c r="BT305" i="76" s="1"/>
  <c r="BU305" i="76" s="1"/>
  <c r="BV305" i="76" s="1"/>
  <c r="BW305" i="76" s="1"/>
  <c r="BX305" i="76" s="1"/>
  <c r="BY305" i="76" s="1"/>
  <c r="BZ305" i="76" s="1"/>
  <c r="CA305" i="76" s="1"/>
  <c r="CB305" i="76" s="1"/>
  <c r="CC305" i="76" s="1"/>
  <c r="CD305" i="76" s="1"/>
  <c r="CE305" i="76" s="1"/>
  <c r="CF305" i="76" s="1"/>
  <c r="CG305" i="76" s="1"/>
  <c r="CH305" i="76" s="1"/>
  <c r="AL308" i="76"/>
  <c r="AM308" i="76" s="1"/>
  <c r="AN308" i="76" s="1"/>
  <c r="AO308" i="76" s="1"/>
  <c r="AP308" i="76" s="1"/>
  <c r="AQ308" i="76" s="1"/>
  <c r="AR308" i="76" s="1"/>
  <c r="AS308" i="76" s="1"/>
  <c r="AT308" i="76" s="1"/>
  <c r="AU308" i="76" s="1"/>
  <c r="AV308" i="76" s="1"/>
  <c r="AW308" i="76" s="1"/>
  <c r="AX308" i="76" s="1"/>
  <c r="AY308" i="76" s="1"/>
  <c r="AZ308" i="76" s="1"/>
  <c r="BA308" i="76" s="1"/>
  <c r="BB308" i="76" s="1"/>
  <c r="BC308" i="76" s="1"/>
  <c r="BD308" i="76" s="1"/>
  <c r="BE308" i="76" s="1"/>
  <c r="BF308" i="76" s="1"/>
  <c r="BG308" i="76" s="1"/>
  <c r="BH308" i="76" s="1"/>
  <c r="BI308" i="76" s="1"/>
  <c r="BJ308" i="76" s="1"/>
  <c r="BK308" i="76" s="1"/>
  <c r="BL308" i="76" s="1"/>
  <c r="BM308" i="76" s="1"/>
  <c r="BN308" i="76" s="1"/>
  <c r="BO308" i="76" s="1"/>
  <c r="BP308" i="76" s="1"/>
  <c r="BQ308" i="76" s="1"/>
  <c r="BR308" i="76" s="1"/>
  <c r="BS308" i="76" s="1"/>
  <c r="BT308" i="76" s="1"/>
  <c r="BU308" i="76" s="1"/>
  <c r="BV308" i="76" s="1"/>
  <c r="BW308" i="76" s="1"/>
  <c r="BX308" i="76" s="1"/>
  <c r="BY308" i="76" s="1"/>
  <c r="BZ308" i="76" s="1"/>
  <c r="CA308" i="76" s="1"/>
  <c r="CB308" i="76" s="1"/>
  <c r="CC308" i="76" s="1"/>
  <c r="CD308" i="76" s="1"/>
  <c r="CE308" i="76" s="1"/>
  <c r="CF308" i="76" s="1"/>
  <c r="CG308" i="76" s="1"/>
  <c r="CH308" i="76" s="1"/>
  <c r="AL339" i="76"/>
  <c r="AM339" i="76" s="1"/>
  <c r="AN339" i="76" s="1"/>
  <c r="AO339" i="76" s="1"/>
  <c r="AP339" i="76" s="1"/>
  <c r="AQ339" i="76" s="1"/>
  <c r="AR339" i="76" s="1"/>
  <c r="AS339" i="76" s="1"/>
  <c r="AT339" i="76" s="1"/>
  <c r="AU339" i="76" s="1"/>
  <c r="AV339" i="76" s="1"/>
  <c r="AW339" i="76" s="1"/>
  <c r="AX339" i="76" s="1"/>
  <c r="AY339" i="76" s="1"/>
  <c r="AZ339" i="76" s="1"/>
  <c r="BA339" i="76" s="1"/>
  <c r="BB339" i="76" s="1"/>
  <c r="BC339" i="76" s="1"/>
  <c r="BD339" i="76" s="1"/>
  <c r="BE339" i="76" s="1"/>
  <c r="BF339" i="76" s="1"/>
  <c r="BG339" i="76" s="1"/>
  <c r="BH339" i="76" s="1"/>
  <c r="BI339" i="76" s="1"/>
  <c r="BJ339" i="76" s="1"/>
  <c r="BK339" i="76" s="1"/>
  <c r="BL339" i="76" s="1"/>
  <c r="BM339" i="76" s="1"/>
  <c r="BN339" i="76" s="1"/>
  <c r="BO339" i="76" s="1"/>
  <c r="BP339" i="76" s="1"/>
  <c r="BQ339" i="76" s="1"/>
  <c r="BR339" i="76" s="1"/>
  <c r="BS339" i="76" s="1"/>
  <c r="BT339" i="76" s="1"/>
  <c r="BU339" i="76" s="1"/>
  <c r="BV339" i="76" s="1"/>
  <c r="BW339" i="76" s="1"/>
  <c r="BX339" i="76" s="1"/>
  <c r="BY339" i="76" s="1"/>
  <c r="BZ339" i="76" s="1"/>
  <c r="CA339" i="76" s="1"/>
  <c r="CB339" i="76" s="1"/>
  <c r="CC339" i="76" s="1"/>
  <c r="CD339" i="76" s="1"/>
  <c r="CE339" i="76" s="1"/>
  <c r="CF339" i="76" s="1"/>
  <c r="CG339" i="76" s="1"/>
  <c r="CH339" i="76" s="1"/>
  <c r="AL325" i="76"/>
  <c r="AM325" i="76" s="1"/>
  <c r="AN325" i="76" s="1"/>
  <c r="AO325" i="76" s="1"/>
  <c r="AP325" i="76" s="1"/>
  <c r="AQ325" i="76" s="1"/>
  <c r="AR325" i="76" s="1"/>
  <c r="AS325" i="76" s="1"/>
  <c r="AT325" i="76" s="1"/>
  <c r="AU325" i="76" s="1"/>
  <c r="AV325" i="76" s="1"/>
  <c r="AW325" i="76" s="1"/>
  <c r="AX325" i="76" s="1"/>
  <c r="AY325" i="76" s="1"/>
  <c r="AZ325" i="76" s="1"/>
  <c r="BA325" i="76" s="1"/>
  <c r="BB325" i="76" s="1"/>
  <c r="BC325" i="76" s="1"/>
  <c r="BD325" i="76" s="1"/>
  <c r="BE325" i="76" s="1"/>
  <c r="BF325" i="76" s="1"/>
  <c r="BG325" i="76" s="1"/>
  <c r="BH325" i="76" s="1"/>
  <c r="BI325" i="76" s="1"/>
  <c r="BJ325" i="76" s="1"/>
  <c r="BK325" i="76" s="1"/>
  <c r="BL325" i="76" s="1"/>
  <c r="BM325" i="76" s="1"/>
  <c r="BN325" i="76" s="1"/>
  <c r="BO325" i="76" s="1"/>
  <c r="BP325" i="76" s="1"/>
  <c r="BQ325" i="76" s="1"/>
  <c r="BR325" i="76" s="1"/>
  <c r="BS325" i="76" s="1"/>
  <c r="BT325" i="76" s="1"/>
  <c r="BU325" i="76" s="1"/>
  <c r="BV325" i="76" s="1"/>
  <c r="BW325" i="76" s="1"/>
  <c r="BX325" i="76" s="1"/>
  <c r="BY325" i="76" s="1"/>
  <c r="BZ325" i="76" s="1"/>
  <c r="CA325" i="76" s="1"/>
  <c r="CB325" i="76" s="1"/>
  <c r="CC325" i="76" s="1"/>
  <c r="CD325" i="76" s="1"/>
  <c r="CE325" i="76" s="1"/>
  <c r="CF325" i="76" s="1"/>
  <c r="CG325" i="76" s="1"/>
  <c r="CH325" i="76" s="1"/>
  <c r="AL324" i="76"/>
  <c r="AM324" i="76" s="1"/>
  <c r="AN324" i="76" s="1"/>
  <c r="AO324" i="76" s="1"/>
  <c r="AP324" i="76" s="1"/>
  <c r="AQ324" i="76" s="1"/>
  <c r="AR324" i="76" s="1"/>
  <c r="AS324" i="76" s="1"/>
  <c r="AT324" i="76" s="1"/>
  <c r="AU324" i="76" s="1"/>
  <c r="AV324" i="76" s="1"/>
  <c r="AW324" i="76" s="1"/>
  <c r="AX324" i="76" s="1"/>
  <c r="AY324" i="76" s="1"/>
  <c r="AZ324" i="76" s="1"/>
  <c r="BA324" i="76" s="1"/>
  <c r="BB324" i="76" s="1"/>
  <c r="BC324" i="76" s="1"/>
  <c r="BD324" i="76" s="1"/>
  <c r="BE324" i="76" s="1"/>
  <c r="BF324" i="76" s="1"/>
  <c r="BG324" i="76" s="1"/>
  <c r="BH324" i="76" s="1"/>
  <c r="BI324" i="76" s="1"/>
  <c r="BJ324" i="76" s="1"/>
  <c r="BK324" i="76" s="1"/>
  <c r="BL324" i="76" s="1"/>
  <c r="BM324" i="76" s="1"/>
  <c r="BN324" i="76" s="1"/>
  <c r="BO324" i="76" s="1"/>
  <c r="BP324" i="76" s="1"/>
  <c r="BQ324" i="76" s="1"/>
  <c r="BR324" i="76" s="1"/>
  <c r="BS324" i="76" s="1"/>
  <c r="BT324" i="76" s="1"/>
  <c r="BU324" i="76" s="1"/>
  <c r="BV324" i="76" s="1"/>
  <c r="BW324" i="76" s="1"/>
  <c r="BX324" i="76" s="1"/>
  <c r="BY324" i="76" s="1"/>
  <c r="BZ324" i="76" s="1"/>
  <c r="CA324" i="76" s="1"/>
  <c r="CB324" i="76" s="1"/>
  <c r="CC324" i="76" s="1"/>
  <c r="CD324" i="76" s="1"/>
  <c r="CE324" i="76" s="1"/>
  <c r="CF324" i="76" s="1"/>
  <c r="CG324" i="76" s="1"/>
  <c r="CH324" i="76" s="1"/>
  <c r="AL313" i="76"/>
  <c r="AM313" i="76" s="1"/>
  <c r="AN313" i="76" s="1"/>
  <c r="AO313" i="76" s="1"/>
  <c r="AP313" i="76" s="1"/>
  <c r="AQ313" i="76" s="1"/>
  <c r="AR313" i="76" s="1"/>
  <c r="AS313" i="76" s="1"/>
  <c r="AT313" i="76" s="1"/>
  <c r="AU313" i="76" s="1"/>
  <c r="AV313" i="76" s="1"/>
  <c r="AW313" i="76" s="1"/>
  <c r="AX313" i="76" s="1"/>
  <c r="AY313" i="76" s="1"/>
  <c r="AZ313" i="76" s="1"/>
  <c r="BA313" i="76" s="1"/>
  <c r="BB313" i="76" s="1"/>
  <c r="BC313" i="76" s="1"/>
  <c r="BD313" i="76" s="1"/>
  <c r="BE313" i="76" s="1"/>
  <c r="BF313" i="76" s="1"/>
  <c r="BG313" i="76" s="1"/>
  <c r="BH313" i="76" s="1"/>
  <c r="BI313" i="76" s="1"/>
  <c r="BJ313" i="76" s="1"/>
  <c r="BK313" i="76" s="1"/>
  <c r="BL313" i="76" s="1"/>
  <c r="BM313" i="76" s="1"/>
  <c r="BN313" i="76" s="1"/>
  <c r="BO313" i="76" s="1"/>
  <c r="BP313" i="76" s="1"/>
  <c r="BQ313" i="76" s="1"/>
  <c r="BR313" i="76" s="1"/>
  <c r="BS313" i="76" s="1"/>
  <c r="BT313" i="76" s="1"/>
  <c r="BU313" i="76" s="1"/>
  <c r="BV313" i="76" s="1"/>
  <c r="BW313" i="76" s="1"/>
  <c r="BX313" i="76" s="1"/>
  <c r="BY313" i="76" s="1"/>
  <c r="BZ313" i="76" s="1"/>
  <c r="CA313" i="76" s="1"/>
  <c r="CB313" i="76" s="1"/>
  <c r="CC313" i="76" s="1"/>
  <c r="CD313" i="76" s="1"/>
  <c r="CE313" i="76" s="1"/>
  <c r="CF313" i="76" s="1"/>
  <c r="CG313" i="76" s="1"/>
  <c r="CH313" i="76" s="1"/>
  <c r="AL323" i="76"/>
  <c r="AM323" i="76" s="1"/>
  <c r="AN323" i="76" s="1"/>
  <c r="AO323" i="76" s="1"/>
  <c r="AP323" i="76" s="1"/>
  <c r="AQ323" i="76" s="1"/>
  <c r="AR323" i="76" s="1"/>
  <c r="AS323" i="76" s="1"/>
  <c r="AT323" i="76" s="1"/>
  <c r="AU323" i="76" s="1"/>
  <c r="AV323" i="76" s="1"/>
  <c r="AW323" i="76" s="1"/>
  <c r="AX323" i="76" s="1"/>
  <c r="AY323" i="76" s="1"/>
  <c r="AZ323" i="76" s="1"/>
  <c r="BA323" i="76" s="1"/>
  <c r="BB323" i="76" s="1"/>
  <c r="BC323" i="76" s="1"/>
  <c r="BD323" i="76" s="1"/>
  <c r="BE323" i="76" s="1"/>
  <c r="BF323" i="76" s="1"/>
  <c r="BG323" i="76" s="1"/>
  <c r="BH323" i="76" s="1"/>
  <c r="BI323" i="76" s="1"/>
  <c r="BJ323" i="76" s="1"/>
  <c r="BK323" i="76" s="1"/>
  <c r="BL323" i="76" s="1"/>
  <c r="BM323" i="76" s="1"/>
  <c r="BN323" i="76" s="1"/>
  <c r="BO323" i="76" s="1"/>
  <c r="BP323" i="76" s="1"/>
  <c r="BQ323" i="76" s="1"/>
  <c r="BR323" i="76" s="1"/>
  <c r="BS323" i="76" s="1"/>
  <c r="BT323" i="76" s="1"/>
  <c r="BU323" i="76" s="1"/>
  <c r="BV323" i="76" s="1"/>
  <c r="BW323" i="76" s="1"/>
  <c r="BX323" i="76" s="1"/>
  <c r="BY323" i="76" s="1"/>
  <c r="BZ323" i="76" s="1"/>
  <c r="CA323" i="76" s="1"/>
  <c r="CB323" i="76" s="1"/>
  <c r="CC323" i="76" s="1"/>
  <c r="CD323" i="76" s="1"/>
  <c r="CE323" i="76" s="1"/>
  <c r="CF323" i="76" s="1"/>
  <c r="CG323" i="76" s="1"/>
  <c r="CH323" i="76" s="1"/>
  <c r="AL319" i="76"/>
  <c r="AM319" i="76" s="1"/>
  <c r="AN319" i="76" s="1"/>
  <c r="AO319" i="76" s="1"/>
  <c r="AP319" i="76" s="1"/>
  <c r="AQ319" i="76" s="1"/>
  <c r="AR319" i="76" s="1"/>
  <c r="AS319" i="76" s="1"/>
  <c r="AT319" i="76" s="1"/>
  <c r="AU319" i="76" s="1"/>
  <c r="AV319" i="76" s="1"/>
  <c r="AW319" i="76" s="1"/>
  <c r="AX319" i="76" s="1"/>
  <c r="AY319" i="76" s="1"/>
  <c r="AZ319" i="76" s="1"/>
  <c r="BA319" i="76" s="1"/>
  <c r="BB319" i="76" s="1"/>
  <c r="BC319" i="76" s="1"/>
  <c r="BD319" i="76" s="1"/>
  <c r="BE319" i="76" s="1"/>
  <c r="BF319" i="76" s="1"/>
  <c r="BG319" i="76" s="1"/>
  <c r="BH319" i="76" s="1"/>
  <c r="BI319" i="76" s="1"/>
  <c r="BJ319" i="76" s="1"/>
  <c r="BK319" i="76" s="1"/>
  <c r="BL319" i="76" s="1"/>
  <c r="BM319" i="76" s="1"/>
  <c r="BN319" i="76" s="1"/>
  <c r="BO319" i="76" s="1"/>
  <c r="BP319" i="76" s="1"/>
  <c r="BQ319" i="76" s="1"/>
  <c r="BR319" i="76" s="1"/>
  <c r="BS319" i="76" s="1"/>
  <c r="BT319" i="76" s="1"/>
  <c r="BU319" i="76" s="1"/>
  <c r="BV319" i="76" s="1"/>
  <c r="BW319" i="76" s="1"/>
  <c r="BX319" i="76" s="1"/>
  <c r="BY319" i="76" s="1"/>
  <c r="BZ319" i="76" s="1"/>
  <c r="CA319" i="76" s="1"/>
  <c r="CB319" i="76" s="1"/>
  <c r="CC319" i="76" s="1"/>
  <c r="CD319" i="76" s="1"/>
  <c r="CE319" i="76" s="1"/>
  <c r="CF319" i="76" s="1"/>
  <c r="CG319" i="76" s="1"/>
  <c r="CH319" i="76" s="1"/>
  <c r="AL314" i="76"/>
  <c r="AM314" i="76" s="1"/>
  <c r="AN314" i="76" s="1"/>
  <c r="AO314" i="76" s="1"/>
  <c r="AP314" i="76" s="1"/>
  <c r="AQ314" i="76" s="1"/>
  <c r="AR314" i="76" s="1"/>
  <c r="AS314" i="76" s="1"/>
  <c r="AT314" i="76" s="1"/>
  <c r="AU314" i="76" s="1"/>
  <c r="AV314" i="76" s="1"/>
  <c r="AW314" i="76" s="1"/>
  <c r="AX314" i="76" s="1"/>
  <c r="AY314" i="76" s="1"/>
  <c r="AZ314" i="76" s="1"/>
  <c r="BA314" i="76" s="1"/>
  <c r="BB314" i="76" s="1"/>
  <c r="BC314" i="76" s="1"/>
  <c r="BD314" i="76" s="1"/>
  <c r="BE314" i="76" s="1"/>
  <c r="BF314" i="76" s="1"/>
  <c r="BG314" i="76" s="1"/>
  <c r="BH314" i="76" s="1"/>
  <c r="BI314" i="76" s="1"/>
  <c r="BJ314" i="76" s="1"/>
  <c r="BK314" i="76" s="1"/>
  <c r="BL314" i="76" s="1"/>
  <c r="BM314" i="76" s="1"/>
  <c r="BN314" i="76" s="1"/>
  <c r="BO314" i="76" s="1"/>
  <c r="BP314" i="76" s="1"/>
  <c r="BQ314" i="76" s="1"/>
  <c r="BR314" i="76" s="1"/>
  <c r="BS314" i="76" s="1"/>
  <c r="BT314" i="76" s="1"/>
  <c r="BU314" i="76" s="1"/>
  <c r="BV314" i="76" s="1"/>
  <c r="BW314" i="76" s="1"/>
  <c r="BX314" i="76" s="1"/>
  <c r="BY314" i="76" s="1"/>
  <c r="BZ314" i="76" s="1"/>
  <c r="CA314" i="76" s="1"/>
  <c r="CB314" i="76" s="1"/>
  <c r="CC314" i="76" s="1"/>
  <c r="CD314" i="76" s="1"/>
  <c r="CE314" i="76" s="1"/>
  <c r="CF314" i="76" s="1"/>
  <c r="CG314" i="76" s="1"/>
  <c r="CH314" i="76" s="1"/>
  <c r="AL328" i="76"/>
  <c r="AM328" i="76" s="1"/>
  <c r="AN328" i="76" s="1"/>
  <c r="AO328" i="76" s="1"/>
  <c r="AP328" i="76" s="1"/>
  <c r="AQ328" i="76" s="1"/>
  <c r="AR328" i="76" s="1"/>
  <c r="AS328" i="76" s="1"/>
  <c r="AT328" i="76" s="1"/>
  <c r="AU328" i="76" s="1"/>
  <c r="AV328" i="76" s="1"/>
  <c r="AW328" i="76" s="1"/>
  <c r="AX328" i="76" s="1"/>
  <c r="AY328" i="76" s="1"/>
  <c r="AZ328" i="76" s="1"/>
  <c r="BA328" i="76" s="1"/>
  <c r="BB328" i="76" s="1"/>
  <c r="BC328" i="76" s="1"/>
  <c r="BD328" i="76" s="1"/>
  <c r="BE328" i="76" s="1"/>
  <c r="BF328" i="76" s="1"/>
  <c r="BG328" i="76" s="1"/>
  <c r="BH328" i="76" s="1"/>
  <c r="BI328" i="76" s="1"/>
  <c r="BJ328" i="76" s="1"/>
  <c r="BK328" i="76" s="1"/>
  <c r="BL328" i="76" s="1"/>
  <c r="BM328" i="76" s="1"/>
  <c r="BN328" i="76" s="1"/>
  <c r="BO328" i="76" s="1"/>
  <c r="BP328" i="76" s="1"/>
  <c r="BQ328" i="76" s="1"/>
  <c r="BR328" i="76" s="1"/>
  <c r="BS328" i="76" s="1"/>
  <c r="BT328" i="76" s="1"/>
  <c r="BU328" i="76" s="1"/>
  <c r="BV328" i="76" s="1"/>
  <c r="BW328" i="76" s="1"/>
  <c r="BX328" i="76" s="1"/>
  <c r="BY328" i="76" s="1"/>
  <c r="BZ328" i="76" s="1"/>
  <c r="CA328" i="76" s="1"/>
  <c r="CB328" i="76" s="1"/>
  <c r="CC328" i="76" s="1"/>
  <c r="CD328" i="76" s="1"/>
  <c r="CE328" i="76" s="1"/>
  <c r="CF328" i="76" s="1"/>
  <c r="CG328" i="76" s="1"/>
  <c r="CH328" i="76" s="1"/>
  <c r="AL331" i="76"/>
  <c r="AM331" i="76" s="1"/>
  <c r="AN331" i="76" s="1"/>
  <c r="AO331" i="76" s="1"/>
  <c r="AP331" i="76" s="1"/>
  <c r="AQ331" i="76" s="1"/>
  <c r="AR331" i="76" s="1"/>
  <c r="AS331" i="76" s="1"/>
  <c r="AT331" i="76" s="1"/>
  <c r="AU331" i="76" s="1"/>
  <c r="AV331" i="76" s="1"/>
  <c r="AW331" i="76" s="1"/>
  <c r="AX331" i="76" s="1"/>
  <c r="AY331" i="76" s="1"/>
  <c r="AZ331" i="76" s="1"/>
  <c r="BA331" i="76" s="1"/>
  <c r="BB331" i="76" s="1"/>
  <c r="BC331" i="76" s="1"/>
  <c r="BD331" i="76" s="1"/>
  <c r="BE331" i="76" s="1"/>
  <c r="BF331" i="76" s="1"/>
  <c r="BG331" i="76" s="1"/>
  <c r="BH331" i="76" s="1"/>
  <c r="BI331" i="76" s="1"/>
  <c r="BJ331" i="76" s="1"/>
  <c r="BK331" i="76" s="1"/>
  <c r="BL331" i="76" s="1"/>
  <c r="BM331" i="76" s="1"/>
  <c r="BN331" i="76" s="1"/>
  <c r="BO331" i="76" s="1"/>
  <c r="BP331" i="76" s="1"/>
  <c r="BQ331" i="76" s="1"/>
  <c r="BR331" i="76" s="1"/>
  <c r="BS331" i="76" s="1"/>
  <c r="BT331" i="76" s="1"/>
  <c r="BU331" i="76" s="1"/>
  <c r="BV331" i="76" s="1"/>
  <c r="BW331" i="76" s="1"/>
  <c r="BX331" i="76" s="1"/>
  <c r="BY331" i="76" s="1"/>
  <c r="BZ331" i="76" s="1"/>
  <c r="CA331" i="76" s="1"/>
  <c r="CB331" i="76" s="1"/>
  <c r="CC331" i="76" s="1"/>
  <c r="CD331" i="76" s="1"/>
  <c r="CE331" i="76" s="1"/>
  <c r="CF331" i="76" s="1"/>
  <c r="CG331" i="76" s="1"/>
  <c r="CH331" i="76" s="1"/>
  <c r="AL327" i="76"/>
  <c r="AM327" i="76" s="1"/>
  <c r="AN327" i="76" s="1"/>
  <c r="AO327" i="76" s="1"/>
  <c r="AP327" i="76" s="1"/>
  <c r="AQ327" i="76" s="1"/>
  <c r="AR327" i="76" s="1"/>
  <c r="AS327" i="76" s="1"/>
  <c r="AT327" i="76" s="1"/>
  <c r="AU327" i="76" s="1"/>
  <c r="AV327" i="76" s="1"/>
  <c r="AW327" i="76" s="1"/>
  <c r="AX327" i="76" s="1"/>
  <c r="AY327" i="76" s="1"/>
  <c r="AZ327" i="76" s="1"/>
  <c r="BA327" i="76" s="1"/>
  <c r="BB327" i="76" s="1"/>
  <c r="BC327" i="76" s="1"/>
  <c r="BD327" i="76" s="1"/>
  <c r="BE327" i="76" s="1"/>
  <c r="BF327" i="76" s="1"/>
  <c r="BG327" i="76" s="1"/>
  <c r="BH327" i="76" s="1"/>
  <c r="BI327" i="76" s="1"/>
  <c r="BJ327" i="76" s="1"/>
  <c r="BK327" i="76" s="1"/>
  <c r="BL327" i="76" s="1"/>
  <c r="BM327" i="76" s="1"/>
  <c r="BN327" i="76" s="1"/>
  <c r="BO327" i="76" s="1"/>
  <c r="BP327" i="76" s="1"/>
  <c r="BQ327" i="76" s="1"/>
  <c r="BR327" i="76" s="1"/>
  <c r="BS327" i="76" s="1"/>
  <c r="BT327" i="76" s="1"/>
  <c r="BU327" i="76" s="1"/>
  <c r="BV327" i="76" s="1"/>
  <c r="BW327" i="76" s="1"/>
  <c r="BX327" i="76" s="1"/>
  <c r="BY327" i="76" s="1"/>
  <c r="BZ327" i="76" s="1"/>
  <c r="CA327" i="76" s="1"/>
  <c r="CB327" i="76" s="1"/>
  <c r="CC327" i="76" s="1"/>
  <c r="CD327" i="76" s="1"/>
  <c r="CE327" i="76" s="1"/>
  <c r="CF327" i="76" s="1"/>
  <c r="CG327" i="76" s="1"/>
  <c r="CH327" i="76" s="1"/>
  <c r="AL317" i="76"/>
  <c r="AM317" i="76" s="1"/>
  <c r="AN317" i="76" s="1"/>
  <c r="AO317" i="76" s="1"/>
  <c r="AP317" i="76" s="1"/>
  <c r="AQ317" i="76" s="1"/>
  <c r="AR317" i="76" s="1"/>
  <c r="AS317" i="76" s="1"/>
  <c r="AT317" i="76" s="1"/>
  <c r="AU317" i="76" s="1"/>
  <c r="AV317" i="76" s="1"/>
  <c r="AW317" i="76" s="1"/>
  <c r="AX317" i="76" s="1"/>
  <c r="AY317" i="76" s="1"/>
  <c r="AZ317" i="76" s="1"/>
  <c r="BA317" i="76" s="1"/>
  <c r="BB317" i="76" s="1"/>
  <c r="BC317" i="76" s="1"/>
  <c r="BD317" i="76" s="1"/>
  <c r="BE317" i="76" s="1"/>
  <c r="BF317" i="76" s="1"/>
  <c r="BG317" i="76" s="1"/>
  <c r="BH317" i="76" s="1"/>
  <c r="BI317" i="76" s="1"/>
  <c r="BJ317" i="76" s="1"/>
  <c r="BK317" i="76" s="1"/>
  <c r="BL317" i="76" s="1"/>
  <c r="BM317" i="76" s="1"/>
  <c r="BN317" i="76" s="1"/>
  <c r="BO317" i="76" s="1"/>
  <c r="BP317" i="76" s="1"/>
  <c r="BQ317" i="76" s="1"/>
  <c r="BR317" i="76" s="1"/>
  <c r="BS317" i="76" s="1"/>
  <c r="BT317" i="76" s="1"/>
  <c r="BU317" i="76" s="1"/>
  <c r="BV317" i="76" s="1"/>
  <c r="BW317" i="76" s="1"/>
  <c r="BX317" i="76" s="1"/>
  <c r="BY317" i="76" s="1"/>
  <c r="BZ317" i="76" s="1"/>
  <c r="CA317" i="76" s="1"/>
  <c r="CB317" i="76" s="1"/>
  <c r="CC317" i="76" s="1"/>
  <c r="CD317" i="76" s="1"/>
  <c r="CE317" i="76" s="1"/>
  <c r="CF317" i="76" s="1"/>
  <c r="CG317" i="76" s="1"/>
  <c r="CH317" i="76" s="1"/>
  <c r="AL320" i="76"/>
  <c r="AM320" i="76" s="1"/>
  <c r="AN320" i="76" s="1"/>
  <c r="AO320" i="76" s="1"/>
  <c r="AP320" i="76" s="1"/>
  <c r="AQ320" i="76" s="1"/>
  <c r="AR320" i="76" s="1"/>
  <c r="AS320" i="76" s="1"/>
  <c r="AT320" i="76" s="1"/>
  <c r="AU320" i="76" s="1"/>
  <c r="AV320" i="76" s="1"/>
  <c r="AW320" i="76" s="1"/>
  <c r="AX320" i="76" s="1"/>
  <c r="AY320" i="76" s="1"/>
  <c r="AZ320" i="76" s="1"/>
  <c r="BA320" i="76" s="1"/>
  <c r="BB320" i="76" s="1"/>
  <c r="BC320" i="76" s="1"/>
  <c r="BD320" i="76" s="1"/>
  <c r="BE320" i="76" s="1"/>
  <c r="BF320" i="76" s="1"/>
  <c r="BG320" i="76" s="1"/>
  <c r="BH320" i="76" s="1"/>
  <c r="BI320" i="76" s="1"/>
  <c r="BJ320" i="76" s="1"/>
  <c r="BK320" i="76" s="1"/>
  <c r="BL320" i="76" s="1"/>
  <c r="BM320" i="76" s="1"/>
  <c r="BN320" i="76" s="1"/>
  <c r="BO320" i="76" s="1"/>
  <c r="BP320" i="76" s="1"/>
  <c r="BQ320" i="76" s="1"/>
  <c r="BR320" i="76" s="1"/>
  <c r="BS320" i="76" s="1"/>
  <c r="BT320" i="76" s="1"/>
  <c r="BU320" i="76" s="1"/>
  <c r="BV320" i="76" s="1"/>
  <c r="BW320" i="76" s="1"/>
  <c r="BX320" i="76" s="1"/>
  <c r="BY320" i="76" s="1"/>
  <c r="BZ320" i="76" s="1"/>
  <c r="CA320" i="76" s="1"/>
  <c r="CB320" i="76" s="1"/>
  <c r="CC320" i="76" s="1"/>
  <c r="CD320" i="76" s="1"/>
  <c r="CE320" i="76" s="1"/>
  <c r="CF320" i="76" s="1"/>
  <c r="CG320" i="76" s="1"/>
  <c r="CH320" i="76" s="1"/>
  <c r="AL326" i="76"/>
  <c r="AM326" i="76" s="1"/>
  <c r="AN326" i="76" s="1"/>
  <c r="AO326" i="76" s="1"/>
  <c r="AP326" i="76" s="1"/>
  <c r="AQ326" i="76" s="1"/>
  <c r="AR326" i="76" s="1"/>
  <c r="AS326" i="76" s="1"/>
  <c r="AT326" i="76" s="1"/>
  <c r="AU326" i="76" s="1"/>
  <c r="AV326" i="76" s="1"/>
  <c r="AW326" i="76" s="1"/>
  <c r="AX326" i="76" s="1"/>
  <c r="AY326" i="76" s="1"/>
  <c r="AZ326" i="76" s="1"/>
  <c r="BA326" i="76" s="1"/>
  <c r="BB326" i="76" s="1"/>
  <c r="BC326" i="76" s="1"/>
  <c r="BD326" i="76" s="1"/>
  <c r="BE326" i="76" s="1"/>
  <c r="BF326" i="76" s="1"/>
  <c r="BG326" i="76" s="1"/>
  <c r="BH326" i="76" s="1"/>
  <c r="BI326" i="76" s="1"/>
  <c r="BJ326" i="76" s="1"/>
  <c r="BK326" i="76" s="1"/>
  <c r="BL326" i="76" s="1"/>
  <c r="BM326" i="76" s="1"/>
  <c r="BN326" i="76" s="1"/>
  <c r="BO326" i="76" s="1"/>
  <c r="BP326" i="76" s="1"/>
  <c r="BQ326" i="76" s="1"/>
  <c r="BR326" i="76" s="1"/>
  <c r="BS326" i="76" s="1"/>
  <c r="BT326" i="76" s="1"/>
  <c r="BU326" i="76" s="1"/>
  <c r="BV326" i="76" s="1"/>
  <c r="BW326" i="76" s="1"/>
  <c r="BX326" i="76" s="1"/>
  <c r="BY326" i="76" s="1"/>
  <c r="BZ326" i="76" s="1"/>
  <c r="CA326" i="76" s="1"/>
  <c r="CB326" i="76" s="1"/>
  <c r="CC326" i="76" s="1"/>
  <c r="CD326" i="76" s="1"/>
  <c r="CE326" i="76" s="1"/>
  <c r="CF326" i="76" s="1"/>
  <c r="CG326" i="76" s="1"/>
  <c r="CH326" i="76" s="1"/>
  <c r="AL321" i="76"/>
  <c r="AM321" i="76" s="1"/>
  <c r="AN321" i="76" s="1"/>
  <c r="AO321" i="76" s="1"/>
  <c r="AP321" i="76" s="1"/>
  <c r="AQ321" i="76" s="1"/>
  <c r="AR321" i="76" s="1"/>
  <c r="AS321" i="76" s="1"/>
  <c r="AT321" i="76" s="1"/>
  <c r="AU321" i="76" s="1"/>
  <c r="AV321" i="76" s="1"/>
  <c r="AW321" i="76" s="1"/>
  <c r="AX321" i="76" s="1"/>
  <c r="AY321" i="76" s="1"/>
  <c r="AZ321" i="76" s="1"/>
  <c r="BA321" i="76" s="1"/>
  <c r="BB321" i="76" s="1"/>
  <c r="BC321" i="76" s="1"/>
  <c r="BD321" i="76" s="1"/>
  <c r="BE321" i="76" s="1"/>
  <c r="BF321" i="76" s="1"/>
  <c r="BG321" i="76" s="1"/>
  <c r="BH321" i="76" s="1"/>
  <c r="BI321" i="76" s="1"/>
  <c r="BJ321" i="76" s="1"/>
  <c r="BK321" i="76" s="1"/>
  <c r="BL321" i="76" s="1"/>
  <c r="BM321" i="76" s="1"/>
  <c r="BN321" i="76" s="1"/>
  <c r="BO321" i="76" s="1"/>
  <c r="BP321" i="76" s="1"/>
  <c r="BQ321" i="76" s="1"/>
  <c r="BR321" i="76" s="1"/>
  <c r="BS321" i="76" s="1"/>
  <c r="BT321" i="76" s="1"/>
  <c r="BU321" i="76" s="1"/>
  <c r="BV321" i="76" s="1"/>
  <c r="BW321" i="76" s="1"/>
  <c r="BX321" i="76" s="1"/>
  <c r="BY321" i="76" s="1"/>
  <c r="BZ321" i="76" s="1"/>
  <c r="CA321" i="76" s="1"/>
  <c r="CB321" i="76" s="1"/>
  <c r="CC321" i="76" s="1"/>
  <c r="CD321" i="76" s="1"/>
  <c r="CE321" i="76" s="1"/>
  <c r="CF321" i="76" s="1"/>
  <c r="CG321" i="76" s="1"/>
  <c r="CH321" i="76" s="1"/>
  <c r="AL307" i="76"/>
  <c r="AM307" i="76" s="1"/>
  <c r="AN307" i="76" s="1"/>
  <c r="AO307" i="76" s="1"/>
  <c r="AP307" i="76" s="1"/>
  <c r="AQ307" i="76" s="1"/>
  <c r="AR307" i="76" s="1"/>
  <c r="AS307" i="76" s="1"/>
  <c r="AT307" i="76" s="1"/>
  <c r="AU307" i="76" s="1"/>
  <c r="AV307" i="76" s="1"/>
  <c r="AW307" i="76" s="1"/>
  <c r="AX307" i="76" s="1"/>
  <c r="AY307" i="76" s="1"/>
  <c r="AZ307" i="76" s="1"/>
  <c r="BA307" i="76" s="1"/>
  <c r="BB307" i="76" s="1"/>
  <c r="BC307" i="76" s="1"/>
  <c r="BD307" i="76" s="1"/>
  <c r="BE307" i="76" s="1"/>
  <c r="BF307" i="76" s="1"/>
  <c r="BG307" i="76" s="1"/>
  <c r="BH307" i="76" s="1"/>
  <c r="BI307" i="76" s="1"/>
  <c r="BJ307" i="76" s="1"/>
  <c r="BK307" i="76" s="1"/>
  <c r="BL307" i="76" s="1"/>
  <c r="BM307" i="76" s="1"/>
  <c r="BN307" i="76" s="1"/>
  <c r="BO307" i="76" s="1"/>
  <c r="BP307" i="76" s="1"/>
  <c r="BQ307" i="76" s="1"/>
  <c r="BR307" i="76" s="1"/>
  <c r="BS307" i="76" s="1"/>
  <c r="BT307" i="76" s="1"/>
  <c r="BU307" i="76" s="1"/>
  <c r="BV307" i="76" s="1"/>
  <c r="BW307" i="76" s="1"/>
  <c r="BX307" i="76" s="1"/>
  <c r="BY307" i="76" s="1"/>
  <c r="BZ307" i="76" s="1"/>
  <c r="CA307" i="76" s="1"/>
  <c r="CB307" i="76" s="1"/>
  <c r="CC307" i="76" s="1"/>
  <c r="CD307" i="76" s="1"/>
  <c r="CE307" i="76" s="1"/>
  <c r="CF307" i="76" s="1"/>
  <c r="CG307" i="76" s="1"/>
  <c r="CH307" i="76" s="1"/>
  <c r="AJ238" i="72" l="1"/>
  <c r="AI238" i="72"/>
  <c r="AH238" i="72"/>
  <c r="AG238" i="72"/>
  <c r="AF238" i="72"/>
  <c r="AE238" i="72"/>
  <c r="AD238" i="72"/>
  <c r="AC238" i="72"/>
  <c r="AB238" i="72"/>
  <c r="AA238" i="72"/>
  <c r="Z238" i="72"/>
  <c r="Y238" i="72"/>
  <c r="X238" i="72"/>
  <c r="W238" i="72"/>
  <c r="V238" i="72"/>
  <c r="U238" i="72"/>
  <c r="T238" i="72"/>
  <c r="S238" i="72"/>
  <c r="R238" i="72"/>
  <c r="Q238" i="72"/>
  <c r="P238" i="72"/>
  <c r="O238" i="72"/>
  <c r="N238" i="72"/>
  <c r="M238" i="72"/>
  <c r="L238" i="72"/>
  <c r="K238" i="72"/>
  <c r="J238" i="72"/>
  <c r="I238" i="72"/>
  <c r="H238" i="72"/>
  <c r="G238" i="72"/>
  <c r="F238" i="72"/>
  <c r="E238" i="72"/>
  <c r="D238" i="72"/>
  <c r="C238" i="72"/>
  <c r="B238" i="72"/>
  <c r="AL235" i="72"/>
  <c r="AH190" i="72" s="1"/>
  <c r="AL234" i="72"/>
  <c r="AI189" i="72" s="1"/>
  <c r="AL233" i="72"/>
  <c r="Z188" i="72" s="1"/>
  <c r="AL232" i="72"/>
  <c r="AG187" i="72" s="1"/>
  <c r="AL231" i="72"/>
  <c r="AG186" i="72" s="1"/>
  <c r="AL230" i="72"/>
  <c r="AE185" i="72" s="1"/>
  <c r="AL229" i="72"/>
  <c r="AD184" i="72" s="1"/>
  <c r="AL228" i="72"/>
  <c r="AG183" i="72" s="1"/>
  <c r="AL227" i="72"/>
  <c r="AH182" i="72" s="1"/>
  <c r="AL226" i="72"/>
  <c r="AH181" i="72" s="1"/>
  <c r="AL225" i="72"/>
  <c r="AH180" i="72" s="1"/>
  <c r="AL224" i="72"/>
  <c r="AH179" i="72" s="1"/>
  <c r="AL223" i="72"/>
  <c r="AB178" i="72" s="1"/>
  <c r="AL222" i="72"/>
  <c r="AG177" i="72" s="1"/>
  <c r="AL221" i="72"/>
  <c r="V176" i="72" s="1"/>
  <c r="AL220" i="72"/>
  <c r="AI175" i="72" s="1"/>
  <c r="AL219" i="72"/>
  <c r="AE174" i="72" s="1"/>
  <c r="AL218" i="72"/>
  <c r="AC173" i="72" s="1"/>
  <c r="AL217" i="72"/>
  <c r="AB172" i="72" s="1"/>
  <c r="AL216" i="72"/>
  <c r="AE171" i="72" s="1"/>
  <c r="AL215" i="72"/>
  <c r="AH170" i="72" s="1"/>
  <c r="AL214" i="72"/>
  <c r="AH169" i="72" s="1"/>
  <c r="AL213" i="72"/>
  <c r="AH168" i="72" s="1"/>
  <c r="AL212" i="72"/>
  <c r="AH167" i="72" s="1"/>
  <c r="AL211" i="72"/>
  <c r="Y166" i="72" s="1"/>
  <c r="AL210" i="72"/>
  <c r="AA165" i="72" s="1"/>
  <c r="AL209" i="72"/>
  <c r="U164" i="72" s="1"/>
  <c r="AL208" i="72"/>
  <c r="AC163" i="72" s="1"/>
  <c r="AL207" i="72"/>
  <c r="AJ162" i="72" s="1"/>
  <c r="AL206" i="72"/>
  <c r="AA161" i="72" s="1"/>
  <c r="AL205" i="72"/>
  <c r="Z160" i="72" s="1"/>
  <c r="AL204" i="72"/>
  <c r="AL203" i="72"/>
  <c r="AF158" i="72" s="1"/>
  <c r="AL202" i="72"/>
  <c r="AI157" i="72" s="1"/>
  <c r="AL201" i="72"/>
  <c r="AG156" i="72" s="1"/>
  <c r="AI190" i="72"/>
  <c r="AA190" i="72"/>
  <c r="K190" i="72"/>
  <c r="AJ189" i="72"/>
  <c r="Q189" i="72"/>
  <c r="AH188" i="72"/>
  <c r="AA188" i="72"/>
  <c r="T188" i="72"/>
  <c r="S188" i="72"/>
  <c r="Q188" i="72"/>
  <c r="P188" i="72"/>
  <c r="O188" i="72"/>
  <c r="G188" i="72"/>
  <c r="F188" i="72"/>
  <c r="Z187" i="72"/>
  <c r="T187" i="72"/>
  <c r="AJ185" i="72"/>
  <c r="AF185" i="72"/>
  <c r="AD185" i="72"/>
  <c r="AC185" i="72"/>
  <c r="AA185" i="72"/>
  <c r="Y185" i="72"/>
  <c r="X185" i="72"/>
  <c r="T185" i="72"/>
  <c r="R185" i="72"/>
  <c r="Q185" i="72"/>
  <c r="P185" i="72"/>
  <c r="O185" i="72"/>
  <c r="M185" i="72"/>
  <c r="L185" i="72"/>
  <c r="H185" i="72"/>
  <c r="F185" i="72"/>
  <c r="E185" i="72"/>
  <c r="D185" i="72"/>
  <c r="C185" i="72"/>
  <c r="AB184" i="72"/>
  <c r="AA184" i="72"/>
  <c r="B184" i="72"/>
  <c r="AC183" i="72"/>
  <c r="AB183" i="72"/>
  <c r="J183" i="72"/>
  <c r="X181" i="72"/>
  <c r="AE177" i="72"/>
  <c r="S177" i="72"/>
  <c r="Q177" i="72"/>
  <c r="E177" i="72"/>
  <c r="X176" i="72"/>
  <c r="W176" i="72"/>
  <c r="U176" i="72"/>
  <c r="P176" i="72"/>
  <c r="N176" i="72"/>
  <c r="R175" i="72"/>
  <c r="AB174" i="72"/>
  <c r="P174" i="72"/>
  <c r="D174" i="72"/>
  <c r="AJ172" i="72"/>
  <c r="AH172" i="72"/>
  <c r="Y172" i="72"/>
  <c r="U172" i="72"/>
  <c r="Q172" i="72"/>
  <c r="N172" i="72"/>
  <c r="X171" i="72"/>
  <c r="Z170" i="72"/>
  <c r="O170" i="72"/>
  <c r="L170" i="72"/>
  <c r="K170" i="72"/>
  <c r="E170" i="72"/>
  <c r="B170" i="72"/>
  <c r="AJ168" i="72"/>
  <c r="AI168" i="72"/>
  <c r="Z168" i="72"/>
  <c r="N168" i="72"/>
  <c r="C168" i="72"/>
  <c r="B168" i="72"/>
  <c r="Z166" i="72"/>
  <c r="U166" i="72"/>
  <c r="T166" i="72"/>
  <c r="S166" i="72"/>
  <c r="R166" i="72"/>
  <c r="B166" i="72"/>
  <c r="AB165" i="72"/>
  <c r="W165" i="72"/>
  <c r="U165" i="72"/>
  <c r="P165" i="72"/>
  <c r="X164" i="72"/>
  <c r="W164" i="72"/>
  <c r="V164" i="72"/>
  <c r="H164" i="72"/>
  <c r="G164" i="72"/>
  <c r="F164" i="72"/>
  <c r="W163" i="72"/>
  <c r="D163" i="72"/>
  <c r="AJ161" i="72"/>
  <c r="AI161" i="72"/>
  <c r="AH161" i="72"/>
  <c r="AG161" i="72"/>
  <c r="AF161" i="72"/>
  <c r="AE161" i="72"/>
  <c r="AD161" i="72"/>
  <c r="AC161" i="72"/>
  <c r="AB161" i="72"/>
  <c r="X161" i="72"/>
  <c r="W161" i="72"/>
  <c r="V161" i="72"/>
  <c r="U161" i="72"/>
  <c r="T161" i="72"/>
  <c r="S161" i="72"/>
  <c r="R161" i="72"/>
  <c r="Q161" i="72"/>
  <c r="P161" i="72"/>
  <c r="L161" i="72"/>
  <c r="K161" i="72"/>
  <c r="J161" i="72"/>
  <c r="I161" i="72"/>
  <c r="H161" i="72"/>
  <c r="G161" i="72"/>
  <c r="F161" i="72"/>
  <c r="E161" i="72"/>
  <c r="D161" i="72"/>
  <c r="AH160" i="72"/>
  <c r="AG160" i="72"/>
  <c r="AE160" i="72"/>
  <c r="W160" i="72"/>
  <c r="S160" i="72"/>
  <c r="R160" i="72"/>
  <c r="P160" i="72"/>
  <c r="H160" i="72"/>
  <c r="D160" i="72"/>
  <c r="C160" i="72"/>
  <c r="AJ159" i="72"/>
  <c r="AI159" i="72"/>
  <c r="AH159" i="72"/>
  <c r="AG159" i="72"/>
  <c r="AF159" i="72"/>
  <c r="AE159" i="72"/>
  <c r="AD159" i="72"/>
  <c r="AC159" i="72"/>
  <c r="AB159" i="72"/>
  <c r="AA159" i="72"/>
  <c r="Z159" i="72"/>
  <c r="Y159" i="72"/>
  <c r="X159" i="72"/>
  <c r="W159" i="72"/>
  <c r="V159" i="72"/>
  <c r="U159" i="72"/>
  <c r="T159" i="72"/>
  <c r="S159" i="72"/>
  <c r="R159" i="72"/>
  <c r="Q159" i="72"/>
  <c r="P159" i="72"/>
  <c r="O159" i="72"/>
  <c r="N159" i="72"/>
  <c r="M159" i="72"/>
  <c r="L159" i="72"/>
  <c r="K159" i="72"/>
  <c r="J159" i="72"/>
  <c r="I159" i="72"/>
  <c r="H159" i="72"/>
  <c r="G159" i="72"/>
  <c r="F159" i="72"/>
  <c r="E159" i="72"/>
  <c r="D159" i="72"/>
  <c r="C159" i="72"/>
  <c r="B159" i="72"/>
  <c r="AG158" i="72"/>
  <c r="AE158" i="72"/>
  <c r="AD158" i="72"/>
  <c r="AC158" i="72"/>
  <c r="AB158" i="72"/>
  <c r="AA158" i="72"/>
  <c r="Z158" i="72"/>
  <c r="Y158" i="72"/>
  <c r="U158" i="72"/>
  <c r="T158" i="72"/>
  <c r="S158" i="72"/>
  <c r="R158" i="72"/>
  <c r="Q158" i="72"/>
  <c r="P158" i="72"/>
  <c r="O158" i="72"/>
  <c r="N158" i="72"/>
  <c r="M158" i="72"/>
  <c r="I158" i="72"/>
  <c r="H158" i="72"/>
  <c r="G158" i="72"/>
  <c r="F158" i="72"/>
  <c r="E158" i="72"/>
  <c r="D158" i="72"/>
  <c r="C158" i="72"/>
  <c r="B158" i="72"/>
  <c r="AD157" i="72"/>
  <c r="AC157" i="72"/>
  <c r="S157" i="72"/>
  <c r="R157" i="72"/>
  <c r="Q157" i="72"/>
  <c r="M157" i="72"/>
  <c r="J157" i="72"/>
  <c r="Q113" i="72"/>
  <c r="P113" i="72"/>
  <c r="M113" i="72"/>
  <c r="L113" i="72"/>
  <c r="I113" i="72"/>
  <c r="H113" i="72"/>
  <c r="Q112" i="72"/>
  <c r="P112" i="72"/>
  <c r="M112" i="72"/>
  <c r="L112" i="72"/>
  <c r="I112" i="72"/>
  <c r="H112" i="72"/>
  <c r="Q111" i="72"/>
  <c r="P111" i="72"/>
  <c r="M111" i="72"/>
  <c r="L111" i="72"/>
  <c r="I111" i="72"/>
  <c r="H111" i="72"/>
  <c r="Q110" i="72"/>
  <c r="P110" i="72"/>
  <c r="M110" i="72"/>
  <c r="L110" i="72"/>
  <c r="I110" i="72"/>
  <c r="H110" i="72"/>
  <c r="Q109" i="72"/>
  <c r="P109" i="72"/>
  <c r="M109" i="72"/>
  <c r="L109" i="72"/>
  <c r="I109" i="72"/>
  <c r="H109" i="72"/>
  <c r="Q108" i="72"/>
  <c r="P108" i="72"/>
  <c r="M108" i="72"/>
  <c r="L108" i="72"/>
  <c r="I108" i="72"/>
  <c r="H108" i="72"/>
  <c r="Q107" i="72"/>
  <c r="P107" i="72"/>
  <c r="M107" i="72"/>
  <c r="L107" i="72"/>
  <c r="I107" i="72"/>
  <c r="H107" i="72"/>
  <c r="Q106" i="72"/>
  <c r="P106" i="72"/>
  <c r="M106" i="72"/>
  <c r="L106" i="72"/>
  <c r="I106" i="72"/>
  <c r="H106" i="72"/>
  <c r="Q105" i="72"/>
  <c r="P105" i="72"/>
  <c r="M105" i="72"/>
  <c r="L105" i="72"/>
  <c r="I105" i="72"/>
  <c r="H105" i="72"/>
  <c r="Q104" i="72"/>
  <c r="P104" i="72"/>
  <c r="M104" i="72"/>
  <c r="L104" i="72"/>
  <c r="I104" i="72"/>
  <c r="H104" i="72"/>
  <c r="Q103" i="72"/>
  <c r="P103" i="72"/>
  <c r="M103" i="72"/>
  <c r="L103" i="72"/>
  <c r="I103" i="72"/>
  <c r="H103" i="72"/>
  <c r="Q102" i="72"/>
  <c r="P102" i="72"/>
  <c r="M102" i="72"/>
  <c r="L102" i="72"/>
  <c r="I102" i="72"/>
  <c r="H102" i="72"/>
  <c r="Q101" i="72"/>
  <c r="P101" i="72"/>
  <c r="M101" i="72"/>
  <c r="L101" i="72"/>
  <c r="I101" i="72"/>
  <c r="H101" i="72"/>
  <c r="Q100" i="72"/>
  <c r="P100" i="72"/>
  <c r="M100" i="72"/>
  <c r="L100" i="72"/>
  <c r="I100" i="72"/>
  <c r="H100" i="72"/>
  <c r="Q99" i="72"/>
  <c r="P99" i="72"/>
  <c r="M99" i="72"/>
  <c r="L99" i="72"/>
  <c r="I99" i="72"/>
  <c r="H99" i="72"/>
  <c r="Q98" i="72"/>
  <c r="P98" i="72"/>
  <c r="M98" i="72"/>
  <c r="L98" i="72"/>
  <c r="I98" i="72"/>
  <c r="H98" i="72"/>
  <c r="Q97" i="72"/>
  <c r="P97" i="72"/>
  <c r="M97" i="72"/>
  <c r="L97" i="72"/>
  <c r="I97" i="72"/>
  <c r="H97" i="72"/>
  <c r="Q96" i="72"/>
  <c r="P96" i="72"/>
  <c r="M96" i="72"/>
  <c r="L96" i="72"/>
  <c r="I96" i="72"/>
  <c r="H96" i="72"/>
  <c r="Q95" i="72"/>
  <c r="P95" i="72"/>
  <c r="M95" i="72"/>
  <c r="L95" i="72"/>
  <c r="I95" i="72"/>
  <c r="H95" i="72"/>
  <c r="Q94" i="72"/>
  <c r="P94" i="72"/>
  <c r="M94" i="72"/>
  <c r="L94" i="72"/>
  <c r="I94" i="72"/>
  <c r="H94" i="72"/>
  <c r="Q93" i="72"/>
  <c r="P93" i="72"/>
  <c r="M93" i="72"/>
  <c r="L93" i="72"/>
  <c r="I93" i="72"/>
  <c r="H93" i="72"/>
  <c r="Q92" i="72"/>
  <c r="P92" i="72"/>
  <c r="M92" i="72"/>
  <c r="L92" i="72"/>
  <c r="I92" i="72"/>
  <c r="H92" i="72"/>
  <c r="Q91" i="72"/>
  <c r="P91" i="72"/>
  <c r="M91" i="72"/>
  <c r="L91" i="72"/>
  <c r="I91" i="72"/>
  <c r="H91" i="72"/>
  <c r="Q90" i="72"/>
  <c r="P90" i="72"/>
  <c r="M90" i="72"/>
  <c r="L90" i="72"/>
  <c r="I90" i="72"/>
  <c r="H90" i="72"/>
  <c r="Q89" i="72"/>
  <c r="P89" i="72"/>
  <c r="M89" i="72"/>
  <c r="L89" i="72"/>
  <c r="I89" i="72"/>
  <c r="H89" i="72"/>
  <c r="Q88" i="72"/>
  <c r="P88" i="72"/>
  <c r="M88" i="72"/>
  <c r="L88" i="72"/>
  <c r="I88" i="72"/>
  <c r="H88" i="72"/>
  <c r="Q87" i="72"/>
  <c r="P87" i="72"/>
  <c r="M87" i="72"/>
  <c r="L87" i="72"/>
  <c r="I87" i="72"/>
  <c r="H87" i="72"/>
  <c r="Q86" i="72"/>
  <c r="P86" i="72"/>
  <c r="M86" i="72"/>
  <c r="L86" i="72"/>
  <c r="I86" i="72"/>
  <c r="H86" i="72"/>
  <c r="Q85" i="72"/>
  <c r="P85" i="72"/>
  <c r="M85" i="72"/>
  <c r="L85" i="72"/>
  <c r="I85" i="72"/>
  <c r="H85" i="72"/>
  <c r="Q84" i="72"/>
  <c r="P84" i="72"/>
  <c r="M84" i="72"/>
  <c r="L84" i="72"/>
  <c r="I84" i="72"/>
  <c r="H84" i="72"/>
  <c r="Q83" i="72"/>
  <c r="P83" i="72"/>
  <c r="M83" i="72"/>
  <c r="L83" i="72"/>
  <c r="I83" i="72"/>
  <c r="H83" i="72"/>
  <c r="Q82" i="72"/>
  <c r="P82" i="72"/>
  <c r="M82" i="72"/>
  <c r="L82" i="72"/>
  <c r="I82" i="72"/>
  <c r="H82" i="72"/>
  <c r="Q81" i="72"/>
  <c r="P81" i="72"/>
  <c r="M81" i="72"/>
  <c r="L81" i="72"/>
  <c r="I81" i="72"/>
  <c r="H81" i="72"/>
  <c r="Q80" i="72"/>
  <c r="P80" i="72"/>
  <c r="M80" i="72"/>
  <c r="L80" i="72"/>
  <c r="I80" i="72"/>
  <c r="H80" i="72"/>
  <c r="Q79" i="72"/>
  <c r="P79" i="72"/>
  <c r="M79" i="72"/>
  <c r="L79" i="72"/>
  <c r="I79" i="72"/>
  <c r="H79" i="72"/>
  <c r="C162" i="71"/>
  <c r="D162" i="71" s="1"/>
  <c r="E162" i="71" s="1"/>
  <c r="F162" i="71" s="1"/>
  <c r="G162" i="71" s="1"/>
  <c r="H162" i="71" s="1"/>
  <c r="I162" i="71" s="1"/>
  <c r="J162" i="71" s="1"/>
  <c r="K162" i="71" s="1"/>
  <c r="L162" i="71" s="1"/>
  <c r="M162" i="71" s="1"/>
  <c r="N162" i="71" s="1"/>
  <c r="O162" i="71" s="1"/>
  <c r="P162" i="71" s="1"/>
  <c r="Q162" i="71" s="1"/>
  <c r="R162" i="71" s="1"/>
  <c r="S162" i="71" s="1"/>
  <c r="T162" i="71" s="1"/>
  <c r="U162" i="71" s="1"/>
  <c r="V162" i="71" s="1"/>
  <c r="W162" i="71" s="1"/>
  <c r="X162" i="71" s="1"/>
  <c r="Y162" i="71" s="1"/>
  <c r="Z162" i="71" s="1"/>
  <c r="AA162" i="71" s="1"/>
  <c r="AB162" i="71" s="1"/>
  <c r="AC162" i="71" s="1"/>
  <c r="AD162" i="71" s="1"/>
  <c r="AE162" i="71" s="1"/>
  <c r="AF162" i="71" s="1"/>
  <c r="AG162" i="71" s="1"/>
  <c r="AH162" i="71" s="1"/>
  <c r="AI162" i="71" s="1"/>
  <c r="AJ162" i="71" s="1"/>
  <c r="AK162" i="71" s="1"/>
  <c r="AL162" i="71" s="1"/>
  <c r="AM162" i="71" s="1"/>
  <c r="AN162" i="71" s="1"/>
  <c r="AO162" i="71" s="1"/>
  <c r="AP162" i="71" s="1"/>
  <c r="AQ162" i="71" s="1"/>
  <c r="AR162" i="71" s="1"/>
  <c r="AS162" i="71" s="1"/>
  <c r="AT162" i="71" s="1"/>
  <c r="AU162" i="71" s="1"/>
  <c r="AV162" i="71" s="1"/>
  <c r="AW162" i="71" s="1"/>
  <c r="AX162" i="71" s="1"/>
  <c r="AY162" i="71" s="1"/>
  <c r="AZ162" i="71" s="1"/>
  <c r="BA162" i="71" s="1"/>
  <c r="BB162" i="71" s="1"/>
  <c r="BC162" i="71" s="1"/>
  <c r="BD162" i="71" s="1"/>
  <c r="BE162" i="71" s="1"/>
  <c r="BF162" i="71" s="1"/>
  <c r="BG162" i="71" s="1"/>
  <c r="BH162" i="71" s="1"/>
  <c r="BI162" i="71" s="1"/>
  <c r="BJ162" i="71" s="1"/>
  <c r="BK162" i="71" s="1"/>
  <c r="BL162" i="71" s="1"/>
  <c r="BM162" i="71" s="1"/>
  <c r="BN162" i="71" s="1"/>
  <c r="BO162" i="71" s="1"/>
  <c r="BP162" i="71" s="1"/>
  <c r="BQ162" i="71" s="1"/>
  <c r="BR162" i="71" s="1"/>
  <c r="BS162" i="71" s="1"/>
  <c r="BT162" i="71" s="1"/>
  <c r="BU162" i="71" s="1"/>
  <c r="BV162" i="71" s="1"/>
  <c r="BW162" i="71" s="1"/>
  <c r="BX162" i="71" s="1"/>
  <c r="BY162" i="71" s="1"/>
  <c r="BZ162" i="71" s="1"/>
  <c r="CA162" i="71" s="1"/>
  <c r="CB162" i="71" s="1"/>
  <c r="CC162" i="71" s="1"/>
  <c r="CD162" i="71" s="1"/>
  <c r="CE162" i="71" s="1"/>
  <c r="CF162" i="71" s="1"/>
  <c r="CG162" i="71" s="1"/>
  <c r="CH162" i="71" s="1"/>
  <c r="CI162" i="71" s="1"/>
  <c r="C161" i="71"/>
  <c r="D161" i="71" s="1"/>
  <c r="E161" i="71" s="1"/>
  <c r="F161" i="71" s="1"/>
  <c r="G161" i="71" s="1"/>
  <c r="H161" i="71" s="1"/>
  <c r="I161" i="71" s="1"/>
  <c r="J161" i="71" s="1"/>
  <c r="K161" i="71" s="1"/>
  <c r="L161" i="71" s="1"/>
  <c r="M161" i="71" s="1"/>
  <c r="N161" i="71" s="1"/>
  <c r="O161" i="71" s="1"/>
  <c r="P161" i="71" s="1"/>
  <c r="Q161" i="71" s="1"/>
  <c r="R161" i="71" s="1"/>
  <c r="S161" i="71" s="1"/>
  <c r="T161" i="71" s="1"/>
  <c r="U161" i="71" s="1"/>
  <c r="V161" i="71" s="1"/>
  <c r="W161" i="71" s="1"/>
  <c r="X161" i="71" s="1"/>
  <c r="Y161" i="71" s="1"/>
  <c r="Z161" i="71" s="1"/>
  <c r="AA161" i="71" s="1"/>
  <c r="AB161" i="71" s="1"/>
  <c r="AC161" i="71" s="1"/>
  <c r="AD161" i="71" s="1"/>
  <c r="AE161" i="71" s="1"/>
  <c r="AF161" i="71" s="1"/>
  <c r="AG161" i="71" s="1"/>
  <c r="AH161" i="71" s="1"/>
  <c r="AI161" i="71" s="1"/>
  <c r="AJ161" i="71" s="1"/>
  <c r="AK161" i="71" s="1"/>
  <c r="AL161" i="71" s="1"/>
  <c r="AM161" i="71" s="1"/>
  <c r="AN161" i="71" s="1"/>
  <c r="AO161" i="71" s="1"/>
  <c r="AP161" i="71" s="1"/>
  <c r="AQ161" i="71" s="1"/>
  <c r="AR161" i="71" s="1"/>
  <c r="AS161" i="71" s="1"/>
  <c r="AT161" i="71" s="1"/>
  <c r="AU161" i="71" s="1"/>
  <c r="AV161" i="71" s="1"/>
  <c r="AW161" i="71" s="1"/>
  <c r="AX161" i="71" s="1"/>
  <c r="AY161" i="71" s="1"/>
  <c r="AZ161" i="71" s="1"/>
  <c r="BA161" i="71" s="1"/>
  <c r="BB161" i="71" s="1"/>
  <c r="BC161" i="71" s="1"/>
  <c r="BD161" i="71" s="1"/>
  <c r="BE161" i="71" s="1"/>
  <c r="BF161" i="71" s="1"/>
  <c r="BG161" i="71" s="1"/>
  <c r="BH161" i="71" s="1"/>
  <c r="BI161" i="71" s="1"/>
  <c r="BJ161" i="71" s="1"/>
  <c r="BK161" i="71" s="1"/>
  <c r="BL161" i="71" s="1"/>
  <c r="BM161" i="71" s="1"/>
  <c r="BN161" i="71" s="1"/>
  <c r="BO161" i="71" s="1"/>
  <c r="BP161" i="71" s="1"/>
  <c r="BQ161" i="71" s="1"/>
  <c r="BR161" i="71" s="1"/>
  <c r="BS161" i="71" s="1"/>
  <c r="BT161" i="71" s="1"/>
  <c r="BU161" i="71" s="1"/>
  <c r="BV161" i="71" s="1"/>
  <c r="BW161" i="71" s="1"/>
  <c r="BX161" i="71" s="1"/>
  <c r="BY161" i="71" s="1"/>
  <c r="BZ161" i="71" s="1"/>
  <c r="CA161" i="71" s="1"/>
  <c r="CB161" i="71" s="1"/>
  <c r="CC161" i="71" s="1"/>
  <c r="CD161" i="71" s="1"/>
  <c r="CE161" i="71" s="1"/>
  <c r="CF161" i="71" s="1"/>
  <c r="CG161" i="71" s="1"/>
  <c r="CH161" i="71" s="1"/>
  <c r="CI161" i="71" s="1"/>
  <c r="C160" i="71"/>
  <c r="D160" i="71" s="1"/>
  <c r="E160" i="71" s="1"/>
  <c r="F160" i="71" s="1"/>
  <c r="G160" i="71" s="1"/>
  <c r="H160" i="71" s="1"/>
  <c r="I160" i="71" s="1"/>
  <c r="J160" i="71" s="1"/>
  <c r="K160" i="71" s="1"/>
  <c r="L160" i="71" s="1"/>
  <c r="M160" i="71" s="1"/>
  <c r="N160" i="71" s="1"/>
  <c r="O160" i="71" s="1"/>
  <c r="P160" i="71" s="1"/>
  <c r="Q160" i="71" s="1"/>
  <c r="R160" i="71" s="1"/>
  <c r="S160" i="71" s="1"/>
  <c r="T160" i="71" s="1"/>
  <c r="U160" i="71" s="1"/>
  <c r="V160" i="71" s="1"/>
  <c r="W160" i="71" s="1"/>
  <c r="X160" i="71" s="1"/>
  <c r="Y160" i="71" s="1"/>
  <c r="Z160" i="71" s="1"/>
  <c r="AA160" i="71" s="1"/>
  <c r="AB160" i="71" s="1"/>
  <c r="AC160" i="71" s="1"/>
  <c r="AD160" i="71" s="1"/>
  <c r="AE160" i="71" s="1"/>
  <c r="AF160" i="71" s="1"/>
  <c r="AG160" i="71" s="1"/>
  <c r="AH160" i="71" s="1"/>
  <c r="AI160" i="71" s="1"/>
  <c r="AJ160" i="71" s="1"/>
  <c r="AK160" i="71" s="1"/>
  <c r="AL160" i="71" s="1"/>
  <c r="AM160" i="71" s="1"/>
  <c r="AN160" i="71" s="1"/>
  <c r="AO160" i="71" s="1"/>
  <c r="AP160" i="71" s="1"/>
  <c r="AQ160" i="71" s="1"/>
  <c r="AR160" i="71" s="1"/>
  <c r="AS160" i="71" s="1"/>
  <c r="AT160" i="71" s="1"/>
  <c r="AU160" i="71" s="1"/>
  <c r="AV160" i="71" s="1"/>
  <c r="AW160" i="71" s="1"/>
  <c r="AX160" i="71" s="1"/>
  <c r="AY160" i="71" s="1"/>
  <c r="AZ160" i="71" s="1"/>
  <c r="BA160" i="71" s="1"/>
  <c r="BB160" i="71" s="1"/>
  <c r="BC160" i="71" s="1"/>
  <c r="BD160" i="71" s="1"/>
  <c r="BE160" i="71" s="1"/>
  <c r="BF160" i="71" s="1"/>
  <c r="BG160" i="71" s="1"/>
  <c r="BH160" i="71" s="1"/>
  <c r="BI160" i="71" s="1"/>
  <c r="BJ160" i="71" s="1"/>
  <c r="BK160" i="71" s="1"/>
  <c r="BL160" i="71" s="1"/>
  <c r="BM160" i="71" s="1"/>
  <c r="BN160" i="71" s="1"/>
  <c r="BO160" i="71" s="1"/>
  <c r="BP160" i="71" s="1"/>
  <c r="BQ160" i="71" s="1"/>
  <c r="BR160" i="71" s="1"/>
  <c r="BS160" i="71" s="1"/>
  <c r="BT160" i="71" s="1"/>
  <c r="BU160" i="71" s="1"/>
  <c r="BV160" i="71" s="1"/>
  <c r="BW160" i="71" s="1"/>
  <c r="BX160" i="71" s="1"/>
  <c r="BY160" i="71" s="1"/>
  <c r="BZ160" i="71" s="1"/>
  <c r="CA160" i="71" s="1"/>
  <c r="CB160" i="71" s="1"/>
  <c r="CC160" i="71" s="1"/>
  <c r="CD160" i="71" s="1"/>
  <c r="CE160" i="71" s="1"/>
  <c r="CF160" i="71" s="1"/>
  <c r="CG160" i="71" s="1"/>
  <c r="CH160" i="71" s="1"/>
  <c r="CI160" i="71" s="1"/>
  <c r="C159" i="71"/>
  <c r="D159" i="71" s="1"/>
  <c r="E159" i="71" s="1"/>
  <c r="F159" i="71" s="1"/>
  <c r="G159" i="71" s="1"/>
  <c r="H159" i="71" s="1"/>
  <c r="I159" i="71" s="1"/>
  <c r="J159" i="71" s="1"/>
  <c r="K159" i="71" s="1"/>
  <c r="L159" i="71" s="1"/>
  <c r="M159" i="71" s="1"/>
  <c r="N159" i="71" s="1"/>
  <c r="O159" i="71" s="1"/>
  <c r="P159" i="71" s="1"/>
  <c r="Q159" i="71" s="1"/>
  <c r="R159" i="71" s="1"/>
  <c r="S159" i="71" s="1"/>
  <c r="T159" i="71" s="1"/>
  <c r="U159" i="71" s="1"/>
  <c r="V159" i="71" s="1"/>
  <c r="W159" i="71" s="1"/>
  <c r="X159" i="71" s="1"/>
  <c r="Y159" i="71" s="1"/>
  <c r="Z159" i="71" s="1"/>
  <c r="AA159" i="71" s="1"/>
  <c r="AB159" i="71" s="1"/>
  <c r="AC159" i="71" s="1"/>
  <c r="AD159" i="71" s="1"/>
  <c r="AE159" i="71" s="1"/>
  <c r="AF159" i="71" s="1"/>
  <c r="AG159" i="71" s="1"/>
  <c r="AH159" i="71" s="1"/>
  <c r="AI159" i="71" s="1"/>
  <c r="AJ159" i="71" s="1"/>
  <c r="AK159" i="71" s="1"/>
  <c r="AL159" i="71" s="1"/>
  <c r="AM159" i="71" s="1"/>
  <c r="AN159" i="71" s="1"/>
  <c r="AO159" i="71" s="1"/>
  <c r="AP159" i="71" s="1"/>
  <c r="AQ159" i="71" s="1"/>
  <c r="AR159" i="71" s="1"/>
  <c r="AS159" i="71" s="1"/>
  <c r="AT159" i="71" s="1"/>
  <c r="AU159" i="71" s="1"/>
  <c r="AV159" i="71" s="1"/>
  <c r="AW159" i="71" s="1"/>
  <c r="AX159" i="71" s="1"/>
  <c r="AY159" i="71" s="1"/>
  <c r="AZ159" i="71" s="1"/>
  <c r="BA159" i="71" s="1"/>
  <c r="BB159" i="71" s="1"/>
  <c r="BC159" i="71" s="1"/>
  <c r="BD159" i="71" s="1"/>
  <c r="BE159" i="71" s="1"/>
  <c r="BF159" i="71" s="1"/>
  <c r="BG159" i="71" s="1"/>
  <c r="BH159" i="71" s="1"/>
  <c r="BI159" i="71" s="1"/>
  <c r="BJ159" i="71" s="1"/>
  <c r="BK159" i="71" s="1"/>
  <c r="BL159" i="71" s="1"/>
  <c r="BM159" i="71" s="1"/>
  <c r="BN159" i="71" s="1"/>
  <c r="BO159" i="71" s="1"/>
  <c r="BP159" i="71" s="1"/>
  <c r="BQ159" i="71" s="1"/>
  <c r="BR159" i="71" s="1"/>
  <c r="BS159" i="71" s="1"/>
  <c r="BT159" i="71" s="1"/>
  <c r="BU159" i="71" s="1"/>
  <c r="BV159" i="71" s="1"/>
  <c r="BW159" i="71" s="1"/>
  <c r="BX159" i="71" s="1"/>
  <c r="BY159" i="71" s="1"/>
  <c r="BZ159" i="71" s="1"/>
  <c r="CA159" i="71" s="1"/>
  <c r="CB159" i="71" s="1"/>
  <c r="CC159" i="71" s="1"/>
  <c r="CD159" i="71" s="1"/>
  <c r="CE159" i="71" s="1"/>
  <c r="CF159" i="71" s="1"/>
  <c r="CG159" i="71" s="1"/>
  <c r="CH159" i="71" s="1"/>
  <c r="CI159" i="71" s="1"/>
  <c r="C158" i="71"/>
  <c r="D158" i="71" s="1"/>
  <c r="E158" i="71" s="1"/>
  <c r="F158" i="71" s="1"/>
  <c r="G158" i="71" s="1"/>
  <c r="H158" i="71" s="1"/>
  <c r="I158" i="71" s="1"/>
  <c r="J158" i="71" s="1"/>
  <c r="K158" i="71" s="1"/>
  <c r="L158" i="71" s="1"/>
  <c r="M158" i="71" s="1"/>
  <c r="N158" i="71" s="1"/>
  <c r="O158" i="71" s="1"/>
  <c r="P158" i="71" s="1"/>
  <c r="Q158" i="71" s="1"/>
  <c r="R158" i="71" s="1"/>
  <c r="S158" i="71" s="1"/>
  <c r="T158" i="71" s="1"/>
  <c r="U158" i="71" s="1"/>
  <c r="V158" i="71" s="1"/>
  <c r="W158" i="71" s="1"/>
  <c r="X158" i="71" s="1"/>
  <c r="Y158" i="71" s="1"/>
  <c r="Z158" i="71" s="1"/>
  <c r="AA158" i="71" s="1"/>
  <c r="AB158" i="71" s="1"/>
  <c r="AC158" i="71" s="1"/>
  <c r="AD158" i="71" s="1"/>
  <c r="AE158" i="71" s="1"/>
  <c r="AF158" i="71" s="1"/>
  <c r="AG158" i="71" s="1"/>
  <c r="AH158" i="71" s="1"/>
  <c r="AI158" i="71" s="1"/>
  <c r="AJ158" i="71" s="1"/>
  <c r="AK158" i="71" s="1"/>
  <c r="AL158" i="71" s="1"/>
  <c r="AM158" i="71" s="1"/>
  <c r="AN158" i="71" s="1"/>
  <c r="AO158" i="71" s="1"/>
  <c r="AP158" i="71" s="1"/>
  <c r="AQ158" i="71" s="1"/>
  <c r="AR158" i="71" s="1"/>
  <c r="AS158" i="71" s="1"/>
  <c r="AT158" i="71" s="1"/>
  <c r="AU158" i="71" s="1"/>
  <c r="AV158" i="71" s="1"/>
  <c r="AW158" i="71" s="1"/>
  <c r="AX158" i="71" s="1"/>
  <c r="AY158" i="71" s="1"/>
  <c r="AZ158" i="71" s="1"/>
  <c r="BA158" i="71" s="1"/>
  <c r="BB158" i="71" s="1"/>
  <c r="BC158" i="71" s="1"/>
  <c r="BD158" i="71" s="1"/>
  <c r="BE158" i="71" s="1"/>
  <c r="BF158" i="71" s="1"/>
  <c r="BG158" i="71" s="1"/>
  <c r="BH158" i="71" s="1"/>
  <c r="BI158" i="71" s="1"/>
  <c r="BJ158" i="71" s="1"/>
  <c r="BK158" i="71" s="1"/>
  <c r="BL158" i="71" s="1"/>
  <c r="BM158" i="71" s="1"/>
  <c r="BN158" i="71" s="1"/>
  <c r="BO158" i="71" s="1"/>
  <c r="BP158" i="71" s="1"/>
  <c r="BQ158" i="71" s="1"/>
  <c r="BR158" i="71" s="1"/>
  <c r="BS158" i="71" s="1"/>
  <c r="BT158" i="71" s="1"/>
  <c r="BU158" i="71" s="1"/>
  <c r="BV158" i="71" s="1"/>
  <c r="BW158" i="71" s="1"/>
  <c r="BX158" i="71" s="1"/>
  <c r="BY158" i="71" s="1"/>
  <c r="BZ158" i="71" s="1"/>
  <c r="CA158" i="71" s="1"/>
  <c r="CB158" i="71" s="1"/>
  <c r="CC158" i="71" s="1"/>
  <c r="CD158" i="71" s="1"/>
  <c r="CE158" i="71" s="1"/>
  <c r="CF158" i="71" s="1"/>
  <c r="CG158" i="71" s="1"/>
  <c r="CH158" i="71" s="1"/>
  <c r="CI158" i="71" s="1"/>
  <c r="C157" i="71"/>
  <c r="D157" i="71" s="1"/>
  <c r="E157" i="71" s="1"/>
  <c r="F157" i="71" s="1"/>
  <c r="G157" i="71" s="1"/>
  <c r="H157" i="71" s="1"/>
  <c r="I157" i="71" s="1"/>
  <c r="J157" i="71" s="1"/>
  <c r="K157" i="71" s="1"/>
  <c r="L157" i="71" s="1"/>
  <c r="M157" i="71" s="1"/>
  <c r="N157" i="71" s="1"/>
  <c r="O157" i="71" s="1"/>
  <c r="P157" i="71" s="1"/>
  <c r="Q157" i="71" s="1"/>
  <c r="R157" i="71" s="1"/>
  <c r="S157" i="71" s="1"/>
  <c r="T157" i="71" s="1"/>
  <c r="U157" i="71" s="1"/>
  <c r="V157" i="71" s="1"/>
  <c r="W157" i="71" s="1"/>
  <c r="X157" i="71" s="1"/>
  <c r="Y157" i="71" s="1"/>
  <c r="Z157" i="71" s="1"/>
  <c r="AA157" i="71" s="1"/>
  <c r="AB157" i="71" s="1"/>
  <c r="AC157" i="71" s="1"/>
  <c r="AD157" i="71" s="1"/>
  <c r="AE157" i="71" s="1"/>
  <c r="AF157" i="71" s="1"/>
  <c r="AG157" i="71" s="1"/>
  <c r="AH157" i="71" s="1"/>
  <c r="AI157" i="71" s="1"/>
  <c r="AJ157" i="71" s="1"/>
  <c r="AK157" i="71" s="1"/>
  <c r="AL157" i="71" s="1"/>
  <c r="AM157" i="71" s="1"/>
  <c r="AN157" i="71" s="1"/>
  <c r="AO157" i="71" s="1"/>
  <c r="AP157" i="71" s="1"/>
  <c r="AQ157" i="71" s="1"/>
  <c r="AR157" i="71" s="1"/>
  <c r="AS157" i="71" s="1"/>
  <c r="AT157" i="71" s="1"/>
  <c r="AU157" i="71" s="1"/>
  <c r="AV157" i="71" s="1"/>
  <c r="AW157" i="71" s="1"/>
  <c r="AX157" i="71" s="1"/>
  <c r="AY157" i="71" s="1"/>
  <c r="AZ157" i="71" s="1"/>
  <c r="BA157" i="71" s="1"/>
  <c r="BB157" i="71" s="1"/>
  <c r="BC157" i="71" s="1"/>
  <c r="BD157" i="71" s="1"/>
  <c r="BE157" i="71" s="1"/>
  <c r="BF157" i="71" s="1"/>
  <c r="BG157" i="71" s="1"/>
  <c r="BH157" i="71" s="1"/>
  <c r="BI157" i="71" s="1"/>
  <c r="BJ157" i="71" s="1"/>
  <c r="BK157" i="71" s="1"/>
  <c r="BL157" i="71" s="1"/>
  <c r="BM157" i="71" s="1"/>
  <c r="BN157" i="71" s="1"/>
  <c r="BO157" i="71" s="1"/>
  <c r="BP157" i="71" s="1"/>
  <c r="BQ157" i="71" s="1"/>
  <c r="BR157" i="71" s="1"/>
  <c r="BS157" i="71" s="1"/>
  <c r="BT157" i="71" s="1"/>
  <c r="BU157" i="71" s="1"/>
  <c r="BV157" i="71" s="1"/>
  <c r="BW157" i="71" s="1"/>
  <c r="BX157" i="71" s="1"/>
  <c r="BY157" i="71" s="1"/>
  <c r="BZ157" i="71" s="1"/>
  <c r="CA157" i="71" s="1"/>
  <c r="CB157" i="71" s="1"/>
  <c r="CC157" i="71" s="1"/>
  <c r="CD157" i="71" s="1"/>
  <c r="CE157" i="71" s="1"/>
  <c r="CF157" i="71" s="1"/>
  <c r="CG157" i="71" s="1"/>
  <c r="CH157" i="71" s="1"/>
  <c r="CI157" i="71" s="1"/>
  <c r="C156" i="71"/>
  <c r="D156" i="71" s="1"/>
  <c r="E156" i="71" s="1"/>
  <c r="F156" i="71" s="1"/>
  <c r="G156" i="71" s="1"/>
  <c r="H156" i="71" s="1"/>
  <c r="I156" i="71" s="1"/>
  <c r="J156" i="71" s="1"/>
  <c r="K156" i="71" s="1"/>
  <c r="L156" i="71" s="1"/>
  <c r="M156" i="71" s="1"/>
  <c r="N156" i="71" s="1"/>
  <c r="O156" i="71" s="1"/>
  <c r="P156" i="71" s="1"/>
  <c r="Q156" i="71" s="1"/>
  <c r="R156" i="71" s="1"/>
  <c r="S156" i="71" s="1"/>
  <c r="T156" i="71" s="1"/>
  <c r="U156" i="71" s="1"/>
  <c r="V156" i="71" s="1"/>
  <c r="W156" i="71" s="1"/>
  <c r="X156" i="71" s="1"/>
  <c r="Y156" i="71" s="1"/>
  <c r="Z156" i="71" s="1"/>
  <c r="AA156" i="71" s="1"/>
  <c r="AB156" i="71" s="1"/>
  <c r="AC156" i="71" s="1"/>
  <c r="AD156" i="71" s="1"/>
  <c r="AE156" i="71" s="1"/>
  <c r="AF156" i="71" s="1"/>
  <c r="AG156" i="71" s="1"/>
  <c r="AH156" i="71" s="1"/>
  <c r="AI156" i="71" s="1"/>
  <c r="AJ156" i="71" s="1"/>
  <c r="AK156" i="71" s="1"/>
  <c r="AL156" i="71" s="1"/>
  <c r="AM156" i="71" s="1"/>
  <c r="AN156" i="71" s="1"/>
  <c r="AO156" i="71" s="1"/>
  <c r="AP156" i="71" s="1"/>
  <c r="AQ156" i="71" s="1"/>
  <c r="AR156" i="71" s="1"/>
  <c r="AS156" i="71" s="1"/>
  <c r="AT156" i="71" s="1"/>
  <c r="AU156" i="71" s="1"/>
  <c r="AV156" i="71" s="1"/>
  <c r="AW156" i="71" s="1"/>
  <c r="AX156" i="71" s="1"/>
  <c r="AY156" i="71" s="1"/>
  <c r="AZ156" i="71" s="1"/>
  <c r="BA156" i="71" s="1"/>
  <c r="BB156" i="71" s="1"/>
  <c r="BC156" i="71" s="1"/>
  <c r="BD156" i="71" s="1"/>
  <c r="BE156" i="71" s="1"/>
  <c r="BF156" i="71" s="1"/>
  <c r="BG156" i="71" s="1"/>
  <c r="BH156" i="71" s="1"/>
  <c r="BI156" i="71" s="1"/>
  <c r="BJ156" i="71" s="1"/>
  <c r="BK156" i="71" s="1"/>
  <c r="BL156" i="71" s="1"/>
  <c r="BM156" i="71" s="1"/>
  <c r="BN156" i="71" s="1"/>
  <c r="BO156" i="71" s="1"/>
  <c r="BP156" i="71" s="1"/>
  <c r="BQ156" i="71" s="1"/>
  <c r="BR156" i="71" s="1"/>
  <c r="BS156" i="71" s="1"/>
  <c r="BT156" i="71" s="1"/>
  <c r="BU156" i="71" s="1"/>
  <c r="BV156" i="71" s="1"/>
  <c r="BW156" i="71" s="1"/>
  <c r="BX156" i="71" s="1"/>
  <c r="BY156" i="71" s="1"/>
  <c r="BZ156" i="71" s="1"/>
  <c r="CA156" i="71" s="1"/>
  <c r="CB156" i="71" s="1"/>
  <c r="CC156" i="71" s="1"/>
  <c r="CD156" i="71" s="1"/>
  <c r="CE156" i="71" s="1"/>
  <c r="CF156" i="71" s="1"/>
  <c r="CG156" i="71" s="1"/>
  <c r="CH156" i="71" s="1"/>
  <c r="CI156" i="71" s="1"/>
  <c r="C155" i="71"/>
  <c r="D155" i="71" s="1"/>
  <c r="E155" i="71" s="1"/>
  <c r="F155" i="71" s="1"/>
  <c r="G155" i="71" s="1"/>
  <c r="H155" i="71" s="1"/>
  <c r="I155" i="71" s="1"/>
  <c r="J155" i="71" s="1"/>
  <c r="K155" i="71" s="1"/>
  <c r="L155" i="71" s="1"/>
  <c r="M155" i="71" s="1"/>
  <c r="N155" i="71" s="1"/>
  <c r="O155" i="71" s="1"/>
  <c r="P155" i="71" s="1"/>
  <c r="Q155" i="71" s="1"/>
  <c r="R155" i="71" s="1"/>
  <c r="S155" i="71" s="1"/>
  <c r="T155" i="71" s="1"/>
  <c r="U155" i="71" s="1"/>
  <c r="V155" i="71" s="1"/>
  <c r="W155" i="71" s="1"/>
  <c r="X155" i="71" s="1"/>
  <c r="Y155" i="71" s="1"/>
  <c r="Z155" i="71" s="1"/>
  <c r="AA155" i="71" s="1"/>
  <c r="AB155" i="71" s="1"/>
  <c r="AC155" i="71" s="1"/>
  <c r="AD155" i="71" s="1"/>
  <c r="AE155" i="71" s="1"/>
  <c r="AF155" i="71" s="1"/>
  <c r="AG155" i="71" s="1"/>
  <c r="AH155" i="71" s="1"/>
  <c r="AI155" i="71" s="1"/>
  <c r="AJ155" i="71" s="1"/>
  <c r="AK155" i="71" s="1"/>
  <c r="AL155" i="71" s="1"/>
  <c r="AM155" i="71" s="1"/>
  <c r="AN155" i="71" s="1"/>
  <c r="AO155" i="71" s="1"/>
  <c r="AP155" i="71" s="1"/>
  <c r="AQ155" i="71" s="1"/>
  <c r="AR155" i="71" s="1"/>
  <c r="AS155" i="71" s="1"/>
  <c r="AT155" i="71" s="1"/>
  <c r="AU155" i="71" s="1"/>
  <c r="AV155" i="71" s="1"/>
  <c r="AW155" i="71" s="1"/>
  <c r="AX155" i="71" s="1"/>
  <c r="AY155" i="71" s="1"/>
  <c r="AZ155" i="71" s="1"/>
  <c r="BA155" i="71" s="1"/>
  <c r="BB155" i="71" s="1"/>
  <c r="BC155" i="71" s="1"/>
  <c r="BD155" i="71" s="1"/>
  <c r="BE155" i="71" s="1"/>
  <c r="BF155" i="71" s="1"/>
  <c r="BG155" i="71" s="1"/>
  <c r="BH155" i="71" s="1"/>
  <c r="BI155" i="71" s="1"/>
  <c r="BJ155" i="71" s="1"/>
  <c r="BK155" i="71" s="1"/>
  <c r="BL155" i="71" s="1"/>
  <c r="BM155" i="71" s="1"/>
  <c r="BN155" i="71" s="1"/>
  <c r="BO155" i="71" s="1"/>
  <c r="BP155" i="71" s="1"/>
  <c r="BQ155" i="71" s="1"/>
  <c r="BR155" i="71" s="1"/>
  <c r="BS155" i="71" s="1"/>
  <c r="BT155" i="71" s="1"/>
  <c r="BU155" i="71" s="1"/>
  <c r="BV155" i="71" s="1"/>
  <c r="BW155" i="71" s="1"/>
  <c r="BX155" i="71" s="1"/>
  <c r="BY155" i="71" s="1"/>
  <c r="BZ155" i="71" s="1"/>
  <c r="CA155" i="71" s="1"/>
  <c r="CB155" i="71" s="1"/>
  <c r="CC155" i="71" s="1"/>
  <c r="CD155" i="71" s="1"/>
  <c r="CE155" i="71" s="1"/>
  <c r="CF155" i="71" s="1"/>
  <c r="CG155" i="71" s="1"/>
  <c r="CH155" i="71" s="1"/>
  <c r="CI155" i="71" s="1"/>
  <c r="C154" i="71"/>
  <c r="D154" i="71" s="1"/>
  <c r="E154" i="71" s="1"/>
  <c r="F154" i="71" s="1"/>
  <c r="G154" i="71" s="1"/>
  <c r="H154" i="71" s="1"/>
  <c r="I154" i="71" s="1"/>
  <c r="J154" i="71" s="1"/>
  <c r="K154" i="71" s="1"/>
  <c r="L154" i="71" s="1"/>
  <c r="M154" i="71" s="1"/>
  <c r="N154" i="71" s="1"/>
  <c r="O154" i="71" s="1"/>
  <c r="P154" i="71" s="1"/>
  <c r="Q154" i="71" s="1"/>
  <c r="R154" i="71" s="1"/>
  <c r="S154" i="71" s="1"/>
  <c r="T154" i="71" s="1"/>
  <c r="U154" i="71" s="1"/>
  <c r="V154" i="71" s="1"/>
  <c r="W154" i="71" s="1"/>
  <c r="X154" i="71" s="1"/>
  <c r="Y154" i="71" s="1"/>
  <c r="Z154" i="71" s="1"/>
  <c r="AA154" i="71" s="1"/>
  <c r="AB154" i="71" s="1"/>
  <c r="AC154" i="71" s="1"/>
  <c r="AD154" i="71" s="1"/>
  <c r="AE154" i="71" s="1"/>
  <c r="AF154" i="71" s="1"/>
  <c r="AG154" i="71" s="1"/>
  <c r="AH154" i="71" s="1"/>
  <c r="AI154" i="71" s="1"/>
  <c r="AJ154" i="71" s="1"/>
  <c r="AK154" i="71" s="1"/>
  <c r="AL154" i="71" s="1"/>
  <c r="AM154" i="71" s="1"/>
  <c r="AN154" i="71" s="1"/>
  <c r="AO154" i="71" s="1"/>
  <c r="AP154" i="71" s="1"/>
  <c r="AQ154" i="71" s="1"/>
  <c r="AR154" i="71" s="1"/>
  <c r="AS154" i="71" s="1"/>
  <c r="AT154" i="71" s="1"/>
  <c r="AU154" i="71" s="1"/>
  <c r="AV154" i="71" s="1"/>
  <c r="AW154" i="71" s="1"/>
  <c r="AX154" i="71" s="1"/>
  <c r="AY154" i="71" s="1"/>
  <c r="AZ154" i="71" s="1"/>
  <c r="BA154" i="71" s="1"/>
  <c r="BB154" i="71" s="1"/>
  <c r="BC154" i="71" s="1"/>
  <c r="BD154" i="71" s="1"/>
  <c r="BE154" i="71" s="1"/>
  <c r="BF154" i="71" s="1"/>
  <c r="BG154" i="71" s="1"/>
  <c r="BH154" i="71" s="1"/>
  <c r="BI154" i="71" s="1"/>
  <c r="BJ154" i="71" s="1"/>
  <c r="BK154" i="71" s="1"/>
  <c r="BL154" i="71" s="1"/>
  <c r="BM154" i="71" s="1"/>
  <c r="BN154" i="71" s="1"/>
  <c r="BO154" i="71" s="1"/>
  <c r="BP154" i="71" s="1"/>
  <c r="BQ154" i="71" s="1"/>
  <c r="BR154" i="71" s="1"/>
  <c r="BS154" i="71" s="1"/>
  <c r="BT154" i="71" s="1"/>
  <c r="BU154" i="71" s="1"/>
  <c r="BV154" i="71" s="1"/>
  <c r="BW154" i="71" s="1"/>
  <c r="BX154" i="71" s="1"/>
  <c r="BY154" i="71" s="1"/>
  <c r="BZ154" i="71" s="1"/>
  <c r="CA154" i="71" s="1"/>
  <c r="CB154" i="71" s="1"/>
  <c r="CC154" i="71" s="1"/>
  <c r="CD154" i="71" s="1"/>
  <c r="CE154" i="71" s="1"/>
  <c r="CF154" i="71" s="1"/>
  <c r="CG154" i="71" s="1"/>
  <c r="CH154" i="71" s="1"/>
  <c r="CI154" i="71" s="1"/>
  <c r="Y176" i="72" l="1"/>
  <c r="Y157" i="72"/>
  <c r="C176" i="72"/>
  <c r="AA176" i="72"/>
  <c r="AC187" i="72"/>
  <c r="Z157" i="72"/>
  <c r="D176" i="72"/>
  <c r="AB176" i="72"/>
  <c r="AE187" i="72"/>
  <c r="B176" i="72"/>
  <c r="AA157" i="72"/>
  <c r="E176" i="72"/>
  <c r="AC176" i="72"/>
  <c r="AJ169" i="72"/>
  <c r="Z176" i="72"/>
  <c r="AA187" i="72"/>
  <c r="AB157" i="72"/>
  <c r="B171" i="72"/>
  <c r="F176" i="72"/>
  <c r="AL176" i="72" s="1"/>
  <c r="AD176" i="72"/>
  <c r="H176" i="72"/>
  <c r="AH157" i="72"/>
  <c r="K171" i="72"/>
  <c r="I176" i="72"/>
  <c r="AG176" i="72"/>
  <c r="G176" i="72"/>
  <c r="D171" i="72"/>
  <c r="AJ157" i="72"/>
  <c r="T171" i="72"/>
  <c r="J176" i="72"/>
  <c r="AH176" i="72"/>
  <c r="R188" i="72"/>
  <c r="C171" i="72"/>
  <c r="AE176" i="72"/>
  <c r="AF176" i="72"/>
  <c r="U171" i="72"/>
  <c r="K176" i="72"/>
  <c r="AI176" i="72"/>
  <c r="V171" i="72"/>
  <c r="L176" i="72"/>
  <c r="AJ176" i="72"/>
  <c r="F163" i="72"/>
  <c r="W171" i="72"/>
  <c r="M176" i="72"/>
  <c r="Y188" i="72"/>
  <c r="K169" i="72"/>
  <c r="X163" i="72"/>
  <c r="L169" i="72"/>
  <c r="AC171" i="72"/>
  <c r="O176" i="72"/>
  <c r="AG188" i="72"/>
  <c r="B157" i="72"/>
  <c r="N169" i="72"/>
  <c r="Q176" i="72"/>
  <c r="U178" i="72"/>
  <c r="AI188" i="72"/>
  <c r="G157" i="72"/>
  <c r="O169" i="72"/>
  <c r="R176" i="72"/>
  <c r="M181" i="72"/>
  <c r="M169" i="72"/>
  <c r="H157" i="72"/>
  <c r="Q169" i="72"/>
  <c r="S176" i="72"/>
  <c r="N181" i="72"/>
  <c r="AB185" i="72"/>
  <c r="I157" i="72"/>
  <c r="W169" i="72"/>
  <c r="T176" i="72"/>
  <c r="O181" i="72"/>
  <c r="C190" i="72"/>
  <c r="X169" i="72"/>
  <c r="L157" i="72"/>
  <c r="Y169" i="72"/>
  <c r="M190" i="72"/>
  <c r="Z163" i="72"/>
  <c r="X178" i="72"/>
  <c r="J163" i="72"/>
  <c r="K164" i="72"/>
  <c r="C166" i="72"/>
  <c r="Y171" i="72"/>
  <c r="AD178" i="72"/>
  <c r="AF187" i="72"/>
  <c r="N157" i="72"/>
  <c r="AE157" i="72"/>
  <c r="K163" i="72"/>
  <c r="AE163" i="72"/>
  <c r="L164" i="72"/>
  <c r="AB164" i="72"/>
  <c r="D166" i="72"/>
  <c r="AB166" i="72"/>
  <c r="H171" i="72"/>
  <c r="Z171" i="72"/>
  <c r="W173" i="72"/>
  <c r="G178" i="72"/>
  <c r="AE178" i="72"/>
  <c r="C183" i="72"/>
  <c r="C188" i="72"/>
  <c r="U188" i="72"/>
  <c r="Y163" i="72"/>
  <c r="O157" i="72"/>
  <c r="AF157" i="72"/>
  <c r="L163" i="72"/>
  <c r="AF163" i="72"/>
  <c r="M164" i="72"/>
  <c r="AC164" i="72"/>
  <c r="E166" i="72"/>
  <c r="AC166" i="72"/>
  <c r="I171" i="72"/>
  <c r="AA171" i="72"/>
  <c r="Y173" i="72"/>
  <c r="H178" i="72"/>
  <c r="AF178" i="72"/>
  <c r="D183" i="72"/>
  <c r="D188" i="72"/>
  <c r="V188" i="72"/>
  <c r="I163" i="72"/>
  <c r="AA163" i="72"/>
  <c r="J164" i="72"/>
  <c r="Z164" i="72"/>
  <c r="E178" i="72"/>
  <c r="AC178" i="72"/>
  <c r="AI181" i="72"/>
  <c r="AD163" i="72"/>
  <c r="AA164" i="72"/>
  <c r="AA166" i="72"/>
  <c r="E171" i="72"/>
  <c r="F178" i="72"/>
  <c r="AJ181" i="72"/>
  <c r="P157" i="72"/>
  <c r="AG157" i="72"/>
  <c r="M163" i="72"/>
  <c r="AG163" i="72"/>
  <c r="N164" i="72"/>
  <c r="AD164" i="72"/>
  <c r="F166" i="72"/>
  <c r="AD166" i="72"/>
  <c r="J171" i="72"/>
  <c r="AB171" i="72"/>
  <c r="AH173" i="72"/>
  <c r="I178" i="72"/>
  <c r="AG178" i="72"/>
  <c r="F183" i="72"/>
  <c r="E188" i="72"/>
  <c r="W188" i="72"/>
  <c r="V178" i="72"/>
  <c r="H163" i="72"/>
  <c r="Y164" i="72"/>
  <c r="AH163" i="72"/>
  <c r="G166" i="72"/>
  <c r="AH178" i="72"/>
  <c r="AI163" i="72"/>
  <c r="H166" i="72"/>
  <c r="L171" i="72"/>
  <c r="AJ178" i="72"/>
  <c r="AJ163" i="72"/>
  <c r="AG164" i="72"/>
  <c r="AG166" i="72"/>
  <c r="M171" i="72"/>
  <c r="L178" i="72"/>
  <c r="H188" i="72"/>
  <c r="C157" i="72"/>
  <c r="T157" i="72"/>
  <c r="J162" i="72"/>
  <c r="S163" i="72"/>
  <c r="B164" i="72"/>
  <c r="R164" i="72"/>
  <c r="AH164" i="72"/>
  <c r="N166" i="72"/>
  <c r="N171" i="72"/>
  <c r="AH171" i="72"/>
  <c r="Q178" i="72"/>
  <c r="B181" i="72"/>
  <c r="R183" i="72"/>
  <c r="J187" i="72"/>
  <c r="I188" i="72"/>
  <c r="AC188" i="72"/>
  <c r="G163" i="72"/>
  <c r="I164" i="72"/>
  <c r="AE164" i="72"/>
  <c r="J178" i="72"/>
  <c r="E187" i="72"/>
  <c r="P164" i="72"/>
  <c r="AF166" i="72"/>
  <c r="K178" i="72"/>
  <c r="F187" i="72"/>
  <c r="Q164" i="72"/>
  <c r="I166" i="72"/>
  <c r="N180" i="72"/>
  <c r="N183" i="72"/>
  <c r="H187" i="72"/>
  <c r="AB188" i="72"/>
  <c r="D157" i="72"/>
  <c r="U157" i="72"/>
  <c r="AH162" i="72"/>
  <c r="T163" i="72"/>
  <c r="C164" i="72"/>
  <c r="S164" i="72"/>
  <c r="AI164" i="72"/>
  <c r="O166" i="72"/>
  <c r="O171" i="72"/>
  <c r="AI171" i="72"/>
  <c r="R178" i="72"/>
  <c r="C181" i="72"/>
  <c r="W183" i="72"/>
  <c r="N187" i="72"/>
  <c r="J188" i="72"/>
  <c r="AD188" i="72"/>
  <c r="N163" i="72"/>
  <c r="AE166" i="72"/>
  <c r="O163" i="72"/>
  <c r="AF164" i="72"/>
  <c r="AF171" i="72"/>
  <c r="K183" i="72"/>
  <c r="R163" i="72"/>
  <c r="AG171" i="72"/>
  <c r="E157" i="72"/>
  <c r="V157" i="72"/>
  <c r="B163" i="72"/>
  <c r="U163" i="72"/>
  <c r="D164" i="72"/>
  <c r="T164" i="72"/>
  <c r="AJ164" i="72"/>
  <c r="P166" i="72"/>
  <c r="P171" i="72"/>
  <c r="AJ171" i="72"/>
  <c r="S178" i="72"/>
  <c r="K181" i="72"/>
  <c r="X183" i="72"/>
  <c r="Q187" i="72"/>
  <c r="K188" i="72"/>
  <c r="AE188" i="72"/>
  <c r="W178" i="72"/>
  <c r="O164" i="72"/>
  <c r="F157" i="72"/>
  <c r="X157" i="72"/>
  <c r="C163" i="72"/>
  <c r="V163" i="72"/>
  <c r="E164" i="72"/>
  <c r="I165" i="72"/>
  <c r="Q166" i="72"/>
  <c r="Q171" i="72"/>
  <c r="I172" i="72"/>
  <c r="T178" i="72"/>
  <c r="L181" i="72"/>
  <c r="Y183" i="72"/>
  <c r="R187" i="72"/>
  <c r="M188" i="72"/>
  <c r="AF188" i="72"/>
  <c r="AB173" i="72"/>
  <c r="X175" i="72"/>
  <c r="C180" i="72"/>
  <c r="P183" i="72"/>
  <c r="AD173" i="72"/>
  <c r="Y175" i="72"/>
  <c r="M180" i="72"/>
  <c r="Q183" i="72"/>
  <c r="S187" i="72"/>
  <c r="AJ190" i="72"/>
  <c r="E156" i="72"/>
  <c r="AI173" i="72"/>
  <c r="AA175" i="72"/>
  <c r="Z180" i="72"/>
  <c r="V183" i="72"/>
  <c r="V187" i="72"/>
  <c r="K156" i="72"/>
  <c r="AJ173" i="72"/>
  <c r="AB175" i="72"/>
  <c r="L156" i="72"/>
  <c r="AC175" i="72"/>
  <c r="Q156" i="72"/>
  <c r="B173" i="72"/>
  <c r="AD175" i="72"/>
  <c r="Z156" i="72"/>
  <c r="C173" i="72"/>
  <c r="AE175" i="72"/>
  <c r="Z183" i="72"/>
  <c r="AD187" i="72"/>
  <c r="AH156" i="72"/>
  <c r="F173" i="72"/>
  <c r="C175" i="72"/>
  <c r="AJ175" i="72"/>
  <c r="Z175" i="72"/>
  <c r="J173" i="72"/>
  <c r="D175" i="72"/>
  <c r="AH183" i="72"/>
  <c r="AH187" i="72"/>
  <c r="K173" i="72"/>
  <c r="E175" i="72"/>
  <c r="AI183" i="72"/>
  <c r="L173" i="72"/>
  <c r="F175" i="72"/>
  <c r="AJ183" i="72"/>
  <c r="M173" i="72"/>
  <c r="G175" i="72"/>
  <c r="N173" i="72"/>
  <c r="H175" i="72"/>
  <c r="AJ182" i="72"/>
  <c r="L184" i="72"/>
  <c r="B187" i="72"/>
  <c r="AC156" i="72"/>
  <c r="D173" i="72"/>
  <c r="O173" i="72"/>
  <c r="L175" i="72"/>
  <c r="B183" i="72"/>
  <c r="X184" i="72"/>
  <c r="C187" i="72"/>
  <c r="P173" i="72"/>
  <c r="M175" i="72"/>
  <c r="B175" i="72"/>
  <c r="R173" i="72"/>
  <c r="N175" i="72"/>
  <c r="AF175" i="72"/>
  <c r="V173" i="72"/>
  <c r="O175" i="72"/>
  <c r="E183" i="72"/>
  <c r="G187" i="72"/>
  <c r="B190" i="72"/>
  <c r="P175" i="72"/>
  <c r="V162" i="72"/>
  <c r="X173" i="72"/>
  <c r="Q175" i="72"/>
  <c r="Z173" i="72"/>
  <c r="S175" i="72"/>
  <c r="M183" i="72"/>
  <c r="O187" i="72"/>
  <c r="O190" i="72"/>
  <c r="AA173" i="72"/>
  <c r="T175" i="72"/>
  <c r="J156" i="72"/>
  <c r="AA156" i="72"/>
  <c r="Q160" i="72"/>
  <c r="AF160" i="72"/>
  <c r="T165" i="72"/>
  <c r="AJ167" i="72"/>
  <c r="AA168" i="72"/>
  <c r="O172" i="72"/>
  <c r="AI172" i="72"/>
  <c r="R177" i="72"/>
  <c r="L180" i="72"/>
  <c r="Z184" i="72"/>
  <c r="M156" i="72"/>
  <c r="AI156" i="72"/>
  <c r="E160" i="72"/>
  <c r="T160" i="72"/>
  <c r="AI160" i="72"/>
  <c r="B165" i="72"/>
  <c r="X165" i="72"/>
  <c r="K168" i="72"/>
  <c r="B172" i="72"/>
  <c r="V172" i="72"/>
  <c r="AA177" i="72"/>
  <c r="O180" i="72"/>
  <c r="C184" i="72"/>
  <c r="AE184" i="72"/>
  <c r="E189" i="72"/>
  <c r="L190" i="72"/>
  <c r="V177" i="72"/>
  <c r="N156" i="72"/>
  <c r="AJ156" i="72"/>
  <c r="F160" i="72"/>
  <c r="U160" i="72"/>
  <c r="D165" i="72"/>
  <c r="Y165" i="72"/>
  <c r="L168" i="72"/>
  <c r="C172" i="72"/>
  <c r="W172" i="72"/>
  <c r="AC177" i="72"/>
  <c r="X180" i="72"/>
  <c r="D184" i="72"/>
  <c r="AJ184" i="72"/>
  <c r="I189" i="72"/>
  <c r="O156" i="72"/>
  <c r="G160" i="72"/>
  <c r="V160" i="72"/>
  <c r="H165" i="72"/>
  <c r="Z165" i="72"/>
  <c r="M168" i="72"/>
  <c r="E172" i="72"/>
  <c r="X172" i="72"/>
  <c r="C177" i="72"/>
  <c r="AD177" i="72"/>
  <c r="AI178" i="72"/>
  <c r="Y180" i="72"/>
  <c r="G184" i="72"/>
  <c r="L189" i="72"/>
  <c r="N190" i="72"/>
  <c r="V156" i="72"/>
  <c r="I160" i="72"/>
  <c r="AA160" i="72"/>
  <c r="K165" i="72"/>
  <c r="AF165" i="72"/>
  <c r="J166" i="72"/>
  <c r="V166" i="72"/>
  <c r="AH166" i="72"/>
  <c r="O168" i="72"/>
  <c r="AC170" i="72"/>
  <c r="J172" i="72"/>
  <c r="Z172" i="72"/>
  <c r="F177" i="72"/>
  <c r="AH177" i="72"/>
  <c r="M178" i="72"/>
  <c r="Y178" i="72"/>
  <c r="L179" i="72"/>
  <c r="AA180" i="72"/>
  <c r="C182" i="72"/>
  <c r="L183" i="72"/>
  <c r="AA183" i="72"/>
  <c r="N184" i="72"/>
  <c r="U189" i="72"/>
  <c r="W190" i="72"/>
  <c r="W156" i="72"/>
  <c r="J160" i="72"/>
  <c r="AB160" i="72"/>
  <c r="L165" i="72"/>
  <c r="AG165" i="72"/>
  <c r="K166" i="72"/>
  <c r="W166" i="72"/>
  <c r="AI166" i="72"/>
  <c r="W168" i="72"/>
  <c r="AI170" i="72"/>
  <c r="K172" i="72"/>
  <c r="AA172" i="72"/>
  <c r="G177" i="72"/>
  <c r="B178" i="72"/>
  <c r="N178" i="72"/>
  <c r="Z178" i="72"/>
  <c r="X179" i="72"/>
  <c r="AJ180" i="72"/>
  <c r="L182" i="72"/>
  <c r="O184" i="72"/>
  <c r="X189" i="72"/>
  <c r="X190" i="72"/>
  <c r="B156" i="72"/>
  <c r="X156" i="72"/>
  <c r="K160" i="72"/>
  <c r="AC160" i="72"/>
  <c r="M165" i="72"/>
  <c r="AI165" i="72"/>
  <c r="L166" i="72"/>
  <c r="X166" i="72"/>
  <c r="AJ166" i="72"/>
  <c r="X168" i="72"/>
  <c r="AJ170" i="72"/>
  <c r="L172" i="72"/>
  <c r="AC172" i="72"/>
  <c r="J177" i="72"/>
  <c r="C178" i="72"/>
  <c r="O178" i="72"/>
  <c r="AA178" i="72"/>
  <c r="AJ179" i="72"/>
  <c r="O182" i="72"/>
  <c r="P184" i="72"/>
  <c r="AC189" i="72"/>
  <c r="Y190" i="72"/>
  <c r="C156" i="72"/>
  <c r="Y156" i="72"/>
  <c r="O160" i="72"/>
  <c r="AD160" i="72"/>
  <c r="N165" i="72"/>
  <c r="AJ165" i="72"/>
  <c r="M166" i="72"/>
  <c r="L167" i="72"/>
  <c r="Y168" i="72"/>
  <c r="M172" i="72"/>
  <c r="AG172" i="72"/>
  <c r="O177" i="72"/>
  <c r="D178" i="72"/>
  <c r="P178" i="72"/>
  <c r="B180" i="72"/>
  <c r="AA182" i="72"/>
  <c r="O183" i="72"/>
  <c r="AD183" i="72"/>
  <c r="S184" i="72"/>
  <c r="AG189" i="72"/>
  <c r="Z190" i="72"/>
  <c r="X167" i="72"/>
  <c r="J158" i="72"/>
  <c r="V158" i="72"/>
  <c r="AH158" i="72"/>
  <c r="L160" i="72"/>
  <c r="X160" i="72"/>
  <c r="AJ160" i="72"/>
  <c r="M161" i="72"/>
  <c r="Y161" i="72"/>
  <c r="B162" i="72"/>
  <c r="N162" i="72"/>
  <c r="Z162" i="72"/>
  <c r="E165" i="72"/>
  <c r="Q165" i="72"/>
  <c r="AC165" i="72"/>
  <c r="B169" i="72"/>
  <c r="Z169" i="72"/>
  <c r="Q170" i="72"/>
  <c r="F172" i="72"/>
  <c r="R172" i="72"/>
  <c r="AD172" i="72"/>
  <c r="G173" i="72"/>
  <c r="S173" i="72"/>
  <c r="AE173" i="72"/>
  <c r="H174" i="72"/>
  <c r="T174" i="72"/>
  <c r="AF174" i="72"/>
  <c r="I175" i="72"/>
  <c r="U175" i="72"/>
  <c r="AG175" i="72"/>
  <c r="K177" i="72"/>
  <c r="W177" i="72"/>
  <c r="AI177" i="72"/>
  <c r="Y181" i="72"/>
  <c r="W182" i="72"/>
  <c r="G183" i="72"/>
  <c r="S183" i="72"/>
  <c r="AE183" i="72"/>
  <c r="H184" i="72"/>
  <c r="T184" i="72"/>
  <c r="AF184" i="72"/>
  <c r="I185" i="72"/>
  <c r="U185" i="72"/>
  <c r="AG185" i="72"/>
  <c r="J186" i="72"/>
  <c r="V186" i="72"/>
  <c r="AH186" i="72"/>
  <c r="K187" i="72"/>
  <c r="W187" i="72"/>
  <c r="AI187" i="72"/>
  <c r="L188" i="72"/>
  <c r="X188" i="72"/>
  <c r="AJ188" i="72"/>
  <c r="M189" i="72"/>
  <c r="Y189" i="72"/>
  <c r="AL159" i="72"/>
  <c r="Y162" i="72"/>
  <c r="G174" i="72"/>
  <c r="K158" i="72"/>
  <c r="W158" i="72"/>
  <c r="AI158" i="72"/>
  <c r="M160" i="72"/>
  <c r="Y160" i="72"/>
  <c r="B161" i="72"/>
  <c r="N161" i="72"/>
  <c r="Z161" i="72"/>
  <c r="C162" i="72"/>
  <c r="O162" i="72"/>
  <c r="AA162" i="72"/>
  <c r="P163" i="72"/>
  <c r="AB163" i="72"/>
  <c r="F165" i="72"/>
  <c r="R165" i="72"/>
  <c r="AD165" i="72"/>
  <c r="C169" i="72"/>
  <c r="AA169" i="72"/>
  <c r="W170" i="72"/>
  <c r="F171" i="72"/>
  <c r="R171" i="72"/>
  <c r="AD171" i="72"/>
  <c r="G172" i="72"/>
  <c r="S172" i="72"/>
  <c r="AE172" i="72"/>
  <c r="H173" i="72"/>
  <c r="T173" i="72"/>
  <c r="AF173" i="72"/>
  <c r="I174" i="72"/>
  <c r="U174" i="72"/>
  <c r="AG174" i="72"/>
  <c r="J175" i="72"/>
  <c r="V175" i="72"/>
  <c r="AH175" i="72"/>
  <c r="L177" i="72"/>
  <c r="X177" i="72"/>
  <c r="AJ177" i="72"/>
  <c r="Z181" i="72"/>
  <c r="X182" i="72"/>
  <c r="H183" i="72"/>
  <c r="T183" i="72"/>
  <c r="AF183" i="72"/>
  <c r="I184" i="72"/>
  <c r="U184" i="72"/>
  <c r="AG184" i="72"/>
  <c r="J185" i="72"/>
  <c r="V185" i="72"/>
  <c r="AH185" i="72"/>
  <c r="K186" i="72"/>
  <c r="W186" i="72"/>
  <c r="AI186" i="72"/>
  <c r="L187" i="72"/>
  <c r="X187" i="72"/>
  <c r="AJ187" i="72"/>
  <c r="B189" i="72"/>
  <c r="N189" i="72"/>
  <c r="Z189" i="72"/>
  <c r="M162" i="72"/>
  <c r="S174" i="72"/>
  <c r="K157" i="72"/>
  <c r="W157" i="72"/>
  <c r="L158" i="72"/>
  <c r="X158" i="72"/>
  <c r="AJ158" i="72"/>
  <c r="B160" i="72"/>
  <c r="N160" i="72"/>
  <c r="C161" i="72"/>
  <c r="O161" i="72"/>
  <c r="D162" i="72"/>
  <c r="P162" i="72"/>
  <c r="AB162" i="72"/>
  <c r="E163" i="72"/>
  <c r="Q163" i="72"/>
  <c r="G165" i="72"/>
  <c r="S165" i="72"/>
  <c r="AE165" i="72"/>
  <c r="E169" i="72"/>
  <c r="AI169" i="72"/>
  <c r="X170" i="72"/>
  <c r="G171" i="72"/>
  <c r="S171" i="72"/>
  <c r="H172" i="72"/>
  <c r="T172" i="72"/>
  <c r="AF172" i="72"/>
  <c r="I173" i="72"/>
  <c r="U173" i="72"/>
  <c r="AG173" i="72"/>
  <c r="J174" i="72"/>
  <c r="V174" i="72"/>
  <c r="AH174" i="72"/>
  <c r="K175" i="72"/>
  <c r="W175" i="72"/>
  <c r="M177" i="72"/>
  <c r="Y177" i="72"/>
  <c r="AA181" i="72"/>
  <c r="Y182" i="72"/>
  <c r="I183" i="72"/>
  <c r="U183" i="72"/>
  <c r="J184" i="72"/>
  <c r="V184" i="72"/>
  <c r="AH184" i="72"/>
  <c r="K185" i="72"/>
  <c r="W185" i="72"/>
  <c r="AI185" i="72"/>
  <c r="L186" i="72"/>
  <c r="X186" i="72"/>
  <c r="AJ186" i="72"/>
  <c r="M187" i="72"/>
  <c r="Y187" i="72"/>
  <c r="B188" i="72"/>
  <c r="N188" i="72"/>
  <c r="C189" i="72"/>
  <c r="O189" i="72"/>
  <c r="AA189" i="72"/>
  <c r="E162" i="72"/>
  <c r="Q162" i="72"/>
  <c r="AC162" i="72"/>
  <c r="Y170" i="72"/>
  <c r="K174" i="72"/>
  <c r="W174" i="72"/>
  <c r="AI174" i="72"/>
  <c r="B177" i="72"/>
  <c r="N177" i="72"/>
  <c r="Z177" i="72"/>
  <c r="Z182" i="72"/>
  <c r="K184" i="72"/>
  <c r="W184" i="72"/>
  <c r="AI184" i="72"/>
  <c r="M186" i="72"/>
  <c r="Y186" i="72"/>
  <c r="D189" i="72"/>
  <c r="P189" i="72"/>
  <c r="AB189" i="72"/>
  <c r="F162" i="72"/>
  <c r="AD162" i="72"/>
  <c r="L174" i="72"/>
  <c r="X174" i="72"/>
  <c r="AJ174" i="72"/>
  <c r="B186" i="72"/>
  <c r="N186" i="72"/>
  <c r="Z186" i="72"/>
  <c r="R162" i="72"/>
  <c r="G162" i="72"/>
  <c r="S162" i="72"/>
  <c r="AE162" i="72"/>
  <c r="J165" i="72"/>
  <c r="V165" i="72"/>
  <c r="AH165" i="72"/>
  <c r="C170" i="72"/>
  <c r="AA170" i="72"/>
  <c r="M174" i="72"/>
  <c r="Y174" i="72"/>
  <c r="D177" i="72"/>
  <c r="P177" i="72"/>
  <c r="AB177" i="72"/>
  <c r="B182" i="72"/>
  <c r="AI182" i="72"/>
  <c r="M184" i="72"/>
  <c r="Y184" i="72"/>
  <c r="B185" i="72"/>
  <c r="N185" i="72"/>
  <c r="Z185" i="72"/>
  <c r="C186" i="72"/>
  <c r="O186" i="72"/>
  <c r="AA186" i="72"/>
  <c r="D187" i="72"/>
  <c r="P187" i="72"/>
  <c r="AB187" i="72"/>
  <c r="F189" i="72"/>
  <c r="R189" i="72"/>
  <c r="AD189" i="72"/>
  <c r="H162" i="72"/>
  <c r="T162" i="72"/>
  <c r="AF162" i="72"/>
  <c r="B174" i="72"/>
  <c r="N174" i="72"/>
  <c r="Z174" i="72"/>
  <c r="D186" i="72"/>
  <c r="P186" i="72"/>
  <c r="AB186" i="72"/>
  <c r="G189" i="72"/>
  <c r="S189" i="72"/>
  <c r="AE189" i="72"/>
  <c r="I162" i="72"/>
  <c r="U162" i="72"/>
  <c r="AG162" i="72"/>
  <c r="C174" i="72"/>
  <c r="O174" i="72"/>
  <c r="AA174" i="72"/>
  <c r="K182" i="72"/>
  <c r="E186" i="72"/>
  <c r="Q186" i="72"/>
  <c r="AC186" i="72"/>
  <c r="H189" i="72"/>
  <c r="T189" i="72"/>
  <c r="AF189" i="72"/>
  <c r="AD186" i="72"/>
  <c r="K162" i="72"/>
  <c r="W162" i="72"/>
  <c r="AI162" i="72"/>
  <c r="M170" i="72"/>
  <c r="E174" i="72"/>
  <c r="Q174" i="72"/>
  <c r="AC174" i="72"/>
  <c r="H177" i="72"/>
  <c r="T177" i="72"/>
  <c r="AF177" i="72"/>
  <c r="M182" i="72"/>
  <c r="E184" i="72"/>
  <c r="Q184" i="72"/>
  <c r="AC184" i="72"/>
  <c r="G186" i="72"/>
  <c r="S186" i="72"/>
  <c r="AE186" i="72"/>
  <c r="J189" i="72"/>
  <c r="V189" i="72"/>
  <c r="AH189" i="72"/>
  <c r="R186" i="72"/>
  <c r="L162" i="72"/>
  <c r="X162" i="72"/>
  <c r="C165" i="72"/>
  <c r="O165" i="72"/>
  <c r="N170" i="72"/>
  <c r="D172" i="72"/>
  <c r="P172" i="72"/>
  <c r="E173" i="72"/>
  <c r="Q173" i="72"/>
  <c r="F174" i="72"/>
  <c r="R174" i="72"/>
  <c r="AD174" i="72"/>
  <c r="I177" i="72"/>
  <c r="U177" i="72"/>
  <c r="W181" i="72"/>
  <c r="N182" i="72"/>
  <c r="F184" i="72"/>
  <c r="R184" i="72"/>
  <c r="G185" i="72"/>
  <c r="S185" i="72"/>
  <c r="H186" i="72"/>
  <c r="T186" i="72"/>
  <c r="AF186" i="72"/>
  <c r="I187" i="72"/>
  <c r="U187" i="72"/>
  <c r="K189" i="72"/>
  <c r="W189" i="72"/>
  <c r="F186" i="72"/>
  <c r="I186" i="72"/>
  <c r="U186" i="72"/>
  <c r="K167" i="72"/>
  <c r="W167" i="72"/>
  <c r="AI167" i="72"/>
  <c r="K179" i="72"/>
  <c r="W179" i="72"/>
  <c r="AI179" i="72"/>
  <c r="K180" i="72"/>
  <c r="W180" i="72"/>
  <c r="AI180" i="72"/>
  <c r="M167" i="72"/>
  <c r="Y167" i="72"/>
  <c r="M179" i="72"/>
  <c r="Y179" i="72"/>
  <c r="B167" i="72"/>
  <c r="N167" i="72"/>
  <c r="Z167" i="72"/>
  <c r="B179" i="72"/>
  <c r="N179" i="72"/>
  <c r="Z179" i="72"/>
  <c r="C167" i="72"/>
  <c r="O167" i="72"/>
  <c r="AA167" i="72"/>
  <c r="C179" i="72"/>
  <c r="O179" i="72"/>
  <c r="AA179" i="72"/>
  <c r="D156" i="72"/>
  <c r="P156" i="72"/>
  <c r="AB156" i="72"/>
  <c r="D167" i="72"/>
  <c r="P167" i="72"/>
  <c r="AB167" i="72"/>
  <c r="D168" i="72"/>
  <c r="P168" i="72"/>
  <c r="AB168" i="72"/>
  <c r="D169" i="72"/>
  <c r="P169" i="72"/>
  <c r="AB169" i="72"/>
  <c r="D170" i="72"/>
  <c r="P170" i="72"/>
  <c r="AB170" i="72"/>
  <c r="D179" i="72"/>
  <c r="P179" i="72"/>
  <c r="AB179" i="72"/>
  <c r="D180" i="72"/>
  <c r="P180" i="72"/>
  <c r="AB180" i="72"/>
  <c r="D181" i="72"/>
  <c r="P181" i="72"/>
  <c r="AB181" i="72"/>
  <c r="D182" i="72"/>
  <c r="P182" i="72"/>
  <c r="AB182" i="72"/>
  <c r="D190" i="72"/>
  <c r="P190" i="72"/>
  <c r="AB190" i="72"/>
  <c r="E167" i="72"/>
  <c r="Q167" i="72"/>
  <c r="AC167" i="72"/>
  <c r="E168" i="72"/>
  <c r="Q168" i="72"/>
  <c r="AC168" i="72"/>
  <c r="AC169" i="72"/>
  <c r="E179" i="72"/>
  <c r="Q179" i="72"/>
  <c r="AC179" i="72"/>
  <c r="E180" i="72"/>
  <c r="Q180" i="72"/>
  <c r="AC180" i="72"/>
  <c r="E181" i="72"/>
  <c r="Q181" i="72"/>
  <c r="AC181" i="72"/>
  <c r="E182" i="72"/>
  <c r="Q182" i="72"/>
  <c r="AC182" i="72"/>
  <c r="E190" i="72"/>
  <c r="Q190" i="72"/>
  <c r="AC190" i="72"/>
  <c r="F156" i="72"/>
  <c r="R156" i="72"/>
  <c r="AD156" i="72"/>
  <c r="F167" i="72"/>
  <c r="R167" i="72"/>
  <c r="AD167" i="72"/>
  <c r="F168" i="72"/>
  <c r="R168" i="72"/>
  <c r="AD168" i="72"/>
  <c r="F169" i="72"/>
  <c r="R169" i="72"/>
  <c r="AD169" i="72"/>
  <c r="F170" i="72"/>
  <c r="R170" i="72"/>
  <c r="AD170" i="72"/>
  <c r="F179" i="72"/>
  <c r="R179" i="72"/>
  <c r="AD179" i="72"/>
  <c r="F180" i="72"/>
  <c r="R180" i="72"/>
  <c r="AD180" i="72"/>
  <c r="F181" i="72"/>
  <c r="R181" i="72"/>
  <c r="AD181" i="72"/>
  <c r="F182" i="72"/>
  <c r="R182" i="72"/>
  <c r="AD182" i="72"/>
  <c r="F190" i="72"/>
  <c r="R190" i="72"/>
  <c r="AD190" i="72"/>
  <c r="G156" i="72"/>
  <c r="S156" i="72"/>
  <c r="AE156" i="72"/>
  <c r="G167" i="72"/>
  <c r="S167" i="72"/>
  <c r="AE167" i="72"/>
  <c r="G168" i="72"/>
  <c r="S168" i="72"/>
  <c r="AE168" i="72"/>
  <c r="G169" i="72"/>
  <c r="S169" i="72"/>
  <c r="AE169" i="72"/>
  <c r="G170" i="72"/>
  <c r="S170" i="72"/>
  <c r="AE170" i="72"/>
  <c r="G179" i="72"/>
  <c r="S179" i="72"/>
  <c r="AE179" i="72"/>
  <c r="G180" i="72"/>
  <c r="S180" i="72"/>
  <c r="AE180" i="72"/>
  <c r="G181" i="72"/>
  <c r="S181" i="72"/>
  <c r="AE181" i="72"/>
  <c r="G182" i="72"/>
  <c r="S182" i="72"/>
  <c r="AE182" i="72"/>
  <c r="G190" i="72"/>
  <c r="S190" i="72"/>
  <c r="AE190" i="72"/>
  <c r="H156" i="72"/>
  <c r="T156" i="72"/>
  <c r="AF156" i="72"/>
  <c r="H167" i="72"/>
  <c r="T167" i="72"/>
  <c r="AF167" i="72"/>
  <c r="H168" i="72"/>
  <c r="T168" i="72"/>
  <c r="AF168" i="72"/>
  <c r="H169" i="72"/>
  <c r="T169" i="72"/>
  <c r="AF169" i="72"/>
  <c r="H170" i="72"/>
  <c r="T170" i="72"/>
  <c r="AF170" i="72"/>
  <c r="H179" i="72"/>
  <c r="T179" i="72"/>
  <c r="AF179" i="72"/>
  <c r="H180" i="72"/>
  <c r="T180" i="72"/>
  <c r="AF180" i="72"/>
  <c r="H181" i="72"/>
  <c r="T181" i="72"/>
  <c r="AF181" i="72"/>
  <c r="H182" i="72"/>
  <c r="T182" i="72"/>
  <c r="AF182" i="72"/>
  <c r="H190" i="72"/>
  <c r="T190" i="72"/>
  <c r="AF190" i="72"/>
  <c r="I156" i="72"/>
  <c r="U156" i="72"/>
  <c r="I167" i="72"/>
  <c r="U167" i="72"/>
  <c r="AG167" i="72"/>
  <c r="I168" i="72"/>
  <c r="U168" i="72"/>
  <c r="AG168" i="72"/>
  <c r="I169" i="72"/>
  <c r="U169" i="72"/>
  <c r="AG169" i="72"/>
  <c r="I170" i="72"/>
  <c r="U170" i="72"/>
  <c r="AG170" i="72"/>
  <c r="I179" i="72"/>
  <c r="U179" i="72"/>
  <c r="AG179" i="72"/>
  <c r="I180" i="72"/>
  <c r="U180" i="72"/>
  <c r="AG180" i="72"/>
  <c r="I181" i="72"/>
  <c r="U181" i="72"/>
  <c r="AG181" i="72"/>
  <c r="I182" i="72"/>
  <c r="U182" i="72"/>
  <c r="AG182" i="72"/>
  <c r="I190" i="72"/>
  <c r="U190" i="72"/>
  <c r="AG190" i="72"/>
  <c r="J167" i="72"/>
  <c r="V167" i="72"/>
  <c r="J168" i="72"/>
  <c r="V168" i="72"/>
  <c r="J169" i="72"/>
  <c r="V169" i="72"/>
  <c r="J170" i="72"/>
  <c r="V170" i="72"/>
  <c r="J179" i="72"/>
  <c r="V179" i="72"/>
  <c r="J180" i="72"/>
  <c r="V180" i="72"/>
  <c r="J181" i="72"/>
  <c r="V181" i="72"/>
  <c r="J182" i="72"/>
  <c r="V182" i="72"/>
  <c r="J190" i="72"/>
  <c r="V190" i="72"/>
  <c r="AL164" i="72" l="1"/>
  <c r="AL166" i="72"/>
  <c r="AL173" i="72"/>
  <c r="AL163" i="72"/>
  <c r="AL160" i="72"/>
  <c r="AL171" i="72"/>
  <c r="AL157" i="72"/>
  <c r="AL178" i="72"/>
  <c r="L197" i="72"/>
  <c r="X197" i="72"/>
  <c r="AL175" i="72"/>
  <c r="C197" i="72"/>
  <c r="V197" i="72"/>
  <c r="AL185" i="72"/>
  <c r="AL161" i="72"/>
  <c r="O197" i="72"/>
  <c r="AL189" i="72"/>
  <c r="AH197" i="72"/>
  <c r="AJ197" i="72"/>
  <c r="AC197" i="72"/>
  <c r="AL183" i="72"/>
  <c r="AL184" i="72"/>
  <c r="AL172" i="72"/>
  <c r="AL165" i="72"/>
  <c r="AL162" i="72"/>
  <c r="AL158" i="72"/>
  <c r="AL186" i="72"/>
  <c r="AL177" i="72"/>
  <c r="J197" i="72"/>
  <c r="B197" i="72"/>
  <c r="AL174" i="72"/>
  <c r="Q197" i="72"/>
  <c r="N197" i="72"/>
  <c r="AI197" i="72"/>
  <c r="AG197" i="72"/>
  <c r="Z197" i="72"/>
  <c r="W197" i="72"/>
  <c r="H197" i="72"/>
  <c r="K197" i="72"/>
  <c r="M197" i="72"/>
  <c r="E197" i="72"/>
  <c r="Y197" i="72"/>
  <c r="AL187" i="72"/>
  <c r="AA197" i="72"/>
  <c r="AL188" i="72"/>
  <c r="T197" i="72"/>
  <c r="R197" i="72"/>
  <c r="F197" i="72"/>
  <c r="AB197" i="72"/>
  <c r="P197" i="72"/>
  <c r="AL190" i="72"/>
  <c r="AE197" i="72"/>
  <c r="AL182" i="72"/>
  <c r="AL170" i="72"/>
  <c r="D197" i="72"/>
  <c r="AL156" i="72"/>
  <c r="AL167" i="72"/>
  <c r="U197" i="72"/>
  <c r="S197" i="72"/>
  <c r="I197" i="72"/>
  <c r="G197" i="72"/>
  <c r="AL179" i="72"/>
  <c r="AL169" i="72"/>
  <c r="AL181" i="72"/>
  <c r="AF197" i="72"/>
  <c r="AD197" i="72"/>
  <c r="AL180" i="72"/>
  <c r="AL168" i="72"/>
  <c r="A107" i="60" l="1"/>
  <c r="A83" i="60"/>
  <c r="A109" i="60" s="1"/>
  <c r="M528" i="70"/>
  <c r="M527" i="70"/>
  <c r="M526" i="70"/>
  <c r="M525" i="70"/>
  <c r="M524" i="70"/>
  <c r="M523" i="70"/>
  <c r="M522" i="70"/>
  <c r="M521" i="70"/>
  <c r="M520" i="70"/>
  <c r="M516" i="70"/>
  <c r="M515" i="70"/>
  <c r="M514" i="70"/>
  <c r="M513" i="70"/>
  <c r="M512" i="70"/>
  <c r="M511" i="70"/>
  <c r="M510" i="70"/>
  <c r="M509" i="70"/>
  <c r="M508" i="70"/>
  <c r="M504" i="70"/>
  <c r="M503" i="70"/>
  <c r="M502" i="70"/>
  <c r="M501" i="70"/>
  <c r="M500" i="70"/>
  <c r="M499" i="70"/>
  <c r="M498" i="70"/>
  <c r="M497" i="70"/>
  <c r="M496" i="70"/>
  <c r="M492" i="70"/>
  <c r="M491" i="70"/>
  <c r="M490" i="70"/>
  <c r="M489" i="70"/>
  <c r="M488" i="70"/>
  <c r="M487" i="70"/>
  <c r="M486" i="70"/>
  <c r="M485" i="70"/>
  <c r="M484" i="70"/>
  <c r="M328" i="70"/>
  <c r="N328" i="70" s="1"/>
  <c r="M327" i="70"/>
  <c r="N327" i="70" s="1"/>
  <c r="M326" i="70"/>
  <c r="N326" i="70" s="1"/>
  <c r="M325" i="70"/>
  <c r="N325" i="70" s="1"/>
  <c r="M324" i="70"/>
  <c r="N324" i="70" s="1"/>
  <c r="M323" i="70"/>
  <c r="N323" i="70" s="1"/>
  <c r="M322" i="70"/>
  <c r="N322" i="70" s="1"/>
  <c r="M321" i="70"/>
  <c r="N321" i="70" s="1"/>
  <c r="M320" i="70"/>
  <c r="H320" i="70"/>
  <c r="G320" i="70"/>
  <c r="N320" i="70" l="1"/>
  <c r="K510" i="68" l="1"/>
  <c r="J510" i="68"/>
  <c r="I510" i="68"/>
  <c r="H510" i="68"/>
  <c r="G510" i="68"/>
  <c r="F510" i="68"/>
  <c r="E510" i="68"/>
  <c r="D510" i="68"/>
  <c r="C510" i="68"/>
  <c r="L153" i="68"/>
  <c r="L152" i="68"/>
  <c r="L151" i="68"/>
  <c r="L150" i="68"/>
  <c r="L149" i="68"/>
  <c r="L148" i="68"/>
  <c r="L147" i="68"/>
  <c r="L146" i="68"/>
  <c r="L145" i="68"/>
  <c r="L144" i="68"/>
  <c r="L143" i="68"/>
  <c r="L142" i="68"/>
  <c r="L141" i="68"/>
  <c r="L140" i="68"/>
  <c r="L139" i="68"/>
  <c r="L138" i="68"/>
  <c r="L137" i="68"/>
  <c r="L136" i="68"/>
  <c r="L135" i="68"/>
  <c r="L134" i="68"/>
  <c r="L133" i="68"/>
  <c r="L132" i="68"/>
  <c r="L131" i="68"/>
  <c r="L130" i="68"/>
  <c r="L129" i="68"/>
  <c r="L128" i="68"/>
  <c r="L127" i="68"/>
  <c r="L126" i="68"/>
  <c r="L125" i="68"/>
  <c r="L124" i="68"/>
  <c r="L123" i="68"/>
  <c r="L122" i="68"/>
  <c r="L121" i="68"/>
  <c r="L120" i="68"/>
  <c r="L119" i="68"/>
  <c r="AL118" i="66"/>
  <c r="AK118" i="66"/>
  <c r="AJ118" i="66"/>
  <c r="AI118" i="66"/>
  <c r="AH118" i="66"/>
  <c r="AG118" i="66"/>
  <c r="AF118" i="66"/>
  <c r="AE118" i="66"/>
  <c r="AD118" i="66"/>
  <c r="AC118" i="66"/>
  <c r="AB118" i="66"/>
  <c r="AA118" i="66"/>
  <c r="Z118" i="66"/>
  <c r="Y118" i="66"/>
  <c r="X118" i="66"/>
  <c r="W118" i="66"/>
  <c r="V118" i="66"/>
  <c r="U118" i="66"/>
  <c r="T118" i="66"/>
  <c r="S118" i="66"/>
  <c r="R118" i="66"/>
  <c r="Q118" i="66"/>
  <c r="P118" i="66"/>
  <c r="O118" i="66"/>
  <c r="N118" i="66"/>
  <c r="M118" i="66"/>
  <c r="L118" i="66"/>
  <c r="K118" i="66"/>
  <c r="J118" i="66"/>
  <c r="I118" i="66"/>
  <c r="H118" i="66"/>
  <c r="G118" i="66"/>
  <c r="F118" i="66"/>
  <c r="E118" i="66"/>
  <c r="D118" i="66"/>
  <c r="C118" i="66"/>
  <c r="AL117" i="66"/>
  <c r="AK117" i="66"/>
  <c r="AJ117" i="66"/>
  <c r="AI117" i="66"/>
  <c r="AH117" i="66"/>
  <c r="AG117" i="66"/>
  <c r="AF117" i="66"/>
  <c r="AE117" i="66"/>
  <c r="AD117" i="66"/>
  <c r="AC117" i="66"/>
  <c r="AB117" i="66"/>
  <c r="AA117" i="66"/>
  <c r="Z117" i="66"/>
  <c r="Y117" i="66"/>
  <c r="X117" i="66"/>
  <c r="W117" i="66"/>
  <c r="V117" i="66"/>
  <c r="U117" i="66"/>
  <c r="T117" i="66"/>
  <c r="S117" i="66"/>
  <c r="R117" i="66"/>
  <c r="Q117" i="66"/>
  <c r="P117" i="66"/>
  <c r="O117" i="66"/>
  <c r="N117" i="66"/>
  <c r="M117" i="66"/>
  <c r="L117" i="66"/>
  <c r="K117" i="66"/>
  <c r="J117" i="66"/>
  <c r="I117" i="66"/>
  <c r="H117" i="66"/>
  <c r="G117" i="66"/>
  <c r="F117" i="66"/>
  <c r="E117" i="66"/>
  <c r="D117" i="66"/>
  <c r="C117" i="66"/>
  <c r="AL116" i="66"/>
  <c r="AK116" i="66"/>
  <c r="AJ116" i="66"/>
  <c r="AI116" i="66"/>
  <c r="AH116" i="66"/>
  <c r="AG116" i="66"/>
  <c r="AF116" i="66"/>
  <c r="AE116" i="66"/>
  <c r="AD116" i="66"/>
  <c r="AC116" i="66"/>
  <c r="AB116" i="66"/>
  <c r="AA116" i="66"/>
  <c r="Z116" i="66"/>
  <c r="Y116" i="66"/>
  <c r="X116" i="66"/>
  <c r="W116" i="66"/>
  <c r="V116" i="66"/>
  <c r="U116" i="66"/>
  <c r="T116" i="66"/>
  <c r="S116" i="66"/>
  <c r="R116" i="66"/>
  <c r="Q116" i="66"/>
  <c r="P116" i="66"/>
  <c r="O116" i="66"/>
  <c r="N116" i="66"/>
  <c r="M116" i="66"/>
  <c r="L116" i="66"/>
  <c r="K116" i="66"/>
  <c r="J116" i="66"/>
  <c r="I116" i="66"/>
  <c r="H116" i="66"/>
  <c r="G116" i="66"/>
  <c r="F116" i="66"/>
  <c r="E116" i="66"/>
  <c r="D116" i="66"/>
  <c r="C116" i="66"/>
  <c r="AL115" i="66"/>
  <c r="AK115" i="66"/>
  <c r="AJ115" i="66"/>
  <c r="AI115" i="66"/>
  <c r="AH115" i="66"/>
  <c r="AG115" i="66"/>
  <c r="AF115" i="66"/>
  <c r="AE115" i="66"/>
  <c r="AD115" i="66"/>
  <c r="AC115" i="66"/>
  <c r="AB115" i="66"/>
  <c r="AA115" i="66"/>
  <c r="Z115" i="66"/>
  <c r="Y115" i="66"/>
  <c r="X115" i="66"/>
  <c r="W115" i="66"/>
  <c r="V115" i="66"/>
  <c r="U115" i="66"/>
  <c r="T115" i="66"/>
  <c r="S115" i="66"/>
  <c r="R115" i="66"/>
  <c r="Q115" i="66"/>
  <c r="P115" i="66"/>
  <c r="O115" i="66"/>
  <c r="N115" i="66"/>
  <c r="M115" i="66"/>
  <c r="L115" i="66"/>
  <c r="K115" i="66"/>
  <c r="J115" i="66"/>
  <c r="I115" i="66"/>
  <c r="H115" i="66"/>
  <c r="G115" i="66"/>
  <c r="F115" i="66"/>
  <c r="E115" i="66"/>
  <c r="D115" i="66"/>
  <c r="C115" i="66"/>
  <c r="AL114" i="66"/>
  <c r="AK114" i="66"/>
  <c r="AJ114" i="66"/>
  <c r="AI114" i="66"/>
  <c r="AH114" i="66"/>
  <c r="AG114" i="66"/>
  <c r="AF114" i="66"/>
  <c r="AE114" i="66"/>
  <c r="AD114" i="66"/>
  <c r="AC114" i="66"/>
  <c r="AB114" i="66"/>
  <c r="AA114" i="66"/>
  <c r="Z114" i="66"/>
  <c r="Y114" i="66"/>
  <c r="X114" i="66"/>
  <c r="W114" i="66"/>
  <c r="V114" i="66"/>
  <c r="U114" i="66"/>
  <c r="T114" i="66"/>
  <c r="S114" i="66"/>
  <c r="R114" i="66"/>
  <c r="Q114" i="66"/>
  <c r="P114" i="66"/>
  <c r="O114" i="66"/>
  <c r="N114" i="66"/>
  <c r="M114" i="66"/>
  <c r="L114" i="66"/>
  <c r="K114" i="66"/>
  <c r="J114" i="66"/>
  <c r="I114" i="66"/>
  <c r="H114" i="66"/>
  <c r="G114" i="66"/>
  <c r="F114" i="66"/>
  <c r="E114" i="66"/>
  <c r="D114" i="66"/>
  <c r="C114" i="66"/>
  <c r="AL113" i="66"/>
  <c r="AK113" i="66"/>
  <c r="AJ113" i="66"/>
  <c r="AI113" i="66"/>
  <c r="AH113" i="66"/>
  <c r="AG113" i="66"/>
  <c r="AF113" i="66"/>
  <c r="AE113" i="66"/>
  <c r="AD113" i="66"/>
  <c r="AC113" i="66"/>
  <c r="AB113" i="66"/>
  <c r="AA113" i="66"/>
  <c r="Z113" i="66"/>
  <c r="Y113" i="66"/>
  <c r="X113" i="66"/>
  <c r="W113" i="66"/>
  <c r="V113" i="66"/>
  <c r="U113" i="66"/>
  <c r="T113" i="66"/>
  <c r="S113" i="66"/>
  <c r="R113" i="66"/>
  <c r="Q113" i="66"/>
  <c r="P113" i="66"/>
  <c r="O113" i="66"/>
  <c r="N113" i="66"/>
  <c r="M113" i="66"/>
  <c r="L113" i="66"/>
  <c r="K113" i="66"/>
  <c r="J113" i="66"/>
  <c r="I113" i="66"/>
  <c r="H113" i="66"/>
  <c r="G113" i="66"/>
  <c r="F113" i="66"/>
  <c r="E113" i="66"/>
  <c r="D113" i="66"/>
  <c r="C113" i="66"/>
  <c r="AL112" i="66"/>
  <c r="AK112" i="66"/>
  <c r="AJ112" i="66"/>
  <c r="AI112" i="66"/>
  <c r="AH112" i="66"/>
  <c r="AG112" i="66"/>
  <c r="AF112" i="66"/>
  <c r="AE112" i="66"/>
  <c r="AD112" i="66"/>
  <c r="AC112" i="66"/>
  <c r="AB112" i="66"/>
  <c r="AA112" i="66"/>
  <c r="Z112" i="66"/>
  <c r="Y112" i="66"/>
  <c r="X112" i="66"/>
  <c r="W112" i="66"/>
  <c r="V112" i="66"/>
  <c r="U112" i="66"/>
  <c r="T112" i="66"/>
  <c r="S112" i="66"/>
  <c r="R112" i="66"/>
  <c r="Q112" i="66"/>
  <c r="P112" i="66"/>
  <c r="O112" i="66"/>
  <c r="N112" i="66"/>
  <c r="M112" i="66"/>
  <c r="L112" i="66"/>
  <c r="K112" i="66"/>
  <c r="J112" i="66"/>
  <c r="I112" i="66"/>
  <c r="H112" i="66"/>
  <c r="G112" i="66"/>
  <c r="F112" i="66"/>
  <c r="E112" i="66"/>
  <c r="D112" i="66"/>
  <c r="C112" i="66"/>
  <c r="AL111" i="66"/>
  <c r="AK111" i="66"/>
  <c r="AJ111" i="66"/>
  <c r="AI111" i="66"/>
  <c r="AH111" i="66"/>
  <c r="AG111" i="66"/>
  <c r="AF111" i="66"/>
  <c r="AE111" i="66"/>
  <c r="AD111" i="66"/>
  <c r="AC111" i="66"/>
  <c r="AB111" i="66"/>
  <c r="AA111" i="66"/>
  <c r="Z111" i="66"/>
  <c r="Y111" i="66"/>
  <c r="X111" i="66"/>
  <c r="W111" i="66"/>
  <c r="V111" i="66"/>
  <c r="U111" i="66"/>
  <c r="T111" i="66"/>
  <c r="S111" i="66"/>
  <c r="R111" i="66"/>
  <c r="Q111" i="66"/>
  <c r="P111" i="66"/>
  <c r="O111" i="66"/>
  <c r="N111" i="66"/>
  <c r="M111" i="66"/>
  <c r="L111" i="66"/>
  <c r="K111" i="66"/>
  <c r="J111" i="66"/>
  <c r="I111" i="66"/>
  <c r="H111" i="66"/>
  <c r="G111" i="66"/>
  <c r="F111" i="66"/>
  <c r="E111" i="66"/>
  <c r="D111" i="66"/>
  <c r="C111" i="66"/>
  <c r="AL110" i="66"/>
  <c r="AK110" i="66"/>
  <c r="AJ110" i="66"/>
  <c r="AI110" i="66"/>
  <c r="AH110" i="66"/>
  <c r="AG110" i="66"/>
  <c r="AF110" i="66"/>
  <c r="AE110" i="66"/>
  <c r="AD110" i="66"/>
  <c r="AC110" i="66"/>
  <c r="AB110" i="66"/>
  <c r="AA110" i="66"/>
  <c r="Z110" i="66"/>
  <c r="Y110" i="66"/>
  <c r="X110" i="66"/>
  <c r="W110" i="66"/>
  <c r="V110" i="66"/>
  <c r="U110" i="66"/>
  <c r="T110" i="66"/>
  <c r="S110" i="66"/>
  <c r="R110" i="66"/>
  <c r="Q110" i="66"/>
  <c r="P110" i="66"/>
  <c r="O110" i="66"/>
  <c r="N110" i="66"/>
  <c r="M110" i="66"/>
  <c r="L110" i="66"/>
  <c r="K110" i="66"/>
  <c r="J110" i="66"/>
  <c r="I110" i="66"/>
  <c r="H110" i="66"/>
  <c r="G110" i="66"/>
  <c r="F110" i="66"/>
  <c r="E110" i="66"/>
  <c r="D110" i="66"/>
  <c r="C110" i="66"/>
  <c r="AL106" i="66"/>
  <c r="AK106" i="66"/>
  <c r="AJ106" i="66"/>
  <c r="AI106" i="66"/>
  <c r="AH106" i="66"/>
  <c r="AG106" i="66"/>
  <c r="AF106" i="66"/>
  <c r="AE106" i="66"/>
  <c r="AD106" i="66"/>
  <c r="AC106" i="66"/>
  <c r="AB106" i="66"/>
  <c r="AA106" i="66"/>
  <c r="Z106" i="66"/>
  <c r="Y106" i="66"/>
  <c r="X106" i="66"/>
  <c r="W106" i="66"/>
  <c r="V106" i="66"/>
  <c r="U106" i="66"/>
  <c r="T106" i="66"/>
  <c r="S106" i="66"/>
  <c r="R106" i="66"/>
  <c r="Q106" i="66"/>
  <c r="P106" i="66"/>
  <c r="O106" i="66"/>
  <c r="N106" i="66"/>
  <c r="M106" i="66"/>
  <c r="L106" i="66"/>
  <c r="K106" i="66"/>
  <c r="J106" i="66"/>
  <c r="I106" i="66"/>
  <c r="H106" i="66"/>
  <c r="G106" i="66"/>
  <c r="F106" i="66"/>
  <c r="E106" i="66"/>
  <c r="D106" i="66"/>
  <c r="C106" i="66"/>
  <c r="AL105" i="66"/>
  <c r="AK105" i="66"/>
  <c r="AJ105" i="66"/>
  <c r="AI105" i="66"/>
  <c r="AH105" i="66"/>
  <c r="AG105" i="66"/>
  <c r="AF105" i="66"/>
  <c r="AE105" i="66"/>
  <c r="AD105" i="66"/>
  <c r="AC105" i="66"/>
  <c r="AB105" i="66"/>
  <c r="AA105" i="66"/>
  <c r="Z105" i="66"/>
  <c r="Y105" i="66"/>
  <c r="X105" i="66"/>
  <c r="W105" i="66"/>
  <c r="V105" i="66"/>
  <c r="U105" i="66"/>
  <c r="T105" i="66"/>
  <c r="S105" i="66"/>
  <c r="R105" i="66"/>
  <c r="Q105" i="66"/>
  <c r="P105" i="66"/>
  <c r="O105" i="66"/>
  <c r="N105" i="66"/>
  <c r="M105" i="66"/>
  <c r="L105" i="66"/>
  <c r="K105" i="66"/>
  <c r="J105" i="66"/>
  <c r="I105" i="66"/>
  <c r="H105" i="66"/>
  <c r="G105" i="66"/>
  <c r="F105" i="66"/>
  <c r="E105" i="66"/>
  <c r="D105" i="66"/>
  <c r="C105" i="66"/>
  <c r="AL104" i="66"/>
  <c r="AK104" i="66"/>
  <c r="AJ104" i="66"/>
  <c r="AI104" i="66"/>
  <c r="AH104" i="66"/>
  <c r="AG104" i="66"/>
  <c r="AF104" i="66"/>
  <c r="AE104" i="66"/>
  <c r="AD104" i="66"/>
  <c r="AC104" i="66"/>
  <c r="AB104" i="66"/>
  <c r="AA104" i="66"/>
  <c r="Z104" i="66"/>
  <c r="Y104" i="66"/>
  <c r="X104" i="66"/>
  <c r="W104" i="66"/>
  <c r="V104" i="66"/>
  <c r="U104" i="66"/>
  <c r="T104" i="66"/>
  <c r="S104" i="66"/>
  <c r="R104" i="66"/>
  <c r="Q104" i="66"/>
  <c r="P104" i="66"/>
  <c r="O104" i="66"/>
  <c r="N104" i="66"/>
  <c r="M104" i="66"/>
  <c r="L104" i="66"/>
  <c r="K104" i="66"/>
  <c r="J104" i="66"/>
  <c r="I104" i="66"/>
  <c r="H104" i="66"/>
  <c r="G104" i="66"/>
  <c r="F104" i="66"/>
  <c r="E104" i="66"/>
  <c r="D104" i="66"/>
  <c r="C104" i="66"/>
  <c r="AL103" i="66"/>
  <c r="AK103" i="66"/>
  <c r="AJ103" i="66"/>
  <c r="AI103" i="66"/>
  <c r="AH103" i="66"/>
  <c r="AG103" i="66"/>
  <c r="AF103" i="66"/>
  <c r="AE103" i="66"/>
  <c r="AD103" i="66"/>
  <c r="AC103" i="66"/>
  <c r="AB103" i="66"/>
  <c r="AA103" i="66"/>
  <c r="Z103" i="66"/>
  <c r="Y103" i="66"/>
  <c r="X103" i="66"/>
  <c r="W103" i="66"/>
  <c r="V103" i="66"/>
  <c r="U103" i="66"/>
  <c r="T103" i="66"/>
  <c r="S103" i="66"/>
  <c r="R103" i="66"/>
  <c r="Q103" i="66"/>
  <c r="P103" i="66"/>
  <c r="O103" i="66"/>
  <c r="N103" i="66"/>
  <c r="M103" i="66"/>
  <c r="L103" i="66"/>
  <c r="K103" i="66"/>
  <c r="J103" i="66"/>
  <c r="I103" i="66"/>
  <c r="H103" i="66"/>
  <c r="G103" i="66"/>
  <c r="F103" i="66"/>
  <c r="E103" i="66"/>
  <c r="D103" i="66"/>
  <c r="C103" i="66"/>
  <c r="AL102" i="66"/>
  <c r="AK102" i="66"/>
  <c r="AJ102" i="66"/>
  <c r="AI102" i="66"/>
  <c r="AH102" i="66"/>
  <c r="AG102" i="66"/>
  <c r="AF102" i="66"/>
  <c r="AE102" i="66"/>
  <c r="AD102" i="66"/>
  <c r="AC102" i="66"/>
  <c r="AB102" i="66"/>
  <c r="AA102" i="66"/>
  <c r="Z102" i="66"/>
  <c r="Y102" i="66"/>
  <c r="X102" i="66"/>
  <c r="W102" i="66"/>
  <c r="V102" i="66"/>
  <c r="U102" i="66"/>
  <c r="T102" i="66"/>
  <c r="S102" i="66"/>
  <c r="R102" i="66"/>
  <c r="Q102" i="66"/>
  <c r="P102" i="66"/>
  <c r="O102" i="66"/>
  <c r="N102" i="66"/>
  <c r="M102" i="66"/>
  <c r="L102" i="66"/>
  <c r="K102" i="66"/>
  <c r="J102" i="66"/>
  <c r="I102" i="66"/>
  <c r="H102" i="66"/>
  <c r="G102" i="66"/>
  <c r="F102" i="66"/>
  <c r="E102" i="66"/>
  <c r="D102" i="66"/>
  <c r="C102" i="66"/>
  <c r="AL101" i="66"/>
  <c r="AK101" i="66"/>
  <c r="AJ101" i="66"/>
  <c r="AI101" i="66"/>
  <c r="AH101" i="66"/>
  <c r="AG101" i="66"/>
  <c r="AF101" i="66"/>
  <c r="AE101" i="66"/>
  <c r="AD101" i="66"/>
  <c r="AC101" i="66"/>
  <c r="AB101" i="66"/>
  <c r="AA101" i="66"/>
  <c r="Z101" i="66"/>
  <c r="Y101" i="66"/>
  <c r="X101" i="66"/>
  <c r="W101" i="66"/>
  <c r="V101" i="66"/>
  <c r="U101" i="66"/>
  <c r="T101" i="66"/>
  <c r="S101" i="66"/>
  <c r="R101" i="66"/>
  <c r="Q101" i="66"/>
  <c r="P101" i="66"/>
  <c r="O101" i="66"/>
  <c r="N101" i="66"/>
  <c r="M101" i="66"/>
  <c r="L101" i="66"/>
  <c r="K101" i="66"/>
  <c r="J101" i="66"/>
  <c r="I101" i="66"/>
  <c r="H101" i="66"/>
  <c r="G101" i="66"/>
  <c r="F101" i="66"/>
  <c r="E101" i="66"/>
  <c r="D101" i="66"/>
  <c r="C101" i="66"/>
  <c r="AL100" i="66"/>
  <c r="AK100" i="66"/>
  <c r="AJ100" i="66"/>
  <c r="AI100" i="66"/>
  <c r="AH100" i="66"/>
  <c r="AG100" i="66"/>
  <c r="AF100" i="66"/>
  <c r="AE100" i="66"/>
  <c r="AD100" i="66"/>
  <c r="AC100" i="66"/>
  <c r="AB100" i="66"/>
  <c r="AA100" i="66"/>
  <c r="Z100" i="66"/>
  <c r="Y100" i="66"/>
  <c r="X100" i="66"/>
  <c r="W100" i="66"/>
  <c r="V100" i="66"/>
  <c r="U100" i="66"/>
  <c r="T100" i="66"/>
  <c r="S100" i="66"/>
  <c r="R100" i="66"/>
  <c r="Q100" i="66"/>
  <c r="P100" i="66"/>
  <c r="O100" i="66"/>
  <c r="N100" i="66"/>
  <c r="M100" i="66"/>
  <c r="L100" i="66"/>
  <c r="K100" i="66"/>
  <c r="J100" i="66"/>
  <c r="I100" i="66"/>
  <c r="H100" i="66"/>
  <c r="G100" i="66"/>
  <c r="F100" i="66"/>
  <c r="E100" i="66"/>
  <c r="D100" i="66"/>
  <c r="C100" i="66"/>
  <c r="AL99" i="66"/>
  <c r="AK99" i="66"/>
  <c r="AJ99" i="66"/>
  <c r="AI99" i="66"/>
  <c r="AH99" i="66"/>
  <c r="AG99" i="66"/>
  <c r="AF99" i="66"/>
  <c r="AE99" i="66"/>
  <c r="AD99" i="66"/>
  <c r="AC99" i="66"/>
  <c r="AB99" i="66"/>
  <c r="AA99" i="66"/>
  <c r="Z99" i="66"/>
  <c r="Y99" i="66"/>
  <c r="X99" i="66"/>
  <c r="W99" i="66"/>
  <c r="V99" i="66"/>
  <c r="U99" i="66"/>
  <c r="T99" i="66"/>
  <c r="S99" i="66"/>
  <c r="R99" i="66"/>
  <c r="Q99" i="66"/>
  <c r="P99" i="66"/>
  <c r="O99" i="66"/>
  <c r="N99" i="66"/>
  <c r="M99" i="66"/>
  <c r="L99" i="66"/>
  <c r="K99" i="66"/>
  <c r="J99" i="66"/>
  <c r="I99" i="66"/>
  <c r="H99" i="66"/>
  <c r="G99" i="66"/>
  <c r="F99" i="66"/>
  <c r="E99" i="66"/>
  <c r="D99" i="66"/>
  <c r="C99" i="66"/>
  <c r="AL98" i="66"/>
  <c r="AK98" i="66"/>
  <c r="AJ98" i="66"/>
  <c r="AI98" i="66"/>
  <c r="AH98" i="66"/>
  <c r="AG98" i="66"/>
  <c r="AF98" i="66"/>
  <c r="AE98" i="66"/>
  <c r="AD98" i="66"/>
  <c r="AC98" i="66"/>
  <c r="AB98" i="66"/>
  <c r="AA98" i="66"/>
  <c r="Z98" i="66"/>
  <c r="Y98" i="66"/>
  <c r="X98" i="66"/>
  <c r="W98" i="66"/>
  <c r="V98" i="66"/>
  <c r="U98" i="66"/>
  <c r="T98" i="66"/>
  <c r="S98" i="66"/>
  <c r="R98" i="66"/>
  <c r="Q98" i="66"/>
  <c r="P98" i="66"/>
  <c r="O98" i="66"/>
  <c r="N98" i="66"/>
  <c r="M98" i="66"/>
  <c r="L98" i="66"/>
  <c r="K98" i="66"/>
  <c r="J98" i="66"/>
  <c r="I98" i="66"/>
  <c r="H98" i="66"/>
  <c r="G98" i="66"/>
  <c r="F98" i="66"/>
  <c r="E98" i="66"/>
  <c r="D98" i="66"/>
  <c r="C98" i="66"/>
  <c r="AL90" i="66"/>
  <c r="AK90" i="66"/>
  <c r="AJ90" i="66"/>
  <c r="AI90" i="66"/>
  <c r="AH90" i="66"/>
  <c r="AG90" i="66"/>
  <c r="AF90" i="66"/>
  <c r="AE90" i="66"/>
  <c r="AD90" i="66"/>
  <c r="AC90" i="66"/>
  <c r="AB90" i="66"/>
  <c r="AA90" i="66"/>
  <c r="Z90" i="66"/>
  <c r="Y90" i="66"/>
  <c r="X90" i="66"/>
  <c r="W90" i="66"/>
  <c r="V90" i="66"/>
  <c r="U90" i="66"/>
  <c r="T90" i="66"/>
  <c r="S90" i="66"/>
  <c r="R90" i="66"/>
  <c r="Q90" i="66"/>
  <c r="P90" i="66"/>
  <c r="O90" i="66"/>
  <c r="N90" i="66"/>
  <c r="M90" i="66"/>
  <c r="L90" i="66"/>
  <c r="K90" i="66"/>
  <c r="J90" i="66"/>
  <c r="I90" i="66"/>
  <c r="H90" i="66"/>
  <c r="G90" i="66"/>
  <c r="F90" i="66"/>
  <c r="E90" i="66"/>
  <c r="D90" i="66"/>
  <c r="C90" i="66"/>
  <c r="AL89" i="66"/>
  <c r="AK89" i="66"/>
  <c r="AJ89" i="66"/>
  <c r="AI89" i="66"/>
  <c r="AH89" i="66"/>
  <c r="AG89" i="66"/>
  <c r="AF89" i="66"/>
  <c r="AE89" i="66"/>
  <c r="AD89" i="66"/>
  <c r="AC89" i="66"/>
  <c r="AB89" i="66"/>
  <c r="AA89" i="66"/>
  <c r="Z89" i="66"/>
  <c r="Y89" i="66"/>
  <c r="X89" i="66"/>
  <c r="W89" i="66"/>
  <c r="V89" i="66"/>
  <c r="U89" i="66"/>
  <c r="T89" i="66"/>
  <c r="S89" i="66"/>
  <c r="R89" i="66"/>
  <c r="Q89" i="66"/>
  <c r="P89" i="66"/>
  <c r="O89" i="66"/>
  <c r="N89" i="66"/>
  <c r="M89" i="66"/>
  <c r="L89" i="66"/>
  <c r="K89" i="66"/>
  <c r="J89" i="66"/>
  <c r="I89" i="66"/>
  <c r="H89" i="66"/>
  <c r="G89" i="66"/>
  <c r="F89" i="66"/>
  <c r="E89" i="66"/>
  <c r="D89" i="66"/>
  <c r="C89" i="66"/>
  <c r="AL88" i="66"/>
  <c r="AK88" i="66"/>
  <c r="AJ88" i="66"/>
  <c r="AI88" i="66"/>
  <c r="AH88" i="66"/>
  <c r="AG88" i="66"/>
  <c r="AF88" i="66"/>
  <c r="AE88" i="66"/>
  <c r="AD88" i="66"/>
  <c r="AC88" i="66"/>
  <c r="AB88" i="66"/>
  <c r="AA88" i="66"/>
  <c r="Z88" i="66"/>
  <c r="Y88" i="66"/>
  <c r="X88" i="66"/>
  <c r="W88" i="66"/>
  <c r="V88" i="66"/>
  <c r="U88" i="66"/>
  <c r="T88" i="66"/>
  <c r="S88" i="66"/>
  <c r="R88" i="66"/>
  <c r="Q88" i="66"/>
  <c r="P88" i="66"/>
  <c r="O88" i="66"/>
  <c r="N88" i="66"/>
  <c r="M88" i="66"/>
  <c r="L88" i="66"/>
  <c r="K88" i="66"/>
  <c r="J88" i="66"/>
  <c r="I88" i="66"/>
  <c r="H88" i="66"/>
  <c r="G88" i="66"/>
  <c r="F88" i="66"/>
  <c r="E88" i="66"/>
  <c r="D88" i="66"/>
  <c r="C88" i="66"/>
  <c r="AL87" i="66"/>
  <c r="AK87" i="66"/>
  <c r="AJ87" i="66"/>
  <c r="AI87" i="66"/>
  <c r="AH87" i="66"/>
  <c r="AG87" i="66"/>
  <c r="AF87" i="66"/>
  <c r="AE87" i="66"/>
  <c r="AD87" i="66"/>
  <c r="AC87" i="66"/>
  <c r="AB87" i="66"/>
  <c r="AA87" i="66"/>
  <c r="Z87" i="66"/>
  <c r="Y87" i="66"/>
  <c r="X87" i="66"/>
  <c r="W87" i="66"/>
  <c r="V87" i="66"/>
  <c r="U87" i="66"/>
  <c r="T87" i="66"/>
  <c r="S87" i="66"/>
  <c r="R87" i="66"/>
  <c r="Q87" i="66"/>
  <c r="P87" i="66"/>
  <c r="O87" i="66"/>
  <c r="N87" i="66"/>
  <c r="M87" i="66"/>
  <c r="L87" i="66"/>
  <c r="K87" i="66"/>
  <c r="J87" i="66"/>
  <c r="I87" i="66"/>
  <c r="H87" i="66"/>
  <c r="G87" i="66"/>
  <c r="F87" i="66"/>
  <c r="E87" i="66"/>
  <c r="D87" i="66"/>
  <c r="C87" i="66"/>
  <c r="AL86" i="66"/>
  <c r="AK86" i="66"/>
  <c r="AJ86" i="66"/>
  <c r="AI86" i="66"/>
  <c r="AH86" i="66"/>
  <c r="AG86" i="66"/>
  <c r="AF86" i="66"/>
  <c r="AE86" i="66"/>
  <c r="AD86" i="66"/>
  <c r="AC86" i="66"/>
  <c r="AB86" i="66"/>
  <c r="AA86" i="66"/>
  <c r="Z86" i="66"/>
  <c r="Y86" i="66"/>
  <c r="X86" i="66"/>
  <c r="W86" i="66"/>
  <c r="V86" i="66"/>
  <c r="U86" i="66"/>
  <c r="T86" i="66"/>
  <c r="S86" i="66"/>
  <c r="R86" i="66"/>
  <c r="Q86" i="66"/>
  <c r="P86" i="66"/>
  <c r="O86" i="66"/>
  <c r="N86" i="66"/>
  <c r="M86" i="66"/>
  <c r="L86" i="66"/>
  <c r="K86" i="66"/>
  <c r="J86" i="66"/>
  <c r="I86" i="66"/>
  <c r="H86" i="66"/>
  <c r="G86" i="66"/>
  <c r="F86" i="66"/>
  <c r="E86" i="66"/>
  <c r="D86" i="66"/>
  <c r="C86" i="66"/>
  <c r="AL85" i="66"/>
  <c r="AK85" i="66"/>
  <c r="AJ85" i="66"/>
  <c r="AI85" i="66"/>
  <c r="AH85" i="66"/>
  <c r="AG85" i="66"/>
  <c r="AF85" i="66"/>
  <c r="AE85" i="66"/>
  <c r="AD85" i="66"/>
  <c r="AC85" i="66"/>
  <c r="AB85" i="66"/>
  <c r="AA85" i="66"/>
  <c r="Z85" i="66"/>
  <c r="Y85" i="66"/>
  <c r="X85" i="66"/>
  <c r="W85" i="66"/>
  <c r="V85" i="66"/>
  <c r="U85" i="66"/>
  <c r="T85" i="66"/>
  <c r="S85" i="66"/>
  <c r="R85" i="66"/>
  <c r="Q85" i="66"/>
  <c r="P85" i="66"/>
  <c r="O85" i="66"/>
  <c r="N85" i="66"/>
  <c r="M85" i="66"/>
  <c r="L85" i="66"/>
  <c r="K85" i="66"/>
  <c r="J85" i="66"/>
  <c r="I85" i="66"/>
  <c r="H85" i="66"/>
  <c r="G85" i="66"/>
  <c r="F85" i="66"/>
  <c r="E85" i="66"/>
  <c r="D85" i="66"/>
  <c r="C85" i="66"/>
  <c r="AL84" i="66"/>
  <c r="AK84" i="66"/>
  <c r="AJ84" i="66"/>
  <c r="AI84" i="66"/>
  <c r="AH84" i="66"/>
  <c r="AG84" i="66"/>
  <c r="AF84" i="66"/>
  <c r="AE84" i="66"/>
  <c r="AD84" i="66"/>
  <c r="AC84" i="66"/>
  <c r="AB84" i="66"/>
  <c r="AA84" i="66"/>
  <c r="Z84" i="66"/>
  <c r="Y84" i="66"/>
  <c r="X84" i="66"/>
  <c r="W84" i="66"/>
  <c r="V84" i="66"/>
  <c r="U84" i="66"/>
  <c r="T84" i="66"/>
  <c r="S84" i="66"/>
  <c r="R84" i="66"/>
  <c r="Q84" i="66"/>
  <c r="P84" i="66"/>
  <c r="O84" i="66"/>
  <c r="N84" i="66"/>
  <c r="M84" i="66"/>
  <c r="L84" i="66"/>
  <c r="K84" i="66"/>
  <c r="J84" i="66"/>
  <c r="I84" i="66"/>
  <c r="H84" i="66"/>
  <c r="G84" i="66"/>
  <c r="F84" i="66"/>
  <c r="E84" i="66"/>
  <c r="D84" i="66"/>
  <c r="C84" i="66"/>
  <c r="AL83" i="66"/>
  <c r="AK83" i="66"/>
  <c r="AJ83" i="66"/>
  <c r="AI83" i="66"/>
  <c r="AH83" i="66"/>
  <c r="AG83" i="66"/>
  <c r="AF83" i="66"/>
  <c r="AE83" i="66"/>
  <c r="AD83" i="66"/>
  <c r="AC83" i="66"/>
  <c r="AB83" i="66"/>
  <c r="AA83" i="66"/>
  <c r="Z83" i="66"/>
  <c r="Y83" i="66"/>
  <c r="X83" i="66"/>
  <c r="W83" i="66"/>
  <c r="V83" i="66"/>
  <c r="U83" i="66"/>
  <c r="T83" i="66"/>
  <c r="S83" i="66"/>
  <c r="R83" i="66"/>
  <c r="Q83" i="66"/>
  <c r="P83" i="66"/>
  <c r="O83" i="66"/>
  <c r="N83" i="66"/>
  <c r="M83" i="66"/>
  <c r="L83" i="66"/>
  <c r="K83" i="66"/>
  <c r="J83" i="66"/>
  <c r="I83" i="66"/>
  <c r="H83" i="66"/>
  <c r="G83" i="66"/>
  <c r="F83" i="66"/>
  <c r="E83" i="66"/>
  <c r="D83" i="66"/>
  <c r="C83" i="66"/>
  <c r="AL82" i="66"/>
  <c r="AK82" i="66"/>
  <c r="AJ82" i="66"/>
  <c r="AI82" i="66"/>
  <c r="AH82" i="66"/>
  <c r="AG82" i="66"/>
  <c r="AF82" i="66"/>
  <c r="AE82" i="66"/>
  <c r="AD82" i="66"/>
  <c r="AC82" i="66"/>
  <c r="AB82" i="66"/>
  <c r="AA82" i="66"/>
  <c r="Z82" i="66"/>
  <c r="Y82" i="66"/>
  <c r="X82" i="66"/>
  <c r="W82" i="66"/>
  <c r="V82" i="66"/>
  <c r="U82" i="66"/>
  <c r="T82" i="66"/>
  <c r="S82" i="66"/>
  <c r="R82" i="66"/>
  <c r="Q82" i="66"/>
  <c r="P82" i="66"/>
  <c r="O82" i="66"/>
  <c r="N82" i="66"/>
  <c r="M82" i="66"/>
  <c r="L82" i="66"/>
  <c r="K82" i="66"/>
  <c r="J82" i="66"/>
  <c r="I82" i="66"/>
  <c r="H82" i="66"/>
  <c r="G82" i="66"/>
  <c r="F82" i="66"/>
  <c r="E82" i="66"/>
  <c r="D82" i="66"/>
  <c r="C82" i="66"/>
  <c r="AL78" i="66"/>
  <c r="AK78" i="66"/>
  <c r="AJ78" i="66"/>
  <c r="AI78" i="66"/>
  <c r="AH78" i="66"/>
  <c r="AG78" i="66"/>
  <c r="AF78" i="66"/>
  <c r="AE78" i="66"/>
  <c r="AD78" i="66"/>
  <c r="AC78" i="66"/>
  <c r="AB78" i="66"/>
  <c r="AA78" i="66"/>
  <c r="Z78" i="66"/>
  <c r="Y78" i="66"/>
  <c r="X78" i="66"/>
  <c r="W78" i="66"/>
  <c r="V78" i="66"/>
  <c r="U78" i="66"/>
  <c r="T78" i="66"/>
  <c r="S78" i="66"/>
  <c r="R78" i="66"/>
  <c r="Q78" i="66"/>
  <c r="P78" i="66"/>
  <c r="O78" i="66"/>
  <c r="N78" i="66"/>
  <c r="M78" i="66"/>
  <c r="L78" i="66"/>
  <c r="K78" i="66"/>
  <c r="J78" i="66"/>
  <c r="I78" i="66"/>
  <c r="H78" i="66"/>
  <c r="G78" i="66"/>
  <c r="F78" i="66"/>
  <c r="E78" i="66"/>
  <c r="D78" i="66"/>
  <c r="C78" i="66"/>
  <c r="AL77" i="66"/>
  <c r="AK77" i="66"/>
  <c r="AJ77" i="66"/>
  <c r="AI77" i="66"/>
  <c r="AH77" i="66"/>
  <c r="AG77" i="66"/>
  <c r="AF77" i="66"/>
  <c r="AE77" i="66"/>
  <c r="AD77" i="66"/>
  <c r="AC77" i="66"/>
  <c r="AB77" i="66"/>
  <c r="AA77" i="66"/>
  <c r="Z77" i="66"/>
  <c r="Y77" i="66"/>
  <c r="X77" i="66"/>
  <c r="W77" i="66"/>
  <c r="V77" i="66"/>
  <c r="U77" i="66"/>
  <c r="T77" i="66"/>
  <c r="S77" i="66"/>
  <c r="R77" i="66"/>
  <c r="Q77" i="66"/>
  <c r="P77" i="66"/>
  <c r="O77" i="66"/>
  <c r="N77" i="66"/>
  <c r="M77" i="66"/>
  <c r="L77" i="66"/>
  <c r="K77" i="66"/>
  <c r="J77" i="66"/>
  <c r="I77" i="66"/>
  <c r="H77" i="66"/>
  <c r="G77" i="66"/>
  <c r="F77" i="66"/>
  <c r="E77" i="66"/>
  <c r="D77" i="66"/>
  <c r="C77" i="66"/>
  <c r="AL76" i="66"/>
  <c r="AK76" i="66"/>
  <c r="AJ76" i="66"/>
  <c r="AI76" i="66"/>
  <c r="AH76" i="66"/>
  <c r="AG76" i="66"/>
  <c r="AF76" i="66"/>
  <c r="AE76" i="66"/>
  <c r="AD76" i="66"/>
  <c r="AC76" i="66"/>
  <c r="AB76" i="66"/>
  <c r="AA76" i="66"/>
  <c r="Z76" i="66"/>
  <c r="Y76" i="66"/>
  <c r="X76" i="66"/>
  <c r="W76" i="66"/>
  <c r="V76" i="66"/>
  <c r="U76" i="66"/>
  <c r="T76" i="66"/>
  <c r="S76" i="66"/>
  <c r="R76" i="66"/>
  <c r="Q76" i="66"/>
  <c r="P76" i="66"/>
  <c r="O76" i="66"/>
  <c r="N76" i="66"/>
  <c r="M76" i="66"/>
  <c r="L76" i="66"/>
  <c r="K76" i="66"/>
  <c r="J76" i="66"/>
  <c r="I76" i="66"/>
  <c r="H76" i="66"/>
  <c r="G76" i="66"/>
  <c r="F76" i="66"/>
  <c r="E76" i="66"/>
  <c r="D76" i="66"/>
  <c r="C76" i="66"/>
  <c r="AL75" i="66"/>
  <c r="AK75" i="66"/>
  <c r="AJ75" i="66"/>
  <c r="AI75" i="66"/>
  <c r="AH75" i="66"/>
  <c r="AG75" i="66"/>
  <c r="AF75" i="66"/>
  <c r="AE75" i="66"/>
  <c r="AD75" i="66"/>
  <c r="AC75" i="66"/>
  <c r="AB75" i="66"/>
  <c r="AA75" i="66"/>
  <c r="Z75" i="66"/>
  <c r="Y75" i="66"/>
  <c r="X75" i="66"/>
  <c r="W75" i="66"/>
  <c r="V75" i="66"/>
  <c r="U75" i="66"/>
  <c r="T75" i="66"/>
  <c r="S75" i="66"/>
  <c r="R75" i="66"/>
  <c r="Q75" i="66"/>
  <c r="P75" i="66"/>
  <c r="O75" i="66"/>
  <c r="N75" i="66"/>
  <c r="M75" i="66"/>
  <c r="L75" i="66"/>
  <c r="K75" i="66"/>
  <c r="J75" i="66"/>
  <c r="I75" i="66"/>
  <c r="H75" i="66"/>
  <c r="G75" i="66"/>
  <c r="F75" i="66"/>
  <c r="E75" i="66"/>
  <c r="D75" i="66"/>
  <c r="C75" i="66"/>
  <c r="AL74" i="66"/>
  <c r="AK74" i="66"/>
  <c r="AJ74" i="66"/>
  <c r="AI74" i="66"/>
  <c r="AH74" i="66"/>
  <c r="AG74" i="66"/>
  <c r="AF74" i="66"/>
  <c r="AE74" i="66"/>
  <c r="AD74" i="66"/>
  <c r="AC74" i="66"/>
  <c r="AB74" i="66"/>
  <c r="AA74" i="66"/>
  <c r="Z74" i="66"/>
  <c r="Y74" i="66"/>
  <c r="X74" i="66"/>
  <c r="W74" i="66"/>
  <c r="V74" i="66"/>
  <c r="U74" i="66"/>
  <c r="T74" i="66"/>
  <c r="S74" i="66"/>
  <c r="R74" i="66"/>
  <c r="Q74" i="66"/>
  <c r="P74" i="66"/>
  <c r="O74" i="66"/>
  <c r="N74" i="66"/>
  <c r="M74" i="66"/>
  <c r="L74" i="66"/>
  <c r="K74" i="66"/>
  <c r="J74" i="66"/>
  <c r="I74" i="66"/>
  <c r="H74" i="66"/>
  <c r="G74" i="66"/>
  <c r="F74" i="66"/>
  <c r="E74" i="66"/>
  <c r="D74" i="66"/>
  <c r="C74" i="66"/>
  <c r="AL73" i="66"/>
  <c r="AK73" i="66"/>
  <c r="AJ73" i="66"/>
  <c r="AI73" i="66"/>
  <c r="AH73" i="66"/>
  <c r="AG73" i="66"/>
  <c r="AF73" i="66"/>
  <c r="AE73" i="66"/>
  <c r="AD73" i="66"/>
  <c r="AC73" i="66"/>
  <c r="AB73" i="66"/>
  <c r="AA73" i="66"/>
  <c r="Z73" i="66"/>
  <c r="Y73" i="66"/>
  <c r="X73" i="66"/>
  <c r="W73" i="66"/>
  <c r="V73" i="66"/>
  <c r="U73" i="66"/>
  <c r="T73" i="66"/>
  <c r="S73" i="66"/>
  <c r="R73" i="66"/>
  <c r="Q73" i="66"/>
  <c r="P73" i="66"/>
  <c r="O73" i="66"/>
  <c r="N73" i="66"/>
  <c r="M73" i="66"/>
  <c r="L73" i="66"/>
  <c r="K73" i="66"/>
  <c r="J73" i="66"/>
  <c r="I73" i="66"/>
  <c r="H73" i="66"/>
  <c r="G73" i="66"/>
  <c r="F73" i="66"/>
  <c r="E73" i="66"/>
  <c r="D73" i="66"/>
  <c r="C73" i="66"/>
  <c r="AL72" i="66"/>
  <c r="AK72" i="66"/>
  <c r="AJ72" i="66"/>
  <c r="AI72" i="66"/>
  <c r="AH72" i="66"/>
  <c r="AG72" i="66"/>
  <c r="AF72" i="66"/>
  <c r="AE72" i="66"/>
  <c r="AD72" i="66"/>
  <c r="AC72" i="66"/>
  <c r="AB72" i="66"/>
  <c r="AA72" i="66"/>
  <c r="Z72" i="66"/>
  <c r="Y72" i="66"/>
  <c r="X72" i="66"/>
  <c r="W72" i="66"/>
  <c r="V72" i="66"/>
  <c r="U72" i="66"/>
  <c r="T72" i="66"/>
  <c r="S72" i="66"/>
  <c r="R72" i="66"/>
  <c r="Q72" i="66"/>
  <c r="P72" i="66"/>
  <c r="O72" i="66"/>
  <c r="N72" i="66"/>
  <c r="M72" i="66"/>
  <c r="L72" i="66"/>
  <c r="K72" i="66"/>
  <c r="J72" i="66"/>
  <c r="I72" i="66"/>
  <c r="H72" i="66"/>
  <c r="G72" i="66"/>
  <c r="F72" i="66"/>
  <c r="E72" i="66"/>
  <c r="D72" i="66"/>
  <c r="C72" i="66"/>
  <c r="AL71" i="66"/>
  <c r="AK71" i="66"/>
  <c r="AJ71" i="66"/>
  <c r="AI71" i="66"/>
  <c r="AH71" i="66"/>
  <c r="AG71" i="66"/>
  <c r="AF71" i="66"/>
  <c r="AE71" i="66"/>
  <c r="AD71" i="66"/>
  <c r="AC71" i="66"/>
  <c r="AB71" i="66"/>
  <c r="AA71" i="66"/>
  <c r="Z71" i="66"/>
  <c r="Y71" i="66"/>
  <c r="X71" i="66"/>
  <c r="W71" i="66"/>
  <c r="V71" i="66"/>
  <c r="U71" i="66"/>
  <c r="T71" i="66"/>
  <c r="S71" i="66"/>
  <c r="R71" i="66"/>
  <c r="Q71" i="66"/>
  <c r="P71" i="66"/>
  <c r="O71" i="66"/>
  <c r="N71" i="66"/>
  <c r="M71" i="66"/>
  <c r="L71" i="66"/>
  <c r="K71" i="66"/>
  <c r="J71" i="66"/>
  <c r="I71" i="66"/>
  <c r="H71" i="66"/>
  <c r="G71" i="66"/>
  <c r="F71" i="66"/>
  <c r="E71" i="66"/>
  <c r="D71" i="66"/>
  <c r="C71" i="66"/>
  <c r="AL70" i="66"/>
  <c r="AK70" i="66"/>
  <c r="AJ70" i="66"/>
  <c r="AI70" i="66"/>
  <c r="AH70" i="66"/>
  <c r="AG70" i="66"/>
  <c r="AF70" i="66"/>
  <c r="AE70" i="66"/>
  <c r="AD70" i="66"/>
  <c r="AC70" i="66"/>
  <c r="AB70" i="66"/>
  <c r="AA70" i="66"/>
  <c r="Z70" i="66"/>
  <c r="Y70" i="66"/>
  <c r="X70" i="66"/>
  <c r="W70" i="66"/>
  <c r="V70" i="66"/>
  <c r="U70" i="66"/>
  <c r="T70" i="66"/>
  <c r="S70" i="66"/>
  <c r="R70" i="66"/>
  <c r="Q70" i="66"/>
  <c r="P70" i="66"/>
  <c r="O70" i="66"/>
  <c r="N70" i="66"/>
  <c r="M70" i="66"/>
  <c r="L70" i="66"/>
  <c r="K70" i="66"/>
  <c r="J70" i="66"/>
  <c r="I70" i="66"/>
  <c r="H70" i="66"/>
  <c r="G70" i="66"/>
  <c r="F70" i="66"/>
  <c r="E70" i="66"/>
  <c r="D70" i="66"/>
  <c r="C70" i="66"/>
  <c r="AL66" i="66"/>
  <c r="AK66" i="66"/>
  <c r="AJ66" i="66"/>
  <c r="AI66" i="66"/>
  <c r="AH66" i="66"/>
  <c r="AG66" i="66"/>
  <c r="AF66" i="66"/>
  <c r="AE66" i="66"/>
  <c r="AD66" i="66"/>
  <c r="AC66" i="66"/>
  <c r="AB66" i="66"/>
  <c r="AA66" i="66"/>
  <c r="Z66" i="66"/>
  <c r="Y66" i="66"/>
  <c r="X66" i="66"/>
  <c r="W66" i="66"/>
  <c r="V66" i="66"/>
  <c r="U66" i="66"/>
  <c r="T66" i="66"/>
  <c r="S66" i="66"/>
  <c r="R66" i="66"/>
  <c r="Q66" i="66"/>
  <c r="P66" i="66"/>
  <c r="O66" i="66"/>
  <c r="N66" i="66"/>
  <c r="M66" i="66"/>
  <c r="L66" i="66"/>
  <c r="K66" i="66"/>
  <c r="J66" i="66"/>
  <c r="I66" i="66"/>
  <c r="H66" i="66"/>
  <c r="G66" i="66"/>
  <c r="F66" i="66"/>
  <c r="E66" i="66"/>
  <c r="D66" i="66"/>
  <c r="C66" i="66"/>
  <c r="AL65" i="66"/>
  <c r="AK65" i="66"/>
  <c r="AJ65" i="66"/>
  <c r="AI65" i="66"/>
  <c r="AH65" i="66"/>
  <c r="AG65" i="66"/>
  <c r="AF65" i="66"/>
  <c r="AE65" i="66"/>
  <c r="AD65" i="66"/>
  <c r="AC65" i="66"/>
  <c r="AB65" i="66"/>
  <c r="AA65" i="66"/>
  <c r="Z65" i="66"/>
  <c r="Y65" i="66"/>
  <c r="X65" i="66"/>
  <c r="W65" i="66"/>
  <c r="V65" i="66"/>
  <c r="U65" i="66"/>
  <c r="T65" i="66"/>
  <c r="S65" i="66"/>
  <c r="R65" i="66"/>
  <c r="Q65" i="66"/>
  <c r="P65" i="66"/>
  <c r="O65" i="66"/>
  <c r="N65" i="66"/>
  <c r="M65" i="66"/>
  <c r="L65" i="66"/>
  <c r="K65" i="66"/>
  <c r="J65" i="66"/>
  <c r="I65" i="66"/>
  <c r="H65" i="66"/>
  <c r="G65" i="66"/>
  <c r="F65" i="66"/>
  <c r="E65" i="66"/>
  <c r="D65" i="66"/>
  <c r="C65" i="66"/>
  <c r="AL64" i="66"/>
  <c r="AK64" i="66"/>
  <c r="AJ64" i="66"/>
  <c r="AI64" i="66"/>
  <c r="AH64" i="66"/>
  <c r="AG64" i="66"/>
  <c r="AF64" i="66"/>
  <c r="AE64" i="66"/>
  <c r="AD64" i="66"/>
  <c r="AC64" i="66"/>
  <c r="AB64" i="66"/>
  <c r="AA64" i="66"/>
  <c r="Z64" i="66"/>
  <c r="Y64" i="66"/>
  <c r="X64" i="66"/>
  <c r="W64" i="66"/>
  <c r="V64" i="66"/>
  <c r="U64" i="66"/>
  <c r="T64" i="66"/>
  <c r="S64" i="66"/>
  <c r="R64" i="66"/>
  <c r="Q64" i="66"/>
  <c r="P64" i="66"/>
  <c r="O64" i="66"/>
  <c r="N64" i="66"/>
  <c r="M64" i="66"/>
  <c r="L64" i="66"/>
  <c r="K64" i="66"/>
  <c r="J64" i="66"/>
  <c r="I64" i="66"/>
  <c r="H64" i="66"/>
  <c r="G64" i="66"/>
  <c r="F64" i="66"/>
  <c r="E64" i="66"/>
  <c r="D64" i="66"/>
  <c r="C64" i="66"/>
  <c r="AL63" i="66"/>
  <c r="AK63" i="66"/>
  <c r="AJ63" i="66"/>
  <c r="AI63" i="66"/>
  <c r="AH63" i="66"/>
  <c r="AG63" i="66"/>
  <c r="AF63" i="66"/>
  <c r="AE63" i="66"/>
  <c r="AD63" i="66"/>
  <c r="AC63" i="66"/>
  <c r="AB63" i="66"/>
  <c r="AA63" i="66"/>
  <c r="Z63" i="66"/>
  <c r="Y63" i="66"/>
  <c r="X63" i="66"/>
  <c r="W63" i="66"/>
  <c r="V63" i="66"/>
  <c r="U63" i="66"/>
  <c r="T63" i="66"/>
  <c r="S63" i="66"/>
  <c r="R63" i="66"/>
  <c r="Q63" i="66"/>
  <c r="P63" i="66"/>
  <c r="O63" i="66"/>
  <c r="N63" i="66"/>
  <c r="M63" i="66"/>
  <c r="L63" i="66"/>
  <c r="K63" i="66"/>
  <c r="J63" i="66"/>
  <c r="I63" i="66"/>
  <c r="H63" i="66"/>
  <c r="G63" i="66"/>
  <c r="F63" i="66"/>
  <c r="E63" i="66"/>
  <c r="D63" i="66"/>
  <c r="C63" i="66"/>
  <c r="AL62" i="66"/>
  <c r="AK62" i="66"/>
  <c r="AJ62" i="66"/>
  <c r="AI62" i="66"/>
  <c r="AH62" i="66"/>
  <c r="AG62" i="66"/>
  <c r="AF62" i="66"/>
  <c r="AE62" i="66"/>
  <c r="AD62" i="66"/>
  <c r="AC62" i="66"/>
  <c r="AB62" i="66"/>
  <c r="AA62" i="66"/>
  <c r="Z62" i="66"/>
  <c r="Y62" i="66"/>
  <c r="X62" i="66"/>
  <c r="W62" i="66"/>
  <c r="V62" i="66"/>
  <c r="U62" i="66"/>
  <c r="T62" i="66"/>
  <c r="S62" i="66"/>
  <c r="R62" i="66"/>
  <c r="Q62" i="66"/>
  <c r="P62" i="66"/>
  <c r="O62" i="66"/>
  <c r="N62" i="66"/>
  <c r="M62" i="66"/>
  <c r="L62" i="66"/>
  <c r="K62" i="66"/>
  <c r="J62" i="66"/>
  <c r="I62" i="66"/>
  <c r="H62" i="66"/>
  <c r="G62" i="66"/>
  <c r="F62" i="66"/>
  <c r="E62" i="66"/>
  <c r="D62" i="66"/>
  <c r="C62" i="66"/>
  <c r="AL61" i="66"/>
  <c r="AK61" i="66"/>
  <c r="AJ61" i="66"/>
  <c r="AI61" i="66"/>
  <c r="AH61" i="66"/>
  <c r="AG61" i="66"/>
  <c r="AF61" i="66"/>
  <c r="AE61" i="66"/>
  <c r="AD61" i="66"/>
  <c r="AC61" i="66"/>
  <c r="AB61" i="66"/>
  <c r="AA61" i="66"/>
  <c r="Z61" i="66"/>
  <c r="Y61" i="66"/>
  <c r="X61" i="66"/>
  <c r="W61" i="66"/>
  <c r="V61" i="66"/>
  <c r="U61" i="66"/>
  <c r="T61" i="66"/>
  <c r="S61" i="66"/>
  <c r="R61" i="66"/>
  <c r="Q61" i="66"/>
  <c r="P61" i="66"/>
  <c r="O61" i="66"/>
  <c r="N61" i="66"/>
  <c r="M61" i="66"/>
  <c r="L61" i="66"/>
  <c r="K61" i="66"/>
  <c r="J61" i="66"/>
  <c r="I61" i="66"/>
  <c r="H61" i="66"/>
  <c r="G61" i="66"/>
  <c r="F61" i="66"/>
  <c r="E61" i="66"/>
  <c r="D61" i="66"/>
  <c r="C61" i="66"/>
  <c r="AL60" i="66"/>
  <c r="AK60" i="66"/>
  <c r="AJ60" i="66"/>
  <c r="AI60" i="66"/>
  <c r="AH60" i="66"/>
  <c r="AG60" i="66"/>
  <c r="AF60" i="66"/>
  <c r="AE60" i="66"/>
  <c r="AD60" i="66"/>
  <c r="AC60" i="66"/>
  <c r="AB60" i="66"/>
  <c r="AA60" i="66"/>
  <c r="Z60" i="66"/>
  <c r="Y60" i="66"/>
  <c r="X60" i="66"/>
  <c r="W60" i="66"/>
  <c r="V60" i="66"/>
  <c r="U60" i="66"/>
  <c r="T60" i="66"/>
  <c r="S60" i="66"/>
  <c r="R60" i="66"/>
  <c r="Q60" i="66"/>
  <c r="P60" i="66"/>
  <c r="O60" i="66"/>
  <c r="N60" i="66"/>
  <c r="M60" i="66"/>
  <c r="L60" i="66"/>
  <c r="K60" i="66"/>
  <c r="J60" i="66"/>
  <c r="I60" i="66"/>
  <c r="H60" i="66"/>
  <c r="G60" i="66"/>
  <c r="F60" i="66"/>
  <c r="E60" i="66"/>
  <c r="D60" i="66"/>
  <c r="C60" i="66"/>
  <c r="AL59" i="66"/>
  <c r="AK59" i="66"/>
  <c r="AJ59" i="66"/>
  <c r="AI59" i="66"/>
  <c r="AH59" i="66"/>
  <c r="AG59" i="66"/>
  <c r="AF59" i="66"/>
  <c r="AE59" i="66"/>
  <c r="AD59" i="66"/>
  <c r="AC59" i="66"/>
  <c r="AB59" i="66"/>
  <c r="AA59" i="66"/>
  <c r="Z59" i="66"/>
  <c r="Y59" i="66"/>
  <c r="X59" i="66"/>
  <c r="W59" i="66"/>
  <c r="V59" i="66"/>
  <c r="U59" i="66"/>
  <c r="T59" i="66"/>
  <c r="S59" i="66"/>
  <c r="R59" i="66"/>
  <c r="Q59" i="66"/>
  <c r="P59" i="66"/>
  <c r="O59" i="66"/>
  <c r="N59" i="66"/>
  <c r="M59" i="66"/>
  <c r="L59" i="66"/>
  <c r="K59" i="66"/>
  <c r="J59" i="66"/>
  <c r="I59" i="66"/>
  <c r="H59" i="66"/>
  <c r="G59" i="66"/>
  <c r="F59" i="66"/>
  <c r="E59" i="66"/>
  <c r="D59" i="66"/>
  <c r="C59" i="66"/>
  <c r="AL58" i="66"/>
  <c r="AK58" i="66"/>
  <c r="AJ58" i="66"/>
  <c r="AI58" i="66"/>
  <c r="AH58" i="66"/>
  <c r="AG58" i="66"/>
  <c r="AF58" i="66"/>
  <c r="AE58" i="66"/>
  <c r="AD58" i="66"/>
  <c r="AC58" i="66"/>
  <c r="AB58" i="66"/>
  <c r="AA58" i="66"/>
  <c r="Z58" i="66"/>
  <c r="Y58" i="66"/>
  <c r="X58" i="66"/>
  <c r="W58" i="66"/>
  <c r="V58" i="66"/>
  <c r="U58" i="66"/>
  <c r="T58" i="66"/>
  <c r="S58" i="66"/>
  <c r="R58" i="66"/>
  <c r="Q58" i="66"/>
  <c r="P58" i="66"/>
  <c r="O58" i="66"/>
  <c r="N58" i="66"/>
  <c r="M58" i="66"/>
  <c r="L58" i="66"/>
  <c r="K58" i="66"/>
  <c r="J58" i="66"/>
  <c r="I58" i="66"/>
  <c r="H58" i="66"/>
  <c r="G58" i="66"/>
  <c r="F58" i="66"/>
  <c r="E58" i="66"/>
  <c r="D58" i="66"/>
  <c r="C58" i="66"/>
  <c r="AL54" i="66"/>
  <c r="AK54" i="66"/>
  <c r="AJ54" i="66"/>
  <c r="AI54" i="66"/>
  <c r="AH54" i="66"/>
  <c r="AG54" i="66"/>
  <c r="AF54" i="66"/>
  <c r="AE54" i="66"/>
  <c r="AD54" i="66"/>
  <c r="AC54" i="66"/>
  <c r="AB54" i="66"/>
  <c r="AA54" i="66"/>
  <c r="Z54" i="66"/>
  <c r="Y54" i="66"/>
  <c r="X54" i="66"/>
  <c r="W54" i="66"/>
  <c r="V54" i="66"/>
  <c r="U54" i="66"/>
  <c r="T54" i="66"/>
  <c r="S54" i="66"/>
  <c r="R54" i="66"/>
  <c r="Q54" i="66"/>
  <c r="P54" i="66"/>
  <c r="O54" i="66"/>
  <c r="N54" i="66"/>
  <c r="M54" i="66"/>
  <c r="L54" i="66"/>
  <c r="K54" i="66"/>
  <c r="J54" i="66"/>
  <c r="I54" i="66"/>
  <c r="H54" i="66"/>
  <c r="G54" i="66"/>
  <c r="F54" i="66"/>
  <c r="E54" i="66"/>
  <c r="D54" i="66"/>
  <c r="C54" i="66"/>
  <c r="AL53" i="66"/>
  <c r="AK53" i="66"/>
  <c r="AJ53" i="66"/>
  <c r="AI53" i="66"/>
  <c r="AH53" i="66"/>
  <c r="AG53" i="66"/>
  <c r="AF53" i="66"/>
  <c r="AE53" i="66"/>
  <c r="AD53" i="66"/>
  <c r="AC53" i="66"/>
  <c r="AB53" i="66"/>
  <c r="AA53" i="66"/>
  <c r="Z53" i="66"/>
  <c r="Y53" i="66"/>
  <c r="X53" i="66"/>
  <c r="W53" i="66"/>
  <c r="V53" i="66"/>
  <c r="U53" i="66"/>
  <c r="T53" i="66"/>
  <c r="S53" i="66"/>
  <c r="R53" i="66"/>
  <c r="Q53" i="66"/>
  <c r="P53" i="66"/>
  <c r="O53" i="66"/>
  <c r="N53" i="66"/>
  <c r="M53" i="66"/>
  <c r="L53" i="66"/>
  <c r="K53" i="66"/>
  <c r="J53" i="66"/>
  <c r="I53" i="66"/>
  <c r="H53" i="66"/>
  <c r="G53" i="66"/>
  <c r="F53" i="66"/>
  <c r="E53" i="66"/>
  <c r="D53" i="66"/>
  <c r="C53" i="66"/>
  <c r="AL52" i="66"/>
  <c r="AK52" i="66"/>
  <c r="AJ52" i="66"/>
  <c r="AI52" i="66"/>
  <c r="AH52" i="66"/>
  <c r="AG52" i="66"/>
  <c r="AF52" i="66"/>
  <c r="AE52" i="66"/>
  <c r="AD52" i="66"/>
  <c r="AC52" i="66"/>
  <c r="AB52" i="66"/>
  <c r="AA52" i="66"/>
  <c r="Z52" i="66"/>
  <c r="Y52" i="66"/>
  <c r="X52" i="66"/>
  <c r="W52" i="66"/>
  <c r="V52" i="66"/>
  <c r="U52" i="66"/>
  <c r="T52" i="66"/>
  <c r="S52" i="66"/>
  <c r="R52" i="66"/>
  <c r="Q52" i="66"/>
  <c r="P52" i="66"/>
  <c r="O52" i="66"/>
  <c r="N52" i="66"/>
  <c r="M52" i="66"/>
  <c r="L52" i="66"/>
  <c r="K52" i="66"/>
  <c r="J52" i="66"/>
  <c r="I52" i="66"/>
  <c r="H52" i="66"/>
  <c r="G52" i="66"/>
  <c r="F52" i="66"/>
  <c r="E52" i="66"/>
  <c r="D52" i="66"/>
  <c r="C52" i="66"/>
  <c r="AL51" i="66"/>
  <c r="AK51" i="66"/>
  <c r="AJ51" i="66"/>
  <c r="AI51" i="66"/>
  <c r="AH51" i="66"/>
  <c r="AG51" i="66"/>
  <c r="AF51" i="66"/>
  <c r="AE51" i="66"/>
  <c r="AD51" i="66"/>
  <c r="AC51" i="66"/>
  <c r="AB51" i="66"/>
  <c r="AA51" i="66"/>
  <c r="Z51" i="66"/>
  <c r="Y51" i="66"/>
  <c r="X51" i="66"/>
  <c r="W51" i="66"/>
  <c r="V51" i="66"/>
  <c r="U51" i="66"/>
  <c r="T51" i="66"/>
  <c r="S51" i="66"/>
  <c r="R51" i="66"/>
  <c r="Q51" i="66"/>
  <c r="P51" i="66"/>
  <c r="O51" i="66"/>
  <c r="N51" i="66"/>
  <c r="M51" i="66"/>
  <c r="L51" i="66"/>
  <c r="K51" i="66"/>
  <c r="J51" i="66"/>
  <c r="I51" i="66"/>
  <c r="H51" i="66"/>
  <c r="G51" i="66"/>
  <c r="F51" i="66"/>
  <c r="E51" i="66"/>
  <c r="D51" i="66"/>
  <c r="C51" i="66"/>
  <c r="AL50" i="66"/>
  <c r="AK50" i="66"/>
  <c r="AJ50" i="66"/>
  <c r="AI50" i="66"/>
  <c r="AH50" i="66"/>
  <c r="AG50" i="66"/>
  <c r="AF50" i="66"/>
  <c r="AE50" i="66"/>
  <c r="AD50" i="66"/>
  <c r="AC50" i="66"/>
  <c r="AB50" i="66"/>
  <c r="AA50" i="66"/>
  <c r="Z50" i="66"/>
  <c r="Y50" i="66"/>
  <c r="X50" i="66"/>
  <c r="W50" i="66"/>
  <c r="V50" i="66"/>
  <c r="U50" i="66"/>
  <c r="T50" i="66"/>
  <c r="S50" i="66"/>
  <c r="R50" i="66"/>
  <c r="Q50" i="66"/>
  <c r="P50" i="66"/>
  <c r="O50" i="66"/>
  <c r="N50" i="66"/>
  <c r="M50" i="66"/>
  <c r="L50" i="66"/>
  <c r="K50" i="66"/>
  <c r="J50" i="66"/>
  <c r="I50" i="66"/>
  <c r="H50" i="66"/>
  <c r="G50" i="66"/>
  <c r="F50" i="66"/>
  <c r="E50" i="66"/>
  <c r="D50" i="66"/>
  <c r="C50" i="66"/>
  <c r="AL49" i="66"/>
  <c r="AK49" i="66"/>
  <c r="AJ49" i="66"/>
  <c r="AI49" i="66"/>
  <c r="AH49" i="66"/>
  <c r="AG49" i="66"/>
  <c r="AF49" i="66"/>
  <c r="AE49" i="66"/>
  <c r="AD49" i="66"/>
  <c r="AC49" i="66"/>
  <c r="AB49" i="66"/>
  <c r="AA49" i="66"/>
  <c r="Z49" i="66"/>
  <c r="Y49" i="66"/>
  <c r="X49" i="66"/>
  <c r="W49" i="66"/>
  <c r="V49" i="66"/>
  <c r="U49" i="66"/>
  <c r="T49" i="66"/>
  <c r="S49" i="66"/>
  <c r="R49" i="66"/>
  <c r="Q49" i="66"/>
  <c r="P49" i="66"/>
  <c r="O49" i="66"/>
  <c r="N49" i="66"/>
  <c r="M49" i="66"/>
  <c r="L49" i="66"/>
  <c r="K49" i="66"/>
  <c r="J49" i="66"/>
  <c r="I49" i="66"/>
  <c r="H49" i="66"/>
  <c r="G49" i="66"/>
  <c r="F49" i="66"/>
  <c r="E49" i="66"/>
  <c r="D49" i="66"/>
  <c r="C49" i="66"/>
  <c r="AL48" i="66"/>
  <c r="AK48" i="66"/>
  <c r="AJ48" i="66"/>
  <c r="AI48" i="66"/>
  <c r="AH48" i="66"/>
  <c r="AG48" i="66"/>
  <c r="AF48" i="66"/>
  <c r="AE48" i="66"/>
  <c r="AD48" i="66"/>
  <c r="AC48" i="66"/>
  <c r="AB48" i="66"/>
  <c r="AA48" i="66"/>
  <c r="Z48" i="66"/>
  <c r="Y48" i="66"/>
  <c r="X48" i="66"/>
  <c r="W48" i="66"/>
  <c r="V48" i="66"/>
  <c r="U48" i="66"/>
  <c r="T48" i="66"/>
  <c r="S48" i="66"/>
  <c r="R48" i="66"/>
  <c r="Q48" i="66"/>
  <c r="P48" i="66"/>
  <c r="O48" i="66"/>
  <c r="N48" i="66"/>
  <c r="M48" i="66"/>
  <c r="L48" i="66"/>
  <c r="K48" i="66"/>
  <c r="J48" i="66"/>
  <c r="I48" i="66"/>
  <c r="H48" i="66"/>
  <c r="G48" i="66"/>
  <c r="F48" i="66"/>
  <c r="E48" i="66"/>
  <c r="D48" i="66"/>
  <c r="C48" i="66"/>
  <c r="AL47" i="66"/>
  <c r="AK47" i="66"/>
  <c r="AJ47" i="66"/>
  <c r="AI47" i="66"/>
  <c r="AH47" i="66"/>
  <c r="AG47" i="66"/>
  <c r="AF47" i="66"/>
  <c r="AE47" i="66"/>
  <c r="AD47" i="66"/>
  <c r="AC47" i="66"/>
  <c r="AB47" i="66"/>
  <c r="AA47" i="66"/>
  <c r="Z47" i="66"/>
  <c r="Y47" i="66"/>
  <c r="X47" i="66"/>
  <c r="W47" i="66"/>
  <c r="V47" i="66"/>
  <c r="U47" i="66"/>
  <c r="T47" i="66"/>
  <c r="S47" i="66"/>
  <c r="R47" i="66"/>
  <c r="Q47" i="66"/>
  <c r="P47" i="66"/>
  <c r="O47" i="66"/>
  <c r="N47" i="66"/>
  <c r="M47" i="66"/>
  <c r="L47" i="66"/>
  <c r="K47" i="66"/>
  <c r="J47" i="66"/>
  <c r="I47" i="66"/>
  <c r="H47" i="66"/>
  <c r="G47" i="66"/>
  <c r="F47" i="66"/>
  <c r="E47" i="66"/>
  <c r="D47" i="66"/>
  <c r="C47" i="66"/>
  <c r="AL46" i="66"/>
  <c r="AK46" i="66"/>
  <c r="AJ46" i="66"/>
  <c r="AI46" i="66"/>
  <c r="AH46" i="66"/>
  <c r="AG46" i="66"/>
  <c r="AF46" i="66"/>
  <c r="AE46" i="66"/>
  <c r="AD46" i="66"/>
  <c r="AC46" i="66"/>
  <c r="AB46" i="66"/>
  <c r="AA46" i="66"/>
  <c r="Z46" i="66"/>
  <c r="Y46" i="66"/>
  <c r="X46" i="66"/>
  <c r="W46" i="66"/>
  <c r="V46" i="66"/>
  <c r="U46" i="66"/>
  <c r="T46" i="66"/>
  <c r="S46" i="66"/>
  <c r="R46" i="66"/>
  <c r="Q46" i="66"/>
  <c r="P46" i="66"/>
  <c r="O46" i="66"/>
  <c r="N46" i="66"/>
  <c r="M46" i="66"/>
  <c r="L46" i="66"/>
  <c r="K46" i="66"/>
  <c r="J46" i="66"/>
  <c r="I46" i="66"/>
  <c r="H46" i="66"/>
  <c r="G46" i="66"/>
  <c r="F46" i="66"/>
  <c r="E46" i="66"/>
  <c r="D46" i="66"/>
  <c r="C46" i="66"/>
  <c r="AL42" i="66"/>
  <c r="AK42" i="66"/>
  <c r="AJ42" i="66"/>
  <c r="AI42" i="66"/>
  <c r="AH42" i="66"/>
  <c r="AG42" i="66"/>
  <c r="AF42" i="66"/>
  <c r="AE42" i="66"/>
  <c r="AD42" i="66"/>
  <c r="AC42" i="66"/>
  <c r="AB42" i="66"/>
  <c r="AA42" i="66"/>
  <c r="Z42" i="66"/>
  <c r="Y42" i="66"/>
  <c r="X42" i="66"/>
  <c r="W42" i="66"/>
  <c r="V42" i="66"/>
  <c r="U42" i="66"/>
  <c r="T42" i="66"/>
  <c r="S42" i="66"/>
  <c r="R42" i="66"/>
  <c r="Q42" i="66"/>
  <c r="P42" i="66"/>
  <c r="O42" i="66"/>
  <c r="N42" i="66"/>
  <c r="M42" i="66"/>
  <c r="L42" i="66"/>
  <c r="K42" i="66"/>
  <c r="J42" i="66"/>
  <c r="I42" i="66"/>
  <c r="H42" i="66"/>
  <c r="G42" i="66"/>
  <c r="F42" i="66"/>
  <c r="E42" i="66"/>
  <c r="D42" i="66"/>
  <c r="C42" i="66"/>
  <c r="AL41" i="66"/>
  <c r="AK41" i="66"/>
  <c r="AJ41" i="66"/>
  <c r="AI41" i="66"/>
  <c r="AH41" i="66"/>
  <c r="AG41" i="66"/>
  <c r="AF41" i="66"/>
  <c r="AE41" i="66"/>
  <c r="AD41" i="66"/>
  <c r="AC41" i="66"/>
  <c r="AB41" i="66"/>
  <c r="AA41" i="66"/>
  <c r="Z41" i="66"/>
  <c r="Y41" i="66"/>
  <c r="X41" i="66"/>
  <c r="W41" i="66"/>
  <c r="V41" i="66"/>
  <c r="U41" i="66"/>
  <c r="T41" i="66"/>
  <c r="S41" i="66"/>
  <c r="R41" i="66"/>
  <c r="Q41" i="66"/>
  <c r="P41" i="66"/>
  <c r="O41" i="66"/>
  <c r="N41" i="66"/>
  <c r="M41" i="66"/>
  <c r="L41" i="66"/>
  <c r="K41" i="66"/>
  <c r="J41" i="66"/>
  <c r="I41" i="66"/>
  <c r="H41" i="66"/>
  <c r="G41" i="66"/>
  <c r="F41" i="66"/>
  <c r="E41" i="66"/>
  <c r="D41" i="66"/>
  <c r="C41" i="66"/>
  <c r="AL40" i="66"/>
  <c r="AK40" i="66"/>
  <c r="AJ40" i="66"/>
  <c r="AI40" i="66"/>
  <c r="AH40" i="66"/>
  <c r="AG40" i="66"/>
  <c r="AF40" i="66"/>
  <c r="AE40" i="66"/>
  <c r="AD40" i="66"/>
  <c r="AC40" i="66"/>
  <c r="AB40" i="66"/>
  <c r="AA40" i="66"/>
  <c r="Z40" i="66"/>
  <c r="Y40" i="66"/>
  <c r="X40" i="66"/>
  <c r="W40" i="66"/>
  <c r="V40" i="66"/>
  <c r="U40" i="66"/>
  <c r="T40" i="66"/>
  <c r="S40" i="66"/>
  <c r="R40" i="66"/>
  <c r="Q40" i="66"/>
  <c r="P40" i="66"/>
  <c r="O40" i="66"/>
  <c r="N40" i="66"/>
  <c r="M40" i="66"/>
  <c r="L40" i="66"/>
  <c r="K40" i="66"/>
  <c r="J40" i="66"/>
  <c r="I40" i="66"/>
  <c r="H40" i="66"/>
  <c r="G40" i="66"/>
  <c r="F40" i="66"/>
  <c r="E40" i="66"/>
  <c r="D40" i="66"/>
  <c r="C40" i="66"/>
  <c r="AL39" i="66"/>
  <c r="AK39" i="66"/>
  <c r="AJ39" i="66"/>
  <c r="AI39" i="66"/>
  <c r="AH39" i="66"/>
  <c r="AG39" i="66"/>
  <c r="AF39" i="66"/>
  <c r="AE39" i="66"/>
  <c r="AD39" i="66"/>
  <c r="AC39" i="66"/>
  <c r="AB39" i="66"/>
  <c r="AA39" i="66"/>
  <c r="Z39" i="66"/>
  <c r="Y39" i="66"/>
  <c r="X39" i="66"/>
  <c r="W39" i="66"/>
  <c r="V39" i="66"/>
  <c r="U39" i="66"/>
  <c r="T39" i="66"/>
  <c r="S39" i="66"/>
  <c r="R39" i="66"/>
  <c r="Q39" i="66"/>
  <c r="P39" i="66"/>
  <c r="O39" i="66"/>
  <c r="N39" i="66"/>
  <c r="M39" i="66"/>
  <c r="L39" i="66"/>
  <c r="K39" i="66"/>
  <c r="J39" i="66"/>
  <c r="I39" i="66"/>
  <c r="H39" i="66"/>
  <c r="G39" i="66"/>
  <c r="F39" i="66"/>
  <c r="E39" i="66"/>
  <c r="D39" i="66"/>
  <c r="C39" i="66"/>
  <c r="AL38" i="66"/>
  <c r="AK38" i="66"/>
  <c r="AJ38" i="66"/>
  <c r="AI38" i="66"/>
  <c r="AH38" i="66"/>
  <c r="AG38" i="66"/>
  <c r="AF38" i="66"/>
  <c r="AE38" i="66"/>
  <c r="AD38" i="66"/>
  <c r="AC38" i="66"/>
  <c r="AB38" i="66"/>
  <c r="AA38" i="66"/>
  <c r="Z38" i="66"/>
  <c r="Y38" i="66"/>
  <c r="X38" i="66"/>
  <c r="W38" i="66"/>
  <c r="V38" i="66"/>
  <c r="U38" i="66"/>
  <c r="T38" i="66"/>
  <c r="S38" i="66"/>
  <c r="R38" i="66"/>
  <c r="Q38" i="66"/>
  <c r="P38" i="66"/>
  <c r="O38" i="66"/>
  <c r="N38" i="66"/>
  <c r="M38" i="66"/>
  <c r="L38" i="66"/>
  <c r="K38" i="66"/>
  <c r="J38" i="66"/>
  <c r="I38" i="66"/>
  <c r="H38" i="66"/>
  <c r="G38" i="66"/>
  <c r="F38" i="66"/>
  <c r="E38" i="66"/>
  <c r="D38" i="66"/>
  <c r="C38" i="66"/>
  <c r="AL37" i="66"/>
  <c r="AK37" i="66"/>
  <c r="AJ37" i="66"/>
  <c r="AI37" i="66"/>
  <c r="AH37" i="66"/>
  <c r="AG37" i="66"/>
  <c r="AF37" i="66"/>
  <c r="AE37" i="66"/>
  <c r="AD37" i="66"/>
  <c r="AC37" i="66"/>
  <c r="AB37" i="66"/>
  <c r="AA37" i="66"/>
  <c r="Z37" i="66"/>
  <c r="Y37" i="66"/>
  <c r="X37" i="66"/>
  <c r="W37" i="66"/>
  <c r="V37" i="66"/>
  <c r="U37" i="66"/>
  <c r="T37" i="66"/>
  <c r="S37" i="66"/>
  <c r="R37" i="66"/>
  <c r="Q37" i="66"/>
  <c r="P37" i="66"/>
  <c r="O37" i="66"/>
  <c r="N37" i="66"/>
  <c r="M37" i="66"/>
  <c r="L37" i="66"/>
  <c r="K37" i="66"/>
  <c r="J37" i="66"/>
  <c r="I37" i="66"/>
  <c r="H37" i="66"/>
  <c r="G37" i="66"/>
  <c r="F37" i="66"/>
  <c r="E37" i="66"/>
  <c r="D37" i="66"/>
  <c r="C37" i="66"/>
  <c r="AL36" i="66"/>
  <c r="AK36" i="66"/>
  <c r="AJ36" i="66"/>
  <c r="AI36" i="66"/>
  <c r="AH36" i="66"/>
  <c r="AG36" i="66"/>
  <c r="AF36" i="66"/>
  <c r="AE36" i="66"/>
  <c r="AD36" i="66"/>
  <c r="AC36" i="66"/>
  <c r="AB36" i="66"/>
  <c r="AA36" i="66"/>
  <c r="Z36" i="66"/>
  <c r="Y36" i="66"/>
  <c r="X36" i="66"/>
  <c r="W36" i="66"/>
  <c r="V36" i="66"/>
  <c r="U36" i="66"/>
  <c r="T36" i="66"/>
  <c r="S36" i="66"/>
  <c r="R36" i="66"/>
  <c r="Q36" i="66"/>
  <c r="P36" i="66"/>
  <c r="O36" i="66"/>
  <c r="N36" i="66"/>
  <c r="M36" i="66"/>
  <c r="L36" i="66"/>
  <c r="K36" i="66"/>
  <c r="J36" i="66"/>
  <c r="I36" i="66"/>
  <c r="H36" i="66"/>
  <c r="G36" i="66"/>
  <c r="F36" i="66"/>
  <c r="E36" i="66"/>
  <c r="D36" i="66"/>
  <c r="C36" i="66"/>
  <c r="AL35" i="66"/>
  <c r="AK35" i="66"/>
  <c r="AJ35" i="66"/>
  <c r="AI35" i="66"/>
  <c r="AH35" i="66"/>
  <c r="AG35" i="66"/>
  <c r="AF35" i="66"/>
  <c r="AE35" i="66"/>
  <c r="AD35" i="66"/>
  <c r="AC35" i="66"/>
  <c r="AB35" i="66"/>
  <c r="AA35" i="66"/>
  <c r="Z35" i="66"/>
  <c r="Y35" i="66"/>
  <c r="X35" i="66"/>
  <c r="W35" i="66"/>
  <c r="V35" i="66"/>
  <c r="U35" i="66"/>
  <c r="T35" i="66"/>
  <c r="S35" i="66"/>
  <c r="R35" i="66"/>
  <c r="Q35" i="66"/>
  <c r="P35" i="66"/>
  <c r="O35" i="66"/>
  <c r="N35" i="66"/>
  <c r="M35" i="66"/>
  <c r="L35" i="66"/>
  <c r="K35" i="66"/>
  <c r="J35" i="66"/>
  <c r="I35" i="66"/>
  <c r="H35" i="66"/>
  <c r="G35" i="66"/>
  <c r="F35" i="66"/>
  <c r="E35" i="66"/>
  <c r="D35" i="66"/>
  <c r="C35" i="66"/>
  <c r="AL34" i="66"/>
  <c r="AK34" i="66"/>
  <c r="AJ34" i="66"/>
  <c r="AI34" i="66"/>
  <c r="AH34" i="66"/>
  <c r="AG34" i="66"/>
  <c r="AF34" i="66"/>
  <c r="AE34" i="66"/>
  <c r="AD34" i="66"/>
  <c r="AC34" i="66"/>
  <c r="AB34" i="66"/>
  <c r="AA34" i="66"/>
  <c r="Z34" i="66"/>
  <c r="Y34" i="66"/>
  <c r="X34" i="66"/>
  <c r="W34" i="66"/>
  <c r="V34" i="66"/>
  <c r="U34" i="66"/>
  <c r="T34" i="66"/>
  <c r="S34" i="66"/>
  <c r="R34" i="66"/>
  <c r="Q34" i="66"/>
  <c r="P34" i="66"/>
  <c r="O34" i="66"/>
  <c r="N34" i="66"/>
  <c r="M34" i="66"/>
  <c r="L34" i="66"/>
  <c r="K34" i="66"/>
  <c r="J34" i="66"/>
  <c r="I34" i="66"/>
  <c r="H34" i="66"/>
  <c r="G34" i="66"/>
  <c r="F34" i="66"/>
  <c r="E34" i="66"/>
  <c r="D34" i="66"/>
  <c r="C34" i="66"/>
  <c r="AQ6" i="37" l="1"/>
  <c r="CD6" i="37" s="1"/>
  <c r="DQ6" i="37" s="1"/>
  <c r="FD6" i="37" s="1"/>
  <c r="AR6" i="37"/>
  <c r="CE6" i="37" s="1"/>
  <c r="DR6" i="37" s="1"/>
  <c r="FE6" i="37" s="1"/>
  <c r="AS6" i="37"/>
  <c r="CF6" i="37" s="1"/>
  <c r="DS6" i="37" s="1"/>
  <c r="FF6" i="37" s="1"/>
  <c r="AT6" i="37"/>
  <c r="CG6" i="37" s="1"/>
  <c r="DT6" i="37" s="1"/>
  <c r="FG6" i="37" s="1"/>
  <c r="AU6" i="37"/>
  <c r="CH6" i="37" s="1"/>
  <c r="DU6" i="37" s="1"/>
  <c r="FH6" i="37" s="1"/>
  <c r="AV6" i="37"/>
  <c r="CI6" i="37" s="1"/>
  <c r="DV6" i="37" s="1"/>
  <c r="FI6" i="37" s="1"/>
  <c r="AW6" i="37"/>
  <c r="CJ6" i="37" s="1"/>
  <c r="DW6" i="37" s="1"/>
  <c r="FJ6" i="37" s="1"/>
  <c r="AX6" i="37"/>
  <c r="CK6" i="37" s="1"/>
  <c r="DX6" i="37" s="1"/>
  <c r="FK6" i="37" s="1"/>
  <c r="AY6" i="37"/>
  <c r="CL6" i="37" s="1"/>
  <c r="DY6" i="37" s="1"/>
  <c r="FL6" i="37" s="1"/>
  <c r="AZ6" i="37"/>
  <c r="CM6" i="37" s="1"/>
  <c r="DZ6" i="37" s="1"/>
  <c r="FM6" i="37" s="1"/>
  <c r="BA6" i="37"/>
  <c r="CN6" i="37" s="1"/>
  <c r="EA6" i="37" s="1"/>
  <c r="FN6" i="37" s="1"/>
  <c r="BB6" i="37"/>
  <c r="CO6" i="37" s="1"/>
  <c r="EB6" i="37" s="1"/>
  <c r="FO6" i="37" s="1"/>
  <c r="BC6" i="37"/>
  <c r="CP6" i="37" s="1"/>
  <c r="EC6" i="37" s="1"/>
  <c r="FP6" i="37" s="1"/>
  <c r="BD6" i="37"/>
  <c r="CQ6" i="37" s="1"/>
  <c r="ED6" i="37" s="1"/>
  <c r="FQ6" i="37" s="1"/>
  <c r="BE6" i="37"/>
  <c r="CR6" i="37" s="1"/>
  <c r="EE6" i="37" s="1"/>
  <c r="FR6" i="37" s="1"/>
  <c r="BF6" i="37"/>
  <c r="CS6" i="37" s="1"/>
  <c r="EF6" i="37" s="1"/>
  <c r="FS6" i="37" s="1"/>
  <c r="BG6" i="37"/>
  <c r="CT6" i="37" s="1"/>
  <c r="EG6" i="37" s="1"/>
  <c r="FT6" i="37" s="1"/>
  <c r="BH6" i="37"/>
  <c r="CU6" i="37" s="1"/>
  <c r="EH6" i="37" s="1"/>
  <c r="FU6" i="37" s="1"/>
  <c r="BI6" i="37"/>
  <c r="CV6" i="37" s="1"/>
  <c r="EI6" i="37" s="1"/>
  <c r="FV6" i="37" s="1"/>
  <c r="BJ6" i="37"/>
  <c r="CW6" i="37" s="1"/>
  <c r="EJ6" i="37" s="1"/>
  <c r="FW6" i="37" s="1"/>
  <c r="BK6" i="37"/>
  <c r="CX6" i="37" s="1"/>
  <c r="EK6" i="37" s="1"/>
  <c r="FX6" i="37" s="1"/>
  <c r="BL6" i="37"/>
  <c r="CY6" i="37" s="1"/>
  <c r="EL6" i="37" s="1"/>
  <c r="FY6" i="37" s="1"/>
  <c r="BM6" i="37"/>
  <c r="CZ6" i="37" s="1"/>
  <c r="EM6" i="37" s="1"/>
  <c r="FZ6" i="37" s="1"/>
  <c r="BN6" i="37"/>
  <c r="DA6" i="37" s="1"/>
  <c r="EN6" i="37" s="1"/>
  <c r="GA6" i="37" s="1"/>
  <c r="BO6" i="37"/>
  <c r="DB6" i="37" s="1"/>
  <c r="EO6" i="37" s="1"/>
  <c r="GB6" i="37" s="1"/>
  <c r="BP6" i="37"/>
  <c r="DC6" i="37" s="1"/>
  <c r="EP6" i="37" s="1"/>
  <c r="GC6" i="37" s="1"/>
  <c r="BQ6" i="37"/>
  <c r="DD6" i="37" s="1"/>
  <c r="EQ6" i="37" s="1"/>
  <c r="GD6" i="37" s="1"/>
  <c r="BR6" i="37"/>
  <c r="DE6" i="37" s="1"/>
  <c r="ER6" i="37" s="1"/>
  <c r="GE6" i="37" s="1"/>
  <c r="BS6" i="37"/>
  <c r="DF6" i="37" s="1"/>
  <c r="ES6" i="37" s="1"/>
  <c r="GF6" i="37" s="1"/>
  <c r="BT6" i="37"/>
  <c r="DG6" i="37" s="1"/>
  <c r="ET6" i="37" s="1"/>
  <c r="GG6" i="37" s="1"/>
  <c r="BU6" i="37"/>
  <c r="DH6" i="37" s="1"/>
  <c r="EU6" i="37" s="1"/>
  <c r="GH6" i="37" s="1"/>
  <c r="BV6" i="37"/>
  <c r="DI6" i="37" s="1"/>
  <c r="EV6" i="37" s="1"/>
  <c r="GI6" i="37" s="1"/>
  <c r="BW6" i="37"/>
  <c r="DJ6" i="37" s="1"/>
  <c r="EW6" i="37" s="1"/>
  <c r="GJ6" i="37" s="1"/>
  <c r="BX6" i="37"/>
  <c r="DK6" i="37" s="1"/>
  <c r="EX6" i="37" s="1"/>
  <c r="GK6" i="37" s="1"/>
  <c r="BY6" i="37"/>
  <c r="DL6" i="37" s="1"/>
  <c r="EY6" i="37" s="1"/>
  <c r="GL6" i="37" s="1"/>
  <c r="AP6" i="37"/>
  <c r="CC6" i="37" s="1"/>
  <c r="DP6" i="37" s="1"/>
  <c r="FC6" i="3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Iñaki Arto</author>
  </authors>
  <commentList>
    <comment ref="B953" authorId="0" shapeId="0" xr:uid="{00000000-0006-0000-0500-000001000000}">
      <text>
        <r>
          <rPr>
            <sz val="9"/>
            <color indexed="81"/>
            <rFont val="Tahoma"/>
            <family val="2"/>
          </rPr>
          <t>The tax is defined in CO2_TAX_HOUSEHOLDS_SP.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Mohamed LIFI</author>
  </authors>
  <commentList>
    <comment ref="A414" authorId="0" shapeId="0" xr:uid="{00000000-0006-0000-0600-000001000000}">
      <text>
        <r>
          <rPr>
            <b/>
            <sz val="9"/>
            <color indexed="81"/>
            <rFont val="Tahoma"/>
            <family val="2"/>
          </rPr>
          <t>Mohamed LIFI:</t>
        </r>
        <r>
          <rPr>
            <sz val="9"/>
            <color indexed="81"/>
            <rFont val="Tahoma"/>
            <family val="2"/>
          </rPr>
          <t xml:space="preserve">
(PV_PANEL_EFFICIENCY_C_Si_Mono)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Mohamed LIFI</author>
  </authors>
  <commentList>
    <comment ref="A204" authorId="0" shapeId="0" xr:uid="{00000000-0006-0000-0900-000001000000}">
      <text>
        <r>
          <rPr>
            <b/>
            <sz val="9"/>
            <color indexed="81"/>
            <rFont val="Tahoma"/>
            <family val="2"/>
          </rPr>
          <t>Mohamed LIFI:</t>
        </r>
        <r>
          <rPr>
            <sz val="9"/>
            <color indexed="81"/>
            <rFont val="Tahoma"/>
            <family val="2"/>
          </rPr>
          <t xml:space="preserve">
esto deberia ir diferente para cada region</t>
        </r>
      </text>
    </comment>
    <comment ref="A217" authorId="0" shapeId="0" xr:uid="{00000000-0006-0000-0900-000002000000}">
      <text>
        <r>
          <rPr>
            <b/>
            <sz val="9"/>
            <color indexed="81"/>
            <rFont val="Tahoma"/>
            <family val="2"/>
          </rPr>
          <t>Mohamed LIFI:</t>
        </r>
        <r>
          <rPr>
            <sz val="9"/>
            <color indexed="81"/>
            <rFont val="Tahoma"/>
            <family val="2"/>
          </rPr>
          <t xml:space="preserve">
ESTO METERLO EN EL EXCEL DE POLICIES!!! 1 for normal use, 0 for exogenous demands</t>
        </r>
      </text>
    </comment>
    <comment ref="A219" authorId="0" shapeId="0" xr:uid="{00000000-0006-0000-0900-000003000000}">
      <text>
        <r>
          <rPr>
            <b/>
            <sz val="9"/>
            <color indexed="81"/>
            <rFont val="Tahoma"/>
            <family val="2"/>
          </rPr>
          <t>Mohamed LIFI:</t>
        </r>
        <r>
          <rPr>
            <sz val="9"/>
            <color indexed="81"/>
            <rFont val="Tahoma"/>
            <family val="2"/>
          </rPr>
          <t xml:space="preserve">
ESTO METERLO EN EL EXCEL DE POLICIES!!!</t>
        </r>
      </text>
    </comment>
    <comment ref="A241" authorId="0" shapeId="0" xr:uid="{00000000-0006-0000-0900-000004000000}">
      <text>
        <r>
          <rPr>
            <b/>
            <sz val="9"/>
            <color indexed="81"/>
            <rFont val="Tahoma"/>
            <family val="2"/>
          </rPr>
          <t>Mohamed LIFI:</t>
        </r>
        <r>
          <rPr>
            <sz val="9"/>
            <color indexed="81"/>
            <rFont val="Tahoma"/>
            <family val="2"/>
          </rPr>
          <t xml:space="preserve">
 estas habrá que ponerlas diferentes por cada región ¿no? estarian mejor como proorcion de la actual quizá?</t>
        </r>
      </text>
    </comment>
    <comment ref="A289" authorId="0" shapeId="0" xr:uid="{00000000-0006-0000-0900-000005000000}">
      <text>
        <r>
          <rPr>
            <b/>
            <sz val="9"/>
            <color indexed="81"/>
            <rFont val="Tahoma"/>
            <family val="2"/>
          </rPr>
          <t>Mohamed LIFI:</t>
        </r>
        <r>
          <rPr>
            <sz val="9"/>
            <color indexed="81"/>
            <rFont val="Tahoma"/>
            <family val="2"/>
          </rPr>
          <t xml:space="preserve">
Priorities of the demand of land use changes. Applied only to those land changes driven by demand (not trends or policy limits). It ican only be apllied to forest plantations, managed forest, cropland and solar, (in previous version only to forest plantations and cropland). The value introduced is a number between 0 and 1, 0= lowest priority, 1= highest priority to that use.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Mohamed LIFI</author>
  </authors>
  <commentList>
    <comment ref="C58" authorId="0" shapeId="0" xr:uid="{00000000-0006-0000-0E00-000001000000}">
      <text>
        <r>
          <rPr>
            <b/>
            <sz val="9"/>
            <color indexed="81"/>
            <rFont val="Tahoma"/>
            <family val="2"/>
          </rPr>
          <t>Mohamed LIFI:</t>
        </r>
        <r>
          <rPr>
            <sz val="9"/>
            <color indexed="81"/>
            <rFont val="Tahoma"/>
            <family val="2"/>
          </rPr>
          <t xml:space="preserve">
esto deberia ir diferente para cada region</t>
        </r>
      </text>
    </comment>
  </commentList>
</comments>
</file>

<file path=xl/sharedStrings.xml><?xml version="1.0" encoding="utf-8"?>
<sst xmlns="http://schemas.openxmlformats.org/spreadsheetml/2006/main" count="9454" uniqueCount="1794">
  <si>
    <t>From the year:</t>
  </si>
  <si>
    <t>start year P recycling minerals alt technologies</t>
  </si>
  <si>
    <t>annual recycling rate variation (%)</t>
  </si>
  <si>
    <t>start year P recycling minerals Rest</t>
  </si>
  <si>
    <t>P recycling minerals Rest</t>
  </si>
  <si>
    <t>Common annual variation for all minerals (2):</t>
  </si>
  <si>
    <t>share in target year</t>
  </si>
  <si>
    <t>Zinc (Zn)</t>
  </si>
  <si>
    <t>Vanadium (V)</t>
  </si>
  <si>
    <t>Titanium (Ti)</t>
  </si>
  <si>
    <t>Tellurium (Te)</t>
  </si>
  <si>
    <t>Tin (Sn)</t>
  </si>
  <si>
    <t>Silver (Ag)</t>
  </si>
  <si>
    <t>Lead (Pb)</t>
  </si>
  <si>
    <t>Nickel (Ni)</t>
  </si>
  <si>
    <t>Molybdenum (Mo)</t>
  </si>
  <si>
    <t>Manganese (Mn)</t>
  </si>
  <si>
    <t>Magnesium (Mg)</t>
  </si>
  <si>
    <t>Lithium (Li)</t>
  </si>
  <si>
    <t>Indium (In)</t>
  </si>
  <si>
    <t>Galium (Ga)</t>
  </si>
  <si>
    <t>Copper (Cu)</t>
  </si>
  <si>
    <t>Chromium (Cr)</t>
  </si>
  <si>
    <t>Cadmium (Cd)</t>
  </si>
  <si>
    <t>Aluminium (Al)</t>
  </si>
  <si>
    <t>List of minerals</t>
  </si>
  <si>
    <t>Disaggregated by mineral (1):</t>
  </si>
  <si>
    <t>Minerals recycling rates (recycled content)</t>
  </si>
  <si>
    <t>Year</t>
  </si>
  <si>
    <t>%</t>
  </si>
  <si>
    <t>GAS</t>
  </si>
  <si>
    <t>OIL</t>
  </si>
  <si>
    <t>Population</t>
  </si>
  <si>
    <t>Disaggregated by mineral(1)or common annual variation for all minerals(2)</t>
  </si>
  <si>
    <t>In the target year</t>
  </si>
  <si>
    <t>Starting in the year</t>
  </si>
  <si>
    <t>P recycling minerals alternative technologies(RES elec&amp;EV batteries)</t>
  </si>
  <si>
    <t>Adhesive</t>
  </si>
  <si>
    <t>Aluminium mirrors</t>
  </si>
  <si>
    <t>Carbon fiber</t>
  </si>
  <si>
    <t>Cement</t>
  </si>
  <si>
    <t>Diesel</t>
  </si>
  <si>
    <t>Dysprosium (Dy)</t>
  </si>
  <si>
    <t>Electric/electronic components</t>
  </si>
  <si>
    <t>Evacuation lines (KM)</t>
  </si>
  <si>
    <t>Fiberglass</t>
  </si>
  <si>
    <t>Foam glass</t>
  </si>
  <si>
    <t>Glass</t>
  </si>
  <si>
    <t>Glass reinforcing plastic (GRP)</t>
  </si>
  <si>
    <t>gravel (roads, protection…)</t>
  </si>
  <si>
    <t>Iron (Fe)</t>
  </si>
  <si>
    <t>KNO3 mined</t>
  </si>
  <si>
    <t>Asphalt</t>
  </si>
  <si>
    <t>Lime</t>
  </si>
  <si>
    <t>Limestone</t>
  </si>
  <si>
    <t>Lubricant</t>
  </si>
  <si>
    <t>Heavy machinery (depreciation and reposition)</t>
  </si>
  <si>
    <t>Concrete</t>
  </si>
  <si>
    <t>NaNO3 mined</t>
  </si>
  <si>
    <t>NaNO3 synthetic</t>
  </si>
  <si>
    <t>Neodymium (Nd)</t>
  </si>
  <si>
    <t>Over grid (15%)</t>
  </si>
  <si>
    <t>Over grid (5%)</t>
  </si>
  <si>
    <t>Paint</t>
  </si>
  <si>
    <t>Plastics</t>
  </si>
  <si>
    <t>Polypropylene</t>
  </si>
  <si>
    <t>Rock</t>
  </si>
  <si>
    <t>Rock wool</t>
  </si>
  <si>
    <t>Sand</t>
  </si>
  <si>
    <t>Silicon sand</t>
  </si>
  <si>
    <t>Sillicon wafer modules</t>
  </si>
  <si>
    <t>Site preparation (soil works), etc.</t>
  </si>
  <si>
    <t>Soda ash</t>
  </si>
  <si>
    <t>Steel</t>
  </si>
  <si>
    <t>Syntethic oil</t>
  </si>
  <si>
    <t>Titanium dioxide</t>
  </si>
  <si>
    <t>Wires</t>
  </si>
  <si>
    <t>Maximum Life expectancy at birth (years)</t>
  </si>
  <si>
    <t>Female</t>
  </si>
  <si>
    <t>Male</t>
  </si>
  <si>
    <t>Model</t>
  </si>
  <si>
    <t>Scenario</t>
  </si>
  <si>
    <t>Region</t>
  </si>
  <si>
    <t>Variable</t>
  </si>
  <si>
    <t>Unit</t>
  </si>
  <si>
    <t>Notes</t>
  </si>
  <si>
    <t>AIM/CGE</t>
  </si>
  <si>
    <t>SSP3-Baseline</t>
  </si>
  <si>
    <t>World</t>
  </si>
  <si>
    <t>million</t>
  </si>
  <si>
    <t>GCAM4</t>
  </si>
  <si>
    <t>SSP4-Baseline</t>
  </si>
  <si>
    <t>IMAGE</t>
  </si>
  <si>
    <t>SSP1-Baseline</t>
  </si>
  <si>
    <t>MESSAGE-GLOBIOM</t>
  </si>
  <si>
    <t>SSP2-Baseline</t>
  </si>
  <si>
    <t>REMIND-MAGPIE</t>
  </si>
  <si>
    <t>SSP5-Baseline</t>
  </si>
  <si>
    <t>© SSP Public Database (Version 2.0) https://tntcat.iiasa.ac.at/SspDb 
 generated: 2021-01-26 09:05:58</t>
  </si>
  <si>
    <t>For recommended citation please follow this link: https://tntcat.iiasa.ac.at/SspDb/dsd?Action=htmlpage&amp;page=citation</t>
  </si>
  <si>
    <t>Cobalt</t>
  </si>
  <si>
    <t>Graphite</t>
  </si>
  <si>
    <t xml:space="preserve">Austria </t>
  </si>
  <si>
    <t>15-19</t>
  </si>
  <si>
    <t>20-24</t>
  </si>
  <si>
    <t>25-29</t>
  </si>
  <si>
    <t>30-34</t>
  </si>
  <si>
    <t>35-39</t>
  </si>
  <si>
    <t>40-44</t>
  </si>
  <si>
    <t>45-49</t>
  </si>
  <si>
    <t>Belgium</t>
  </si>
  <si>
    <t>Bulgaria</t>
  </si>
  <si>
    <t>Croatia</t>
  </si>
  <si>
    <t>Cyprus</t>
  </si>
  <si>
    <t>Czech Republic</t>
  </si>
  <si>
    <t>Denmark</t>
  </si>
  <si>
    <t>Estonia</t>
  </si>
  <si>
    <t>Finland</t>
  </si>
  <si>
    <t>France</t>
  </si>
  <si>
    <t>Germany</t>
  </si>
  <si>
    <t>Greece</t>
  </si>
  <si>
    <t>Hungary</t>
  </si>
  <si>
    <t>Ireland</t>
  </si>
  <si>
    <t>Italy</t>
  </si>
  <si>
    <t>Latvia</t>
  </si>
  <si>
    <t xml:space="preserve">Lithuania </t>
  </si>
  <si>
    <t>Luxembourg</t>
  </si>
  <si>
    <t>Malta</t>
  </si>
  <si>
    <t>Netherlands</t>
  </si>
  <si>
    <t>Poland</t>
  </si>
  <si>
    <t>Portugal</t>
  </si>
  <si>
    <t>Romania</t>
  </si>
  <si>
    <t>Slovakia</t>
  </si>
  <si>
    <t>Slovenia</t>
  </si>
  <si>
    <t>Spain</t>
  </si>
  <si>
    <t>Sweden</t>
  </si>
  <si>
    <t>UK</t>
  </si>
  <si>
    <t>CNHK</t>
  </si>
  <si>
    <t>EASTOC</t>
  </si>
  <si>
    <t>IND</t>
  </si>
  <si>
    <t>LATAM</t>
  </si>
  <si>
    <t>RUS</t>
  </si>
  <si>
    <t>USMCA</t>
  </si>
  <si>
    <t>LROW</t>
  </si>
  <si>
    <t>HIGH</t>
  </si>
  <si>
    <t>LOW</t>
  </si>
  <si>
    <t>MEDIUM</t>
  </si>
  <si>
    <t>AUSTRIA</t>
  </si>
  <si>
    <t>BELGIUM</t>
  </si>
  <si>
    <t>BULGARIA</t>
  </si>
  <si>
    <t>CROATIA</t>
  </si>
  <si>
    <t>CYPRUS</t>
  </si>
  <si>
    <t>CZECH_REPUBLIC</t>
  </si>
  <si>
    <t>DENMARK</t>
  </si>
  <si>
    <t>ESTONIA</t>
  </si>
  <si>
    <t>FINLAND</t>
  </si>
  <si>
    <t>FRANCE</t>
  </si>
  <si>
    <t>GERMANY</t>
  </si>
  <si>
    <t>GREECE</t>
  </si>
  <si>
    <t>HUNGARY</t>
  </si>
  <si>
    <t>IRELAND</t>
  </si>
  <si>
    <t>ITALY</t>
  </si>
  <si>
    <t>LATVIA</t>
  </si>
  <si>
    <t>LITHUANIA</t>
  </si>
  <si>
    <t>LUXEMBOURG</t>
  </si>
  <si>
    <t>MALTA</t>
  </si>
  <si>
    <t>NETHERLANDS</t>
  </si>
  <si>
    <t>POLAND</t>
  </si>
  <si>
    <t>PORTUGAL</t>
  </si>
  <si>
    <t>ROMANIA</t>
  </si>
  <si>
    <t>SLOVAKIA</t>
  </si>
  <si>
    <t>SLOVENIA</t>
  </si>
  <si>
    <t>SPAIN</t>
  </si>
  <si>
    <t>SWEDEN</t>
  </si>
  <si>
    <t>sex</t>
  </si>
  <si>
    <t>region</t>
  </si>
  <si>
    <t>LIFE EXPECTANCY AT BIRTH (years)</t>
  </si>
  <si>
    <t>FERTILITY - births per 1000 women</t>
  </si>
  <si>
    <t>_SCALAR(PARAMETER)</t>
  </si>
  <si>
    <t>UNIT</t>
  </si>
  <si>
    <t>_VALUE</t>
  </si>
  <si>
    <t>DMNL</t>
  </si>
  <si>
    <t>CEREALS_DIET</t>
  </si>
  <si>
    <t>TUBERS_DIET</t>
  </si>
  <si>
    <t>PULSES_LEGUMES_NUTS</t>
  </si>
  <si>
    <t>FRUITS_VEGETABLES_DIET</t>
  </si>
  <si>
    <t>FATS_VEGETAL</t>
  </si>
  <si>
    <t>FATS_ANIMAL</t>
  </si>
  <si>
    <t>DAIRY</t>
  </si>
  <si>
    <t>EGGS</t>
  </si>
  <si>
    <t>MEAT_RUMINANTS</t>
  </si>
  <si>
    <t>MEAT_MONOGASTRIC</t>
  </si>
  <si>
    <t>FISH</t>
  </si>
  <si>
    <t>SUGARS</t>
  </si>
  <si>
    <t>BEVERAGES</t>
  </si>
  <si>
    <t>STIMULANTS</t>
  </si>
  <si>
    <t>EU27</t>
  </si>
  <si>
    <t>CHINA</t>
  </si>
  <si>
    <t>INDIA</t>
  </si>
  <si>
    <t>RUSSIA</t>
  </si>
  <si>
    <t>Selenium (Se)</t>
  </si>
  <si>
    <t>LDV</t>
  </si>
  <si>
    <t>NMT</t>
  </si>
  <si>
    <t>ICE_gasoline</t>
  </si>
  <si>
    <t>ICE_diesel</t>
  </si>
  <si>
    <t>ICE_LPG</t>
  </si>
  <si>
    <t xml:space="preserve">ICE_gas </t>
  </si>
  <si>
    <t>BEV</t>
  </si>
  <si>
    <t>PHEV</t>
  </si>
  <si>
    <t>HEV</t>
  </si>
  <si>
    <t>FCEV</t>
  </si>
  <si>
    <t>EV</t>
  </si>
  <si>
    <t>HPV</t>
  </si>
  <si>
    <t>BUS</t>
  </si>
  <si>
    <t>2W</t>
  </si>
  <si>
    <t>RAIL</t>
  </si>
  <si>
    <t>MARINE</t>
  </si>
  <si>
    <t>CZECH REPUBLIC</t>
  </si>
  <si>
    <t>EASOC</t>
  </si>
  <si>
    <t>Austria</t>
  </si>
  <si>
    <t>Czechia</t>
  </si>
  <si>
    <t>Lithuania</t>
  </si>
  <si>
    <t>_VALUE_OPTIONS│Dmnl</t>
  </si>
  <si>
    <t>_OPTIONS</t>
  </si>
  <si>
    <t>_VALUE_SELECTED_OPTION</t>
  </si>
  <si>
    <t>INITIAL_YEAR_ANNUAL_VARIATION_CAPACITY_EXPANSION_PROSTO_DEDICATED_SP</t>
  </si>
  <si>
    <t>1/year</t>
  </si>
  <si>
    <t>PHS</t>
  </si>
  <si>
    <t>STATIONARY_BATTERIES</t>
  </si>
  <si>
    <t>CROPS</t>
  </si>
  <si>
    <t>ANIMALS</t>
  </si>
  <si>
    <t>FORESTRY</t>
  </si>
  <si>
    <t>FISHNG</t>
  </si>
  <si>
    <t>MINING_COAL</t>
  </si>
  <si>
    <t>EXTRACTION_OIL</t>
  </si>
  <si>
    <t>EXTRACTION_GAS</t>
  </si>
  <si>
    <t>EXTRACTION_OTHER_GAS</t>
  </si>
  <si>
    <t>MINING_URANIUM_THORIUM</t>
  </si>
  <si>
    <t>MINING_IRON</t>
  </si>
  <si>
    <t>MINING_COPPER</t>
  </si>
  <si>
    <t>MINING_NICKEL</t>
  </si>
  <si>
    <t>MINING_ALUMINIUM</t>
  </si>
  <si>
    <t>MINING_PRECIOUS_METALS</t>
  </si>
  <si>
    <t>MINING_LEAD_ZINC_TIN</t>
  </si>
  <si>
    <t>MINING_OTHER_METALS</t>
  </si>
  <si>
    <t>MINING_NON_METALS</t>
  </si>
  <si>
    <t>MANUFACTURE_FOOD</t>
  </si>
  <si>
    <t>MANUFACTURE_WOOD</t>
  </si>
  <si>
    <t>COKE</t>
  </si>
  <si>
    <t>REFINING</t>
  </si>
  <si>
    <t>MANUFACTURE_CHEMICAL</t>
  </si>
  <si>
    <t>MANUFACTURE_PLASTIC</t>
  </si>
  <si>
    <t>MANUFACTURE_OTHER_NON_METAL</t>
  </si>
  <si>
    <t>MANUFACTURE_BASIC_METALS</t>
  </si>
  <si>
    <t>MANUFACTURE_METAL_PRODUCTS</t>
  </si>
  <si>
    <t>MANUFACTURE_ELECTRONICS</t>
  </si>
  <si>
    <t>MANUFACTURE_ELECTRICAL_EQUIPMENT</t>
  </si>
  <si>
    <t>MANUFACTURE_MACHINERY</t>
  </si>
  <si>
    <t>MANUFACTURE_VEHICLES</t>
  </si>
  <si>
    <t>MANUFACTURE_OTHER</t>
  </si>
  <si>
    <t>ELECTRICITY_COAL</t>
  </si>
  <si>
    <t>ELECTRICITY_GAS</t>
  </si>
  <si>
    <t>ELECTRICITY_NUCLEAR</t>
  </si>
  <si>
    <t>ELECTRICITY_HYDRO</t>
  </si>
  <si>
    <t>ELECTRICITY_WIND</t>
  </si>
  <si>
    <t>ELECTRICITY_OIL</t>
  </si>
  <si>
    <t>ELECTRICITY_SOLAR_PV</t>
  </si>
  <si>
    <t>ELECTRICITY_SOLAR_THERMAL</t>
  </si>
  <si>
    <t>ELECTRICITY_OTHER</t>
  </si>
  <si>
    <t>DISTRIBUTION_ELECTRICITY</t>
  </si>
  <si>
    <t>DISTRIBUTION_GAS</t>
  </si>
  <si>
    <t>STEAM_HOT_WATER</t>
  </si>
  <si>
    <t>WASTE_MANAGEMENT</t>
  </si>
  <si>
    <t>CONSTRUCTION</t>
  </si>
  <si>
    <t>TRADE_REPAIR_VEHICLES</t>
  </si>
  <si>
    <t>TRANSPORT_RAIL</t>
  </si>
  <si>
    <t>TRANSPORT_OTHER_LAND</t>
  </si>
  <si>
    <t>TRANSPORT_PIPELINE</t>
  </si>
  <si>
    <t>TRANSPORT_SEA</t>
  </si>
  <si>
    <t>TRANSPORT_INLAND_WATER</t>
  </si>
  <si>
    <t>TRANSPORT_AIR</t>
  </si>
  <si>
    <t>ACCOMMODATION</t>
  </si>
  <si>
    <t>TELECOMMUNICATIONS</t>
  </si>
  <si>
    <t>FINANCE</t>
  </si>
  <si>
    <t>REAL_ESTATE</t>
  </si>
  <si>
    <t>OTHER_SERVICES</t>
  </si>
  <si>
    <t>PUBLIC_ADMINISTRATION</t>
  </si>
  <si>
    <t>EDUCATION</t>
  </si>
  <si>
    <t>HEALTH</t>
  </si>
  <si>
    <t>ENTERTAIMENT</t>
  </si>
  <si>
    <t>PRIVATE_HOUSEHOLDS</t>
  </si>
  <si>
    <t xml:space="preserve">AUSTRIA </t>
  </si>
  <si>
    <t xml:space="preserve">LITHUANIA </t>
  </si>
  <si>
    <t>INITIAL_YEAR_LABOUR_PRODUCTIVITY_VARIATION_SP</t>
  </si>
  <si>
    <t>INITIAL_YEAR_WORKING_TIME_VARIATION_SP</t>
  </si>
  <si>
    <t>RAINFED</t>
  </si>
  <si>
    <t>IRRIGATED</t>
  </si>
  <si>
    <t>FOREST_MANAGED</t>
  </si>
  <si>
    <t>FOREST_PRIMARY</t>
  </si>
  <si>
    <t>FOREST_PLANTATIONS</t>
  </si>
  <si>
    <t>SHRUBLAND</t>
  </si>
  <si>
    <t>GRASSLAND</t>
  </si>
  <si>
    <t>WETLAND</t>
  </si>
  <si>
    <t>URBAN</t>
  </si>
  <si>
    <t>SOLAR</t>
  </si>
  <si>
    <t>SNOW_ICE_WATERBODIES</t>
  </si>
  <si>
    <t>OTHER_LAND</t>
  </si>
  <si>
    <t>DMNL/year</t>
  </si>
  <si>
    <t>SHARE_PV_INSTALLATIONS_SINGLE_FAMILY_VS_TOTAL_HOUSEHOLDS_BUILDINGS_SP</t>
  </si>
  <si>
    <t>INITIAL_YEAR_REDUCTION_MATERIAL_INTENSITY_PV_SP</t>
  </si>
  <si>
    <t>REDUCTION_RATE_MATERIAL_INTENSITY_PV_REST_OF_MATERIALS_SP</t>
  </si>
  <si>
    <t>INITIAL_YEAR_EFFICIENCY_INCREASE_RATE_PV_SP</t>
  </si>
  <si>
    <t>people/household</t>
  </si>
  <si>
    <t>Constant 2015 values</t>
  </si>
  <si>
    <t>Timeseries per region</t>
  </si>
  <si>
    <t>SWITCH_DIET_CHANGE_SP</t>
  </si>
  <si>
    <t>YEAR_INITIAL_DIET_CHANGE_SP</t>
  </si>
  <si>
    <t>YEAR_FINAL_DIET_CHANGE_SP</t>
  </si>
  <si>
    <t>SHARE_OF_CHANGE_TO_POLICY_DIET_INICIAL_VALUE_SP</t>
  </si>
  <si>
    <t>ANNUAL_EFFICIENCY_INCREASE_PV_SP</t>
  </si>
  <si>
    <t>CHP_gas_fuels</t>
  </si>
  <si>
    <t>CHP_gas_fuels_CCS</t>
  </si>
  <si>
    <t>CHP_geothermal</t>
  </si>
  <si>
    <t>CHP_liquid_fuels</t>
  </si>
  <si>
    <t>CHP_liquid_fuels_CCS</t>
  </si>
  <si>
    <t>CHP_solid_fossil</t>
  </si>
  <si>
    <t>CHP_solid_fossil_CCS</t>
  </si>
  <si>
    <t>CHP_waste</t>
  </si>
  <si>
    <t>CHP_solid_bio</t>
  </si>
  <si>
    <t>CHP_solid_bio_CCS</t>
  </si>
  <si>
    <t>HP_gas_fuels</t>
  </si>
  <si>
    <t>HP_solid_bio</t>
  </si>
  <si>
    <t>HP_geothermal</t>
  </si>
  <si>
    <t>HP_liquid_fuels</t>
  </si>
  <si>
    <t>HP_solar</t>
  </si>
  <si>
    <t>HP_solid_fossil</t>
  </si>
  <si>
    <t>HP_waste</t>
  </si>
  <si>
    <t>PP_solid_bio</t>
  </si>
  <si>
    <t>PP_solid_bio_CCS</t>
  </si>
  <si>
    <t>PP_gas_fuels</t>
  </si>
  <si>
    <t>PP_gas_fuels_CCS</t>
  </si>
  <si>
    <t>PP_geothermal</t>
  </si>
  <si>
    <t>PP_hydropower_dammed</t>
  </si>
  <si>
    <t>PP_hydropower_run_of_river</t>
  </si>
  <si>
    <t>PP_liquid_fuels</t>
  </si>
  <si>
    <t>PP_liquid_fuels_CCS</t>
  </si>
  <si>
    <t>PP_nuclear</t>
  </si>
  <si>
    <t>PP_oceanic</t>
  </si>
  <si>
    <t>PP_solar_CSP</t>
  </si>
  <si>
    <t>PP_solar_PV</t>
  </si>
  <si>
    <t>PP_solar_urban_PV</t>
  </si>
  <si>
    <t>PP_solid_fossil</t>
  </si>
  <si>
    <t>PP_solid_fossil_CCS</t>
  </si>
  <si>
    <t>PP_waste</t>
  </si>
  <si>
    <t>PP_waste_CCS</t>
  </si>
  <si>
    <t>PP_wind_offshore</t>
  </si>
  <si>
    <t>PP_wind_onshore</t>
  </si>
  <si>
    <t>blending_gas_fuels</t>
  </si>
  <si>
    <t>blending_liquid_fuels</t>
  </si>
  <si>
    <t>no_process_TI_hydrogen</t>
  </si>
  <si>
    <t>no_process_TI_solid_bio</t>
  </si>
  <si>
    <t>no_process_TI_solid_fossil</t>
  </si>
  <si>
    <t>AIR_DOMESTIC</t>
  </si>
  <si>
    <t>AIR_INTRA_EU</t>
  </si>
  <si>
    <t>AIR_INTERNATIONAL</t>
  </si>
  <si>
    <t>OBJECTIVE_DIET_CHANGE_SP</t>
  </si>
  <si>
    <t xml:space="preserve">Module Name </t>
  </si>
  <si>
    <t>Brief Description</t>
  </si>
  <si>
    <t>AFFORESTATION_SP</t>
  </si>
  <si>
    <t>Protection of Primary Forest Policy</t>
  </si>
  <si>
    <t>Change to Policy Diet Policy</t>
  </si>
  <si>
    <t>SHARE_OF_CHANGE_TO_POLICY_DIET_SP</t>
  </si>
  <si>
    <t>SWITCH_AFFORESTATION_SP</t>
  </si>
  <si>
    <t>YEAR_FINAL_AFFORESTATION_SP</t>
  </si>
  <si>
    <t>OBJECTIVE_AFFORESTATION_SP</t>
  </si>
  <si>
    <t>SWITCH_REGENERATIVE_AGRICULTURE_SP</t>
  </si>
  <si>
    <t>YEAR_INITIAL_REGENERATIVE_AGRICULTURE_SP</t>
  </si>
  <si>
    <t>YEAR_FINAL_REGENERATIVE_AGRICULTURE_SP</t>
  </si>
  <si>
    <t>OBJECTIVE_REGENERATIVE_AGRICULTURE_SP</t>
  </si>
  <si>
    <t>TRADITIONAL_TO_INDUSTRIAL_AGRICULTURE_SP</t>
  </si>
  <si>
    <t>CHANGE_TO_REGENERATIVE_AGRICULTURE_SP</t>
  </si>
  <si>
    <r>
      <rPr>
        <b/>
        <sz val="11"/>
        <color theme="1"/>
        <rFont val="Calibri"/>
        <family val="2"/>
        <scheme val="minor"/>
      </rPr>
      <t>SWITCH_</t>
    </r>
    <r>
      <rPr>
        <sz val="11"/>
        <color theme="1"/>
        <rFont val="Calibri"/>
        <family val="2"/>
        <scheme val="minor"/>
      </rPr>
      <t xml:space="preserve"> (Activate or deactivate the policy or hypothesis)</t>
    </r>
  </si>
  <si>
    <r>
      <rPr>
        <b/>
        <sz val="11"/>
        <color theme="1"/>
        <rFont val="Calibri"/>
        <family val="2"/>
        <scheme val="minor"/>
      </rPr>
      <t xml:space="preserve">INITIAL_YEAR_ </t>
    </r>
    <r>
      <rPr>
        <sz val="11"/>
        <color theme="1"/>
        <rFont val="Calibri"/>
        <family val="2"/>
        <scheme val="minor"/>
      </rPr>
      <t>(Initial year of application of the policy or hypothesis)</t>
    </r>
  </si>
  <si>
    <r>
      <rPr>
        <b/>
        <sz val="11"/>
        <color theme="1"/>
        <rFont val="Calibri"/>
        <family val="2"/>
        <scheme val="minor"/>
      </rPr>
      <t>FINAL_YEAR_</t>
    </r>
    <r>
      <rPr>
        <sz val="11"/>
        <color theme="1"/>
        <rFont val="Calibri"/>
        <family val="2"/>
        <scheme val="minor"/>
      </rPr>
      <t xml:space="preserve"> (Final year of application of the policy or hypothesis)</t>
    </r>
  </si>
  <si>
    <r>
      <rPr>
        <b/>
        <sz val="11"/>
        <color theme="1"/>
        <rFont val="Calibri"/>
        <family val="2"/>
        <scheme val="minor"/>
      </rPr>
      <t>OBJECTIVE_</t>
    </r>
    <r>
      <rPr>
        <sz val="11"/>
        <color theme="1"/>
        <rFont val="Calibri"/>
        <family val="2"/>
        <scheme val="minor"/>
      </rPr>
      <t xml:space="preserve"> (Desired value by applying the policy or hypothesis)</t>
    </r>
  </si>
  <si>
    <r>
      <rPr>
        <b/>
        <sz val="11"/>
        <color theme="1"/>
        <rFont val="Calibri"/>
        <family val="2"/>
        <scheme val="minor"/>
      </rPr>
      <t>SHAPE_</t>
    </r>
    <r>
      <rPr>
        <sz val="11"/>
        <color theme="1"/>
        <rFont val="Calibri"/>
        <family val="2"/>
        <scheme val="minor"/>
      </rPr>
      <t xml:space="preserve"> (Shape of the evolution of the applied policy or hypothesis over time).</t>
    </r>
    <r>
      <rPr>
        <b/>
        <sz val="11"/>
        <color theme="1"/>
        <rFont val="Calibri"/>
        <family val="2"/>
        <scheme val="minor"/>
      </rPr>
      <t xml:space="preserve"> N.B:</t>
    </r>
    <r>
      <rPr>
        <sz val="11"/>
        <color theme="1"/>
        <rFont val="Calibri"/>
        <family val="2"/>
        <scheme val="minor"/>
      </rPr>
      <t xml:space="preserve"> It is not necessary to have this variable in all the policies or hypothesis.</t>
    </r>
  </si>
  <si>
    <t>YEAR</t>
  </si>
  <si>
    <t>POLICY SCENARIO PARAMETERS</t>
  </si>
  <si>
    <t>DIET_ACORDING_TO_POLICIES_SP</t>
  </si>
  <si>
    <t>SELECT_POLICY_DIET_PATTERNS_SP</t>
  </si>
  <si>
    <t>PRIORITIES_OF_LAND_USE_CHANGE_SP</t>
  </si>
  <si>
    <t>NOMINALLY MANAGED</t>
  </si>
  <si>
    <t>MODERATELY DEGRADED</t>
  </si>
  <si>
    <t>SEVERELY DEGRADED</t>
  </si>
  <si>
    <t>IMPROVED GRASSLAND MEDIUM INPUT</t>
  </si>
  <si>
    <t>IMPROVED GRASSLAND HIGH INPUT</t>
  </si>
  <si>
    <t>Land_and_water</t>
  </si>
  <si>
    <t>From Traditional to Industrial Agriculture Policy</t>
  </si>
  <si>
    <t>Change to Regenerative Agriculture Policy</t>
  </si>
  <si>
    <t>Definition</t>
  </si>
  <si>
    <t>Examples</t>
  </si>
  <si>
    <t>OVERALL GOAL (aka overall objective)</t>
  </si>
  <si>
    <t>Full net decarbonisation by 2050; global average temperature &lt; 1.5⁰C; achieve full employment; maintain a certain level of societal equity; annual GDPpc growth of 3%; SDGs, etc.</t>
  </si>
  <si>
    <t>STORYLINE (aka narrative)</t>
  </si>
  <si>
    <t>Business as usual, Green Growth, Degrowth, etc.</t>
  </si>
  <si>
    <t>POLICY</t>
  </si>
  <si>
    <t>Energy Policy, Economic Policy, Trade Policy, Health policy, Environmental policy, etc.</t>
  </si>
  <si>
    <t>POLICY OBJECTIVE (aka policy goal)</t>
  </si>
  <si>
    <t>Decarbonization, transition to renewables, reduce unemployment, reduce inequalities, GDPpc growth, increase exports, decrease energy use in buildings, etc.</t>
  </si>
  <si>
    <t>POLICY MEASURE</t>
  </si>
  <si>
    <t>Intervention in a part of the existing system (economy, environment, social welfare, etc.) typically promoted by institutions such as governments and regulatory institutions to drive a technological, behavioural, infrastructure, etc. change with relation to current trends.</t>
  </si>
  <si>
    <t>Feed-in-tariffs for renewables, carbon tax, border adjustment tax, raising awareness to consume sustainable products, new laws limiting or prohibiting the consumption or production of polluting products, etc.</t>
  </si>
  <si>
    <t>POLICY TARGET</t>
  </si>
  <si>
    <t>32% of renewable energy in total energy by 2030, increasing public transport passengers by 20%, reducing the same 20% of private transport passengers, reduce meat consumption in the diet by 10%, targets from the SDGs, etc.</t>
  </si>
  <si>
    <t>POLICY INSTRUMENT</t>
  </si>
  <si>
    <t>Laws, regulations, codes, subsidies, taxes, campaigns to raise awareness, new infrastructure projects for transport or urban planning, focused education and training for professionals, obligation schemes, public procurement, science funding, etc.</t>
  </si>
  <si>
    <t>HYPOTHESIS</t>
  </si>
  <si>
    <t>Oil reserves, mineral reserves, tipping points
How much oil is available at X extraction cost in region Z?</t>
  </si>
  <si>
    <t>SCENARIO</t>
  </si>
  <si>
    <t>(Same as for storylines)</t>
  </si>
  <si>
    <t>ADAPTIVE SCENARIO</t>
  </si>
  <si>
    <t>LIST OF DEFINITIONS:</t>
  </si>
  <si>
    <t>Submodule Name (Wiliam View in Vensim)</t>
  </si>
  <si>
    <t>LOAD_FACTOR_SP</t>
  </si>
  <si>
    <t>POWER_TRAIN_I</t>
  </si>
  <si>
    <t>REGIONS_I</t>
  </si>
  <si>
    <t>SWITCH_FUEL_CONSUMPTION_EFFICIENCY_CHANGE_SP</t>
  </si>
  <si>
    <t>YEAR_INITIAL_FUEL_CONSUMPTION_EFFICIENCY_CHANGE_SP</t>
  </si>
  <si>
    <t>YEAR_FINAL_FUEL_CONSUMPTION_EFFICIENCY_CHANGE_SP</t>
  </si>
  <si>
    <t>FUEL_CONSUMPTION_EFFICIENCY_CHANGE</t>
  </si>
  <si>
    <t>energy-end_use.transport_passengers</t>
  </si>
  <si>
    <t>TRANSPORT_DEMAND_SHARE_SP</t>
  </si>
  <si>
    <t>V2G_SP</t>
  </si>
  <si>
    <t>YEAR_INITIAL_V2G_SP</t>
  </si>
  <si>
    <t>YEAR_FINAL_V2G_SP</t>
  </si>
  <si>
    <t>OBJECTIVE_V2G_SP</t>
  </si>
  <si>
    <t>SWITCH_V2G_SP</t>
  </si>
  <si>
    <t>INITIAL_V2G_SP</t>
  </si>
  <si>
    <t>SC_SP</t>
  </si>
  <si>
    <t>SWITCH_SC_SP</t>
  </si>
  <si>
    <t>YEAR_INITIAL_SC_SP</t>
  </si>
  <si>
    <t>YEAR_FINAL_SC_SP</t>
  </si>
  <si>
    <t>OBJECTIVE_SC_SP</t>
  </si>
  <si>
    <t>INITIAL_SC_SP</t>
  </si>
  <si>
    <t>Vehicle to Grid</t>
  </si>
  <si>
    <t>Smart Chargers</t>
  </si>
  <si>
    <r>
      <t>REGIONS_I</t>
    </r>
    <r>
      <rPr>
        <sz val="11"/>
        <rFont val="Calibri"/>
        <family val="2"/>
      </rPr>
      <t>│_</t>
    </r>
    <r>
      <rPr>
        <sz val="11"/>
        <rFont val="Calibri"/>
        <family val="2"/>
        <scheme val="minor"/>
      </rPr>
      <t>UNIT</t>
    </r>
  </si>
  <si>
    <r>
      <t>REGIONS_I</t>
    </r>
    <r>
      <rPr>
        <sz val="11"/>
        <rFont val="Calibri"/>
        <family val="2"/>
      </rPr>
      <t>│kg/person</t>
    </r>
  </si>
  <si>
    <t>_UNIT</t>
  </si>
  <si>
    <t>POWER_TRAIN_I│DMNL</t>
  </si>
  <si>
    <t>Energy</t>
  </si>
  <si>
    <r>
      <t>Each policy can be found in the model by clicking in Vensim (when the .mdl is opened) on</t>
    </r>
    <r>
      <rPr>
        <b/>
        <sz val="11"/>
        <color theme="1"/>
        <rFont val="Calibri"/>
        <family val="2"/>
        <scheme val="minor"/>
      </rPr>
      <t xml:space="preserve"> EDIT</t>
    </r>
    <r>
      <rPr>
        <sz val="11"/>
        <color theme="1"/>
        <rFont val="Calibri"/>
        <family val="2"/>
        <scheme val="minor"/>
      </rPr>
      <t xml:space="preserve"> -&gt; </t>
    </r>
    <r>
      <rPr>
        <b/>
        <sz val="11"/>
        <color theme="1"/>
        <rFont val="Calibri"/>
        <family val="2"/>
        <scheme val="minor"/>
      </rPr>
      <t>FIND</t>
    </r>
  </si>
  <si>
    <t>RCP 2.6</t>
  </si>
  <si>
    <t>RCP 4.5</t>
  </si>
  <si>
    <t>RCP 6.0</t>
  </si>
  <si>
    <t>RCP 8.5</t>
  </si>
  <si>
    <t>SELECT_GWP_TIME_FRAME_SP</t>
  </si>
  <si>
    <t>20 year</t>
  </si>
  <si>
    <t>100 year</t>
  </si>
  <si>
    <t>CLIMATE_SENSITIVITY_SP</t>
  </si>
  <si>
    <t>climate-impacts.temperature_change</t>
  </si>
  <si>
    <t xml:space="preserve">Policy or Hypothesis Name </t>
  </si>
  <si>
    <t xml:space="preserve">Policy or Hypothesis Name In Wiliam Model </t>
  </si>
  <si>
    <t>Global Warming Potential (GWP) time frame</t>
  </si>
  <si>
    <t xml:space="preserve">Climate sensitivity </t>
  </si>
  <si>
    <t>STATIONARY_BATTERIES_MAXIMUM_SP</t>
  </si>
  <si>
    <t>NRG_PROTRA_I│dmnl</t>
  </si>
  <si>
    <t>materials-requirements.PV_subtechn</t>
  </si>
  <si>
    <t>energy-transformation.efficiency_improvements</t>
  </si>
  <si>
    <t>PROTRA_CAPACITY_EXPANSION_PRIORITIES_VECTOR_SP</t>
  </si>
  <si>
    <t>energy-capacities</t>
  </si>
  <si>
    <t>FERTILITY_RATES_SP</t>
  </si>
  <si>
    <t>OBJECTIVE_FERTILITY_RATES_SP</t>
  </si>
  <si>
    <t>Fertility rates</t>
  </si>
  <si>
    <t>Life expectancy at birth</t>
  </si>
  <si>
    <t>REGION_35_I│1/year</t>
  </si>
  <si>
    <t>dmnl</t>
  </si>
  <si>
    <t>REGIONS_35_I│Dmnl</t>
  </si>
  <si>
    <t>Damage function represent impacts from all the hazards</t>
  </si>
  <si>
    <t>Damage function represent impacts from heatwaves</t>
  </si>
  <si>
    <t>Damage function represent impacts from wildfires</t>
  </si>
  <si>
    <t>Damage function represent impacts from droughts</t>
  </si>
  <si>
    <t>Maximum damages (the statistic measure 'maximum' is used to calibrate the damage function)</t>
  </si>
  <si>
    <t>Minimum damages (the statistic measure 'minimum' is used to calibrate the damage function)</t>
  </si>
  <si>
    <t>Median damages (the statistic measure 'median' is used to calibrate the damage function)</t>
  </si>
  <si>
    <t>Average damages (the statistic measure 'mean' is used to calibrate the damage function)</t>
  </si>
  <si>
    <t>SELECT_CLIMATE_CHANGE_IMPACT_UNCERTAINTY_SCENARIO_SP</t>
  </si>
  <si>
    <t>Economy</t>
  </si>
  <si>
    <t>Climate</t>
  </si>
  <si>
    <t>Demography</t>
  </si>
  <si>
    <t>economy-firms.investment</t>
  </si>
  <si>
    <t>economy-labour</t>
  </si>
  <si>
    <t xml:space="preserve">economy-government </t>
  </si>
  <si>
    <t>economy-climate_change_impacts</t>
  </si>
  <si>
    <t>Equilibrium Climate Sensitivity hypothesis. It is the amount of global warming over hundreds of years after a doubling of the atmospheric CO2 concentration. There is a high uncertainty about this parameter.</t>
  </si>
  <si>
    <t>SHARED SOCIOECONOMIC PATHWAYS (SSP)</t>
  </si>
  <si>
    <t>LIFE_EXPECTANCY_AT_BIRTH_SP</t>
  </si>
  <si>
    <t>Migrations</t>
  </si>
  <si>
    <t>MIGRATION_SP</t>
  </si>
  <si>
    <t>SWITCH_MIGRATION_SP</t>
  </si>
  <si>
    <t>Shares Immigration 
(ROW-ORIGIN\COLUMN-DESTINATION
SUM_COLS_OF_ROW = 1</t>
  </si>
  <si>
    <t>Emigrations (Abel&amp;Cohen_2022)</t>
  </si>
  <si>
    <t>AUT</t>
  </si>
  <si>
    <t>BEL</t>
  </si>
  <si>
    <t>BGR</t>
  </si>
  <si>
    <t>HRV</t>
  </si>
  <si>
    <t>CYP</t>
  </si>
  <si>
    <t>CZE</t>
  </si>
  <si>
    <t>DNK</t>
  </si>
  <si>
    <t>EST</t>
  </si>
  <si>
    <t>FIN</t>
  </si>
  <si>
    <t>FRA</t>
  </si>
  <si>
    <t>DEU</t>
  </si>
  <si>
    <t>GRC</t>
  </si>
  <si>
    <t>HUN</t>
  </si>
  <si>
    <t>IRL</t>
  </si>
  <si>
    <t>ITA</t>
  </si>
  <si>
    <t>LVA</t>
  </si>
  <si>
    <t>LTU</t>
  </si>
  <si>
    <t>LUX</t>
  </si>
  <si>
    <t>MLT</t>
  </si>
  <si>
    <t>NLD</t>
  </si>
  <si>
    <t>POL</t>
  </si>
  <si>
    <t>PRT</t>
  </si>
  <si>
    <t>ROU</t>
  </si>
  <si>
    <t>SVK</t>
  </si>
  <si>
    <t>SVN</t>
  </si>
  <si>
    <t>ESP</t>
  </si>
  <si>
    <t>SWE</t>
  </si>
  <si>
    <t>GBR</t>
  </si>
  <si>
    <t>CHI</t>
  </si>
  <si>
    <t>% (emigration / population)</t>
  </si>
  <si>
    <t>Mean values for future trend</t>
  </si>
  <si>
    <t>Evolution of EU27 households composition</t>
  </si>
  <si>
    <t>Evolution of number of people per household in non-EU regions</t>
  </si>
  <si>
    <t>demography-households_composition</t>
  </si>
  <si>
    <t>demography-population_change</t>
  </si>
  <si>
    <t>#</t>
  </si>
  <si>
    <t>SELECT_CLIMATE_HAZARDS_SP</t>
  </si>
  <si>
    <t>Economic climate change impacts uncertainty scenario</t>
  </si>
  <si>
    <t>Hypothesis with the following options derived from statistical analysis: maximum, minimum, median and average</t>
  </si>
  <si>
    <t>Variation over time of average number of people per household for non EU regions.</t>
  </si>
  <si>
    <t>Reduction in total transport passenger demand</t>
  </si>
  <si>
    <t>Improve load factor passenger transport</t>
  </si>
  <si>
    <t>Improve fuel efficiency transport</t>
  </si>
  <si>
    <t>Passenger transport demand modal share target</t>
  </si>
  <si>
    <t>PV panel efficiency improvements</t>
  </si>
  <si>
    <t>Priorities for the allocation of capacity expansion priorities of process transformation</t>
  </si>
  <si>
    <t>The allocation of new capacities of process transformation (CHP plants, power plants and heat plants) is driven by this exogenous parameter which gives priority to those technologies with a higher priorioty (range 0-1)</t>
  </si>
  <si>
    <t>energy-RES_potentials</t>
  </si>
  <si>
    <t>YEAR_INITIAL_GENDER_PARITY_INDEX_SP</t>
  </si>
  <si>
    <t>YEAR_FINAL_GENDER_PARITY_INDEX_SP</t>
  </si>
  <si>
    <t>GENDER PARITY INDEX TARGET</t>
  </si>
  <si>
    <t>Society</t>
  </si>
  <si>
    <t>society-education</t>
  </si>
  <si>
    <t>Gender parity in education</t>
  </si>
  <si>
    <t>Capital productivity change</t>
  </si>
  <si>
    <t>Labour productivity change</t>
  </si>
  <si>
    <t>Working time variation</t>
  </si>
  <si>
    <t>Debt interest rate target</t>
  </si>
  <si>
    <t>Government deficit of surplus</t>
  </si>
  <si>
    <t>Each RCP represents a level of radiative forcing (W/m2) by 2100. Four pathways were used for climate modeling and research for the IPCC fifth Assessment Report (AR5) in 2014. The pathways describe different climate futures, all of which are considered possible depending on the volume of greenhouse gases (GHG) emitted in the years to come.
This hypothesis is used in WILIAM to drive the evolution of some dimensions which have not been fully endogenized (e.g., some GHG other than CO2, CH4 and N2O, etc.).</t>
  </si>
  <si>
    <t>Finance</t>
  </si>
  <si>
    <t>Materials</t>
  </si>
  <si>
    <t>$/bbl</t>
  </si>
  <si>
    <t>OPEC_TARGET_PRICE_HIGH</t>
  </si>
  <si>
    <t>OPEC_TARGET_PRICE_OTHER</t>
  </si>
  <si>
    <t xml:space="preserve">User defines </t>
  </si>
  <si>
    <t>TAX RATE ON EXTRACTION OF OIL SP</t>
  </si>
  <si>
    <t>TAX RATE ON EXTRACTION OF GAS SP</t>
  </si>
  <si>
    <t>TAX RATE ON EXTRACTION OF COAL SP</t>
  </si>
  <si>
    <t>materials-Hydrocarbons_module</t>
  </si>
  <si>
    <t>Greenhouse gases (GHGs) warm the Earth by absorbing energy and slowing the rate at which the energy escapes to space. Different GHGs can have different effects on the Earth's warming. Two key ways in which these gases differ from each other are their ability to absorb energy (their "radiative efficiency"), and how long they stay in the atmosphere (also known as their "lifetime").
The GWP was developed to allow comparisons of the global warming impacts of different gases. Specifically, it is a measure of how much energy the emissions of 1 ton of a gas will absorb over a given period of time, relative to the emissions of 1 ton of carbon dioxide (CO2). The larger the GWP, the more that a given gas warms the Earth compared to CO2 over that time period. The time period usually used for GWPs is 100 years, but it may be argued that a shorter time- frame could be used to assess the shorter-term effects of some gases such as CH4 which has a much higher short-term warming effect than CO2 (e.g., Howarth, R.W., Santoro, R., Ingraffea, A., 2011. Methane and the greenhouse-gas footprint of natural gas from shale formations. Climatic Change 106, 679–690. https://doi.org/10.1007/s10584-011-0061-5).</t>
  </si>
  <si>
    <t>OPEC_OIL_TARGET_PRICE_LOW</t>
  </si>
  <si>
    <t>OPEC_OIL_TARGET_PRICE_SP</t>
  </si>
  <si>
    <t>TAX_RATE_ON_EXTRATION_OF_RESOURCES_SP</t>
  </si>
  <si>
    <t>REDUCTION_RATE_MATERIAL_INTENSITY_PV_PANELS_SP</t>
  </si>
  <si>
    <t>Reduction rate material intensities PV panels</t>
  </si>
  <si>
    <t>PV panels are made of a diversity of materials, which are accounted for in the model in the form of material intensities (kg/MW). One of the ways technological improvements are developed is through the reduction in these material intensities over time for some materials. Those materials, their trends and thermodynamical limits should be assessed for scenario projections.</t>
  </si>
  <si>
    <t>ONGOING MODELLING WORK !!
This is an hypothetical policy measure which would consist on  the taxing of the hydrocarbons and materials in terms of the energy or mass-content</t>
  </si>
  <si>
    <t>P1</t>
  </si>
  <si>
    <t>P2</t>
  </si>
  <si>
    <t>P3</t>
  </si>
  <si>
    <t>P12</t>
  </si>
  <si>
    <t>P16</t>
  </si>
  <si>
    <t>P19</t>
  </si>
  <si>
    <t>P20</t>
  </si>
  <si>
    <t>Afforestation Policy</t>
  </si>
  <si>
    <t>HYPOTHESES</t>
  </si>
  <si>
    <t>H1</t>
  </si>
  <si>
    <t>H2</t>
  </si>
  <si>
    <t>H3</t>
  </si>
  <si>
    <t>POLICIES (measures and targets)</t>
  </si>
  <si>
    <t>P4</t>
  </si>
  <si>
    <t>P5</t>
  </si>
  <si>
    <t>P6</t>
  </si>
  <si>
    <t>P7</t>
  </si>
  <si>
    <t>P8</t>
  </si>
  <si>
    <t>P9</t>
  </si>
  <si>
    <t>P10</t>
  </si>
  <si>
    <t>P11</t>
  </si>
  <si>
    <t>P13</t>
  </si>
  <si>
    <t>P17</t>
  </si>
  <si>
    <t>P18</t>
  </si>
  <si>
    <t>P21</t>
  </si>
  <si>
    <t>P22</t>
  </si>
  <si>
    <t>P23</t>
  </si>
  <si>
    <t>P24</t>
  </si>
  <si>
    <t>P29</t>
  </si>
  <si>
    <t>P30</t>
  </si>
  <si>
    <t>P31</t>
  </si>
  <si>
    <t>P36</t>
  </si>
  <si>
    <t>P37</t>
  </si>
  <si>
    <t>P38</t>
  </si>
  <si>
    <t>P41</t>
  </si>
  <si>
    <t>P42</t>
  </si>
  <si>
    <t>TOTAL POLICIES</t>
  </si>
  <si>
    <t>TOTAL HYPOTHESES</t>
  </si>
  <si>
    <t>H4</t>
  </si>
  <si>
    <t>Technology Utilization Priorities - Policy weight</t>
  </si>
  <si>
    <t>_VECTOR(PROTRA_technology_utilization_priorities)</t>
  </si>
  <si>
    <t>dmnl / yr</t>
  </si>
  <si>
    <t>PROTRA_CHP_gas_fuels</t>
  </si>
  <si>
    <t>PROTRA_CHP_gas_fuels_CCS</t>
  </si>
  <si>
    <t>PROTRA_CHP_geothermal</t>
  </si>
  <si>
    <t>PROTRA_CHP_liquid_fuels</t>
  </si>
  <si>
    <t>PROTRA_CHP_liquid_fuels_CCS</t>
  </si>
  <si>
    <t>PROTRA_CHP_solid_fossil</t>
  </si>
  <si>
    <t>PROTRA_CHP_solid_fossil_CCS</t>
  </si>
  <si>
    <t>PROTRA_CHP_waste</t>
  </si>
  <si>
    <t>PROTRA_CHP_solid_bio</t>
  </si>
  <si>
    <t>PROTRA_CHP_solid_bio_CCS</t>
  </si>
  <si>
    <t>PROTRA_HP_gas_fuels</t>
  </si>
  <si>
    <t>PROTRA_HP_solid_bio</t>
  </si>
  <si>
    <t>PROTRA_HP_geothermal</t>
  </si>
  <si>
    <t>PROTRA_HP_liquid_fuels</t>
  </si>
  <si>
    <t>PROTRA_HP_solar</t>
  </si>
  <si>
    <t>PROTRA_HP_solid_fossil</t>
  </si>
  <si>
    <t>PROTRA_HP_waste</t>
  </si>
  <si>
    <t>PROTRA_PP_solid_bio</t>
  </si>
  <si>
    <t>PROTRA_PP_solid_bio_CCS</t>
  </si>
  <si>
    <t>PROTRA_PP_gas_fuels</t>
  </si>
  <si>
    <t>PROTRA_PP_gas_fuels_CCS</t>
  </si>
  <si>
    <t>PROTRA_PP_geothermal</t>
  </si>
  <si>
    <t>PROTRA_PP_hydropower_dammed</t>
  </si>
  <si>
    <t>PROTRA_PP_hydropower_run_of_river</t>
  </si>
  <si>
    <t>PROTRA_PP_liquid_fuels</t>
  </si>
  <si>
    <t>PROTRA_PP_liquid_fuels_CCS</t>
  </si>
  <si>
    <t>PROTRA_PP_nuclear</t>
  </si>
  <si>
    <t>PROTRA_PP_oceanic</t>
  </si>
  <si>
    <t>PROTRA_PP_solar_CSP</t>
  </si>
  <si>
    <t>PROTRA_PP_solar_open_space_PV</t>
  </si>
  <si>
    <t>PROTRA_PP_solar_urban_PV</t>
  </si>
  <si>
    <t>PROTRA_PP_solid_fossil</t>
  </si>
  <si>
    <t>PROTRA_PP_solid_fossil_CCS</t>
  </si>
  <si>
    <t>PROTRA_PP_waste</t>
  </si>
  <si>
    <t>PROTRA_PP_waste_CCS</t>
  </si>
  <si>
    <t>PROTRA_PP_wind_offshore</t>
  </si>
  <si>
    <t>PROTRA_PP_wind_onshore</t>
  </si>
  <si>
    <t>PROTRA_blending_gas_fuels</t>
  </si>
  <si>
    <t>PROTRA_blending_liquid_fuels</t>
  </si>
  <si>
    <t>PROTRA_no_process_TI_hydrogen</t>
  </si>
  <si>
    <t>PROTRA_no_process_TI_solid_bio</t>
  </si>
  <si>
    <t>PROTRA_no_process_TI_solid_fossil</t>
  </si>
  <si>
    <t>Smart charging (SC) factor. It is a power system flexibility option. This factor indicates the share of electric vehicles that can be charged when there is excess electricity generation (with relation to the demand) in the grid.
Priority is given to Vehicle-to-Grid (V2G) since together they cannot represent &gt; 100%.</t>
  </si>
  <si>
    <t>Vehicle to grid (V2G) factor. It is a power system flexibility option. This factor indicates the share of electric vehicles that can transfer electrical energy from their batteries to the grid.</t>
  </si>
  <si>
    <t>demography</t>
  </si>
  <si>
    <t>society</t>
  </si>
  <si>
    <t>economy</t>
  </si>
  <si>
    <t>finance</t>
  </si>
  <si>
    <t>energy</t>
  </si>
  <si>
    <t>energy-transport</t>
  </si>
  <si>
    <t>land_and_water</t>
  </si>
  <si>
    <t>climate</t>
  </si>
  <si>
    <t>materials</t>
  </si>
  <si>
    <t>Tab description</t>
  </si>
  <si>
    <t>glossary_and_narratives</t>
  </si>
  <si>
    <t>Tab name</t>
  </si>
  <si>
    <t>List of definitions of scenario concepts (overall goals, policies, policy measures, policy targets, hypotheses, etc.). Much heterogeinity exists in the literature in the interpretation of these words. The objetive of this glossary is to share a common consistent framework for the implementation of scenarios and policies in WILIAM .</t>
  </si>
  <si>
    <t>list_policies_hypotheses</t>
  </si>
  <si>
    <t>Scenario input parameters file storing data to simulate scenarios with WILIAM model</t>
  </si>
  <si>
    <t>demography-data</t>
  </si>
  <si>
    <t>Data underlying scenario options given in the main tab 'demography'</t>
  </si>
  <si>
    <r>
      <t xml:space="preserve">Open </t>
    </r>
    <r>
      <rPr>
        <b/>
        <sz val="11"/>
        <color theme="1"/>
        <rFont val="Calibri"/>
        <family val="2"/>
        <scheme val="minor"/>
      </rPr>
      <t>Wiliam</t>
    </r>
    <r>
      <rPr>
        <sz val="11"/>
        <color theme="1"/>
        <rFont val="Calibri"/>
        <family val="2"/>
        <scheme val="minor"/>
      </rPr>
      <t xml:space="preserve"> Model --&gt; Go to the desired </t>
    </r>
    <r>
      <rPr>
        <b/>
        <sz val="11"/>
        <color theme="1"/>
        <rFont val="Calibri"/>
        <family val="2"/>
        <scheme val="minor"/>
      </rPr>
      <t>module</t>
    </r>
    <r>
      <rPr>
        <sz val="11"/>
        <color theme="1"/>
        <rFont val="Calibri"/>
        <family val="2"/>
        <scheme val="minor"/>
      </rPr>
      <t xml:space="preserve"> ---&gt; Go to the desired </t>
    </r>
    <r>
      <rPr>
        <b/>
        <sz val="11"/>
        <color theme="1"/>
        <rFont val="Calibri"/>
        <family val="2"/>
        <scheme val="minor"/>
      </rPr>
      <t>submodule</t>
    </r>
    <r>
      <rPr>
        <sz val="11"/>
        <color theme="1"/>
        <rFont val="Calibri"/>
        <family val="2"/>
        <scheme val="minor"/>
      </rPr>
      <t xml:space="preserve"> ---&gt; Find all variables in </t>
    </r>
    <r>
      <rPr>
        <b/>
        <sz val="11"/>
        <color theme="1"/>
        <rFont val="Calibri"/>
        <family val="2"/>
        <scheme val="minor"/>
      </rPr>
      <t>pink color</t>
    </r>
    <r>
      <rPr>
        <sz val="11"/>
        <color theme="1"/>
        <rFont val="Calibri"/>
        <family val="2"/>
        <scheme val="minor"/>
      </rPr>
      <t xml:space="preserve"> ---&gt; Find your desired </t>
    </r>
    <r>
      <rPr>
        <b/>
        <sz val="11"/>
        <color theme="1"/>
        <rFont val="Calibri"/>
        <family val="2"/>
        <scheme val="minor"/>
      </rPr>
      <t>policy or hypothesis</t>
    </r>
  </si>
  <si>
    <t>HOW TO FIND A POLICY OR HYPOTHESIS WITH THEIR SCENARIO PARAMETERS IN WILIAM MODEL?</t>
  </si>
  <si>
    <t>Scenario input parameters belonging to the demography module</t>
  </si>
  <si>
    <t>Scenario input parameters belonging to the society module</t>
  </si>
  <si>
    <t>Scenario input parameters belonging to the economy module</t>
  </si>
  <si>
    <t>Scenario input parameters belonging to the finance module</t>
  </si>
  <si>
    <t>Scenario input parameters belonging to the land_and_water module</t>
  </si>
  <si>
    <t>Scenario input parameters belonging to the materials module</t>
  </si>
  <si>
    <t>Scenario input parameters belonging to the climate module</t>
  </si>
  <si>
    <t>Scenario input parameters belonging to the passenger transport submodule</t>
  </si>
  <si>
    <t>Scenario input parameters belonging to the energy module (excepting those related to passenger transport)</t>
  </si>
  <si>
    <t>SCENARIO PARAMETER OPTIONS:</t>
  </si>
  <si>
    <t>REGIONS_9_I│dmnl / yr</t>
  </si>
  <si>
    <t>PROCESS TRANSFORMATION I│REGIONS_9_I</t>
  </si>
  <si>
    <t>PROTRA_UTILIZATION_ALLOCATION_POLICY_PRIORITIES_SP</t>
  </si>
  <si>
    <t>energy-transformation.allocation</t>
  </si>
  <si>
    <t>Select RCP for setting the GHG emissions of those gases not being modelled endogenously</t>
  </si>
  <si>
    <t>SELECT_RCP_FOR_EXOGENOUS_GHG_EMISSIONS_SP</t>
  </si>
  <si>
    <t>H5</t>
  </si>
  <si>
    <t>Tax rate on extraction of hydrocarbons and materials
ONGOING MODELLING WORK !! Ignore</t>
  </si>
  <si>
    <t>This policy target activates (1) or disactivate (0) the existence of international bilateral migration flows for the future. Default incluced data from (Abel&amp;Cohen, 2022): https://www.nature.com/articles/s41597-022-01271-z, but they can be changed</t>
  </si>
  <si>
    <t>Medium</t>
  </si>
  <si>
    <t>Policy target about the reduction in total transport passenger demand (pass*km) by transport mode and type of power train with relation to the demand given by past trends (1: no reduction, 0: 100% reduction). Initial year, final year and target reduction.</t>
  </si>
  <si>
    <t>Modify load factor (persons/vehicle) by transport mode and power train. Initial year, final year and load factor target.</t>
  </si>
  <si>
    <t>Variation of fuel efficiencies by transport mode and power train with relation to the demand given by past trends (1: no modification, 0.5: 50% improvement in efficiency, 1.5: 50% worsening in efficiency. It refers to a variation in the efficiency use of fuel/electricity in the engine so that the vehicle can do more km with the same amount of final energy in the case of an improvement and less km in the case of a fall in efficiency. The latter scenario is possible if the weight of the vehicle suffers and increases and is aggravated by worsening aerodynamics, a typical example of which are SUV cars. Initial year, final year and target efficiency change.</t>
  </si>
  <si>
    <t>PROTRA_PP_solar_CSP </t>
  </si>
  <si>
    <t>_VECTOR(PROTRA_RES_I; REGIONS_9_I)│EJ/year</t>
  </si>
  <si>
    <t>EXOGENOUS_PROTRA_RES_POTENTIALS_SP</t>
  </si>
  <si>
    <t>SELECT_PROTRA_RES_POTENTIALS_SP</t>
  </si>
  <si>
    <t>Exogenous potentials (set here as scenario parameter hypothesis).</t>
  </si>
  <si>
    <t>Unlimited RES potentials</t>
  </si>
  <si>
    <t>Unlimited uranium supply</t>
  </si>
  <si>
    <r>
      <t xml:space="preserve">EWG 2006 (maximum </t>
    </r>
    <r>
      <rPr>
        <sz val="11"/>
        <color theme="1"/>
        <rFont val="Calibri"/>
        <family val="2"/>
      </rPr>
      <t>~80 kt/year)</t>
    </r>
  </si>
  <si>
    <t>Zittel 2012 (maximum ~100 kt/year)</t>
  </si>
  <si>
    <t>EWG 2013  (maximum ~120 kt/year)</t>
  </si>
  <si>
    <t>USER DEFINED URANIUM_MAXIMUM_SUPPLY_CURVE</t>
  </si>
  <si>
    <t>EJ</t>
  </si>
  <si>
    <t>RURR uranium</t>
  </si>
  <si>
    <t>maximum extraction rate uranium</t>
  </si>
  <si>
    <t>EJ/year</t>
  </si>
  <si>
    <t>User defined uranium maximum supply curve (load data below)</t>
  </si>
  <si>
    <t>Maximum global supply curve for uranium</t>
  </si>
  <si>
    <t>materials-uranium</t>
  </si>
  <si>
    <t>Uranium extraction is constrained by a global maximum supply curve which is a curve of maximum energy extraction rate as a function of time (cf. Appendix B in Capellán-Pérez, I., Mediavilla, M., de Castro, C., Carpintero, Ó., Miguel, L.J., 2014. Fossil fuel depletion and socio-economic scenarios: An integrated approach. Energy 77, 641–666. https://doi.org/10.1016/j.energy.2014.09.063 for details)</t>
  </si>
  <si>
    <t>POLICY SCENARIO PARAMETER</t>
  </si>
  <si>
    <t>START_YEAR_ENERGY_EFFICIENCY_ANNUAL IMPROVEMENT_SP</t>
  </si>
  <si>
    <t>REGIONS_35_I|Dmnl</t>
  </si>
  <si>
    <t>Value</t>
  </si>
  <si>
    <t>No final energy substitution</t>
  </si>
  <si>
    <t>Final energy substitution follows historical trends*</t>
  </si>
  <si>
    <t>*The evolution of the final energy substitution is not only exogenous defiened by those variables, it also depends endogenously on the final energy prices</t>
  </si>
  <si>
    <t>Final energy substitution defined by user: FINAL ENERGY SUBSTITUTION*</t>
  </si>
  <si>
    <t>FE_Elec</t>
  </si>
  <si>
    <t>FE_gas</t>
  </si>
  <si>
    <t>FE_heat</t>
  </si>
  <si>
    <t>FE_hydrogen</t>
  </si>
  <si>
    <t>FE_liquid</t>
  </si>
  <si>
    <t>FE_solid_bio</t>
  </si>
  <si>
    <t>FE_solid_fossil</t>
  </si>
  <si>
    <t>P43</t>
  </si>
  <si>
    <t>Energy efficiency annual improvement</t>
  </si>
  <si>
    <t>energy-end_use.energy_intensities</t>
  </si>
  <si>
    <t>P44</t>
  </si>
  <si>
    <t>TW</t>
  </si>
  <si>
    <t>SWITCH_FLEX_ELEC_DEMAND_SP</t>
  </si>
  <si>
    <t>INITIAL_YEAR_FLEX_ELEC_DEMAND_SP</t>
  </si>
  <si>
    <t>YEAR_FINAL_FLEX_ELEC_DEMAND_SP</t>
  </si>
  <si>
    <t>OBJECTIVE_FLEX_ELEC_DEMAND_SP</t>
  </si>
  <si>
    <t>REGIONS_I│_UNIT</t>
  </si>
  <si>
    <t>TWh</t>
  </si>
  <si>
    <t>Flexible electricity demand</t>
  </si>
  <si>
    <t>Level of flexibility in terms of annual energy (TWh) on the side of the electricity demand. The policy consists on a period (initial and final year)</t>
  </si>
  <si>
    <t>P46</t>
  </si>
  <si>
    <t>TAX RATE ON EXTRACTION OF COPPER SP</t>
  </si>
  <si>
    <t>TAX RATE ON EXTRACTION OF ALUMINIUM SP</t>
  </si>
  <si>
    <t>TAX RATE ON EXTRACTION OF IRON SP</t>
  </si>
  <si>
    <t>TAX RATE ON EXTRACTION OF NICKEL SP</t>
  </si>
  <si>
    <t>TAX_RATE_ON_EXTRACTION_LOW</t>
  </si>
  <si>
    <t>TAX_RATE_ON_EXTRACTION_MEDIUM</t>
  </si>
  <si>
    <t>TAX_RATE_ON_EXTRACTION_HIGH</t>
  </si>
  <si>
    <t>TAX_RATE_ON_EXTRACTION_OTHER</t>
  </si>
  <si>
    <t>START YEAR MIGRATIONS_SP</t>
  </si>
  <si>
    <t>SWITCH_INDUSTRIAL_AGRICULTURE_SP</t>
  </si>
  <si>
    <t>YEAR_INITIAL_INDUSTRIAL_AGRICULTURE_SP</t>
  </si>
  <si>
    <t>YEAR_FINAL_INDUSTRIAL_AGRICULTURE_SP</t>
  </si>
  <si>
    <t>OBJECTIVE_INDUSTRIAL_AGRICULTURE_SP</t>
  </si>
  <si>
    <t>FLEXITARIANA_DIET_PATTERNS_OF_POLICY_DIETS_SP</t>
  </si>
  <si>
    <t>WILLET_DIET_PATTERNS_OF_POLICY_DIETS_SP</t>
  </si>
  <si>
    <t>BASELINE_DIET_PATTERN_OF_POLICY_DIETS_SP</t>
  </si>
  <si>
    <t>PLANT_BASED_50_PERCENT_DIET_PATTERN_OF_POLICY_DIETS_SP</t>
  </si>
  <si>
    <t>PLANT_BASED_100_PERCENT_DIET_PATTERN_OF_POLICY_DIETS_SP</t>
  </si>
  <si>
    <t>URBAN_LAND_DENSITY_SP</t>
  </si>
  <si>
    <t>SWITCH_URBAN_LAND_DENSITY_SP</t>
  </si>
  <si>
    <t>YEAR_INITIAL_URBAN_LAND_DENSITY_SP</t>
  </si>
  <si>
    <t>YEAR_FINAL_URBAN_LAND_DENSITY_SP</t>
  </si>
  <si>
    <t>OBJECTIVE_URBAN_LAND_DENSITY_SP</t>
  </si>
  <si>
    <t>m2/person</t>
  </si>
  <si>
    <t>SOIL_MANAGEMENT_IN_GRASSLANDS_SP</t>
  </si>
  <si>
    <t>SWITCH_SOIL_MANAGEMENT_IN_GRASSLANDS_SP</t>
  </si>
  <si>
    <t>OBJECTIVE_SOIL_MANAGEMENT_IN_GRASSLANDS_SP</t>
  </si>
  <si>
    <t>REGIONS_I│Dmnl</t>
  </si>
  <si>
    <t>NATURAL_LAND_PROTECTION_SP</t>
  </si>
  <si>
    <t>YEAR_FINAL_NATURAL_LAND_PROTECTION_SP</t>
  </si>
  <si>
    <t>GRASSLAND_PROTECTION_SP</t>
  </si>
  <si>
    <t>CROPLAND_RAINFED</t>
  </si>
  <si>
    <t>SOLAR_LAND</t>
  </si>
  <si>
    <t xml:space="preserve">SHARES OF solar land from other uses, </t>
  </si>
  <si>
    <t>SOLAR_LAND_FROM_OTHERS_SP</t>
  </si>
  <si>
    <t>SWITCH_SOLAR_LAND_FROM_OTHERS_SP</t>
  </si>
  <si>
    <t>YEAR_INITIAL_SOLAR_LAND_FROM_OTHERS_SP</t>
  </si>
  <si>
    <t>YEAR_FINAL_SOLAR_LAND_FROM_OTHERS_SP</t>
  </si>
  <si>
    <r>
      <t>REGIONS_I</t>
    </r>
    <r>
      <rPr>
        <sz val="11"/>
        <rFont val="Calibri"/>
        <family val="2"/>
      </rPr>
      <t>│_DMNL</t>
    </r>
  </si>
  <si>
    <t>RAWS MUST ADD 1</t>
  </si>
  <si>
    <t>OBJECTIVE_SOLAR_LAND_FROM_OTHERS_SP</t>
  </si>
  <si>
    <t>LANDS_I</t>
  </si>
  <si>
    <t>[%]</t>
  </si>
  <si>
    <t>PRIORITIES_OF_LAND_PRODUCTS_DISTRIBUTION_AMONG_REGIONS_SP</t>
  </si>
  <si>
    <t>CORN</t>
  </si>
  <si>
    <t>RICE</t>
  </si>
  <si>
    <t>CEREALS_OTHER</t>
  </si>
  <si>
    <t>TUBERS</t>
  </si>
  <si>
    <t>SOY</t>
  </si>
  <si>
    <t>PULSES_NUTS</t>
  </si>
  <si>
    <t>OILCROPS</t>
  </si>
  <si>
    <t>SUGARS_CROPS</t>
  </si>
  <si>
    <t>FRUITS_VEGETABLES</t>
  </si>
  <si>
    <t>BIOFUEL_2GCROP</t>
  </si>
  <si>
    <t>OTHER_CROPS</t>
  </si>
  <si>
    <t>WOOD</t>
  </si>
  <si>
    <t>RESIDUES</t>
  </si>
  <si>
    <t>WIDTH_OF_LAND_PRODUCTS_DISTRIBUTION_AMONG_REGIONS_SP</t>
  </si>
  <si>
    <t>LAND_PRODUCTS_GLOBAL_POOL_SP</t>
  </si>
  <si>
    <t>SWITCH_LAND_PRODUCTS_GLOBAL_POOL_SP</t>
  </si>
  <si>
    <t>YEAR_INITIAL_LAND_PRODUCTS_GLOBAL_POOL_SP</t>
  </si>
  <si>
    <t>YEAR_FINAL_LAND_PRODUCTS_GLOBAL_POOL_SP</t>
  </si>
  <si>
    <t>OBJECTIVE_LAND_PRODUCTS_GLOBAL_POOL_SP</t>
  </si>
  <si>
    <t>CROPS_FOR_ENERGY_SP</t>
  </si>
  <si>
    <t>SWITCH_CROPS_FOR_ENERGY_SP</t>
  </si>
  <si>
    <t>YEAR_INITIAL_CROPS_FOR_ENERGY_SP</t>
  </si>
  <si>
    <t>YEAR_FINAL_CROPS_FOR_ENERGY_SP</t>
  </si>
  <si>
    <t>OBJECTIVE_CROPS_FOR_ENERGY_SP</t>
  </si>
  <si>
    <t>WOOD_FOR_ENERGY_SP</t>
  </si>
  <si>
    <t>SWITCH_WOOD_FOR_ENERGY_SP</t>
  </si>
  <si>
    <t>YEAR_INITIAL_WOOD_FOR_ENERGY_SP</t>
  </si>
  <si>
    <t>YEAR_FINAL_WOOD_FOR_ENERGY_SP</t>
  </si>
  <si>
    <t>OBJECTIVE_WOOD_FOR_ENERGY_SP</t>
  </si>
  <si>
    <t>EFFECT_OIL_AND_GAS_ON_AGRICULTURE_SP</t>
  </si>
  <si>
    <t>SWITCH_EFFECT_OIL_AND_GAS_ON_AGRICULTURE_SP</t>
  </si>
  <si>
    <t>PERMANENTLY CLEARING LAND VEGETATION</t>
  </si>
  <si>
    <t>MANTAIN/RESTORE PREVIOUS VEGETATION (UP TO 30 CM)</t>
  </si>
  <si>
    <t>SEEDING AND MANAGEMENT AS PASTURES</t>
  </si>
  <si>
    <t>WATER_EFFICIENCY_SP</t>
  </si>
  <si>
    <t>SWITCH_WATER_EFFICIENCY_SP</t>
  </si>
  <si>
    <t>YEAR_INITIAL_WATER_EFFICIENCY_SP</t>
  </si>
  <si>
    <t>YEAR_FINAL_WATER_EFFICIENCY_SP</t>
  </si>
  <si>
    <t>OBJECTIVE_WATER_EFFICIENCY_SP</t>
  </si>
  <si>
    <t>SOLARLAND_MANAGEMENT_SP</t>
  </si>
  <si>
    <t>P47</t>
  </si>
  <si>
    <t>P48</t>
  </si>
  <si>
    <t>P49</t>
  </si>
  <si>
    <t>P51</t>
  </si>
  <si>
    <t>P52</t>
  </si>
  <si>
    <t>P53</t>
  </si>
  <si>
    <t>P56</t>
  </si>
  <si>
    <t>H6</t>
  </si>
  <si>
    <t>SELECT_ROOFTOP_USE_SOLAR_TECHNOLOGIES_SP</t>
  </si>
  <si>
    <t>Rooftop split 0% (PV) - 100% (solar thermal)</t>
  </si>
  <si>
    <t>Rooftop split 25% (PV) - 75% (solar thermal)</t>
  </si>
  <si>
    <t>Rooftop split 50% (PV) - 50% (solar thermal)</t>
  </si>
  <si>
    <t>Rooftop split 75% (PV) - 25% (solar thermal)</t>
  </si>
  <si>
    <t>Rooftop split 100% (PV) - 0% (solar thermal)</t>
  </si>
  <si>
    <t>User defined energy potential for rooftop PV and rooftop solar thermal (see below)</t>
  </si>
  <si>
    <t>SOLAR_THERMAL_ROOFTOP_POTENTIAL_USER_DEFINED_SP</t>
  </si>
  <si>
    <t>PJ/year</t>
  </si>
  <si>
    <t>China</t>
  </si>
  <si>
    <t>India</t>
  </si>
  <si>
    <t>Russia</t>
  </si>
  <si>
    <t>SOLAR_THERMAL_ROOFTOP_POTENTIAL_0PV_100TH_SP</t>
  </si>
  <si>
    <t>SOLAR_THERMAL_ROOFTOP_POTENTIAL_25PV_75TH_SP</t>
  </si>
  <si>
    <t>SOLAR_THERMAL_ROOFTOP_POTENTIAL_50PV_50TH_SP</t>
  </si>
  <si>
    <t>SOLAR_THERMAL_ROOFTOP_POTENTIAL_75PV_25TH_SP</t>
  </si>
  <si>
    <t>SOLAR_THERMAL_ROOFTOP_POTENTIAL_100PV_0TH_SP</t>
  </si>
  <si>
    <t>Select rooftop potential use solar technologies</t>
  </si>
  <si>
    <t>Selection of the share of the rooftop for solar PV and solar thermal.</t>
  </si>
  <si>
    <t>AVERAGE_PEOPLE_PER_HOUSEHOLD_NON_EU_REGIONS_TIMESERIES_TARGET_SP</t>
  </si>
  <si>
    <t xml:space="preserve">OBJECTIVE_GENDER_PARITY_INDEX_SP </t>
  </si>
  <si>
    <t>TARGET_YEAR_FERTILITY_RATES_SP</t>
  </si>
  <si>
    <t>PERCENTAGE_EMIGRATIONS_SP</t>
  </si>
  <si>
    <t>SELECT_SLOPE_EVOLUTION_OF_EU27_HOUSEHOLDS_COMPOSITION_SP</t>
  </si>
  <si>
    <t>SELECT_VARIATION_OF_AVERAGE_PEOPLE_PER_HOUSEHOLD_IN_NON_EU_REGIONS_SP</t>
  </si>
  <si>
    <t>FINAL_GENDER_PARITY_INDEX_SP</t>
  </si>
  <si>
    <t>SWITCH_POLICY_GENDER_PARITY_INDEX_SP</t>
  </si>
  <si>
    <t>MEDIUM_EDUCATION [DMNL]</t>
  </si>
  <si>
    <t>HIGH_EDUCATION [DMNL]</t>
  </si>
  <si>
    <t>CAPITAL_PRODUCTIVITY_VARIATION</t>
  </si>
  <si>
    <t>LABOUR_PRODUCTIVITY_VARIATION</t>
  </si>
  <si>
    <t>WORKING_TIME_VARIATION_SP</t>
  </si>
  <si>
    <t>DEBT_INTEREST_RATE_TARGET_SP</t>
  </si>
  <si>
    <t>GOVERNMENT_BUDGET_BALANCE_TO_GDP_OBJECTIVE_TARGET_SP</t>
  </si>
  <si>
    <t>SWITCH_PASSENGER_TRANSPORT_MODAL_SHARE_SP</t>
  </si>
  <si>
    <t>YEAR_INITIAL_PASSENGER_TRANSPORT_SHARE_SP</t>
  </si>
  <si>
    <t>YEAR_FINAL_PASSENGER_TRANSPORT_SHARE_SP</t>
  </si>
  <si>
    <t>SWITCH_REDUCTION_PASSENGER_TRANSPORT_DEMAND_SP</t>
  </si>
  <si>
    <t>YEAR_INITIAL_REDUCTION_PASSENGER_TRANSPORT_DEMAND_SP</t>
  </si>
  <si>
    <t>YEAR_FINAL_REDUCTION_PASSENGER_TRANSPORT_DEMAND_SP</t>
  </si>
  <si>
    <t>REDUCTION_PASSENGER_TRANSPORT_DEMAND_SP</t>
  </si>
  <si>
    <t>PROTRA_UTILIZATION_PRIORITIES_POLICYWEIGHT_SP</t>
  </si>
  <si>
    <t>ENERGY_EFFICIENCY_ANNUAL_IMPROVEMENT_SP</t>
  </si>
  <si>
    <t>PROSUP_P2H_SP (PROSUP_P2H EXPANSION POLICY)</t>
  </si>
  <si>
    <t>FLEXIBLE_ELEC_DEMAND_SP</t>
  </si>
  <si>
    <t>INITIAL_YEAR_TAX_RATE_ON_EXTRACTION_OF_RESOURCES_SP</t>
  </si>
  <si>
    <t>MATERIALS_RECYCLING_SP</t>
  </si>
  <si>
    <t>Materials recycling policy</t>
  </si>
  <si>
    <t>Materials-Al-Ni-Cu-Fe_modules</t>
  </si>
  <si>
    <t>LAND_PROTECTION_BY_POLICY_SP</t>
  </si>
  <si>
    <t>PRIMARY_FOREST_PROTECTION_SP</t>
  </si>
  <si>
    <t>MANAGED_FOREST_PROTECTION_SP</t>
  </si>
  <si>
    <t>CROPLAND_PROTECTION_SP</t>
  </si>
  <si>
    <t>SELECT_SELECTION_MANAGEMENT_GRASSLAND_SP</t>
  </si>
  <si>
    <t>P39</t>
  </si>
  <si>
    <t>P40</t>
  </si>
  <si>
    <t>P50</t>
  </si>
  <si>
    <t>ANNUAL_VARIATION_CAPACITY_EXPANSION_PROSTO_DEDICATED_SP</t>
  </si>
  <si>
    <t>Urban land density policy</t>
  </si>
  <si>
    <t>Soil management in grasslands policy</t>
  </si>
  <si>
    <t>Solar land from others policy</t>
  </si>
  <si>
    <t>Priorities of land products distribution among regions policy</t>
  </si>
  <si>
    <t>Land products global pool policy</t>
  </si>
  <si>
    <t>Effect oil and gas on agriculture policy</t>
  </si>
  <si>
    <t>Water efficiency policy</t>
  </si>
  <si>
    <t>EROImin = 2:1</t>
  </si>
  <si>
    <t>no EROImin</t>
  </si>
  <si>
    <t>EROImin = 3:1</t>
  </si>
  <si>
    <t>EROImin = 5:1</t>
  </si>
  <si>
    <t>EROImin = 8:1</t>
  </si>
  <si>
    <t>EROImin = 10:1</t>
  </si>
  <si>
    <t>HEAT PUMPS PARAMETERS</t>
  </si>
  <si>
    <t>ELECTRIC BOILERS PARAMETERS</t>
  </si>
  <si>
    <t>INITIAL_YEAR_P2H_EXPANSION_SP</t>
  </si>
  <si>
    <t>YEAR_FINAL_P2H_EXPANSION_SP</t>
  </si>
  <si>
    <t>OBJECTIVE_P2H_EXPANSION_SP</t>
  </si>
  <si>
    <t>REGIONS_I|PJ/year│%</t>
  </si>
  <si>
    <t xml:space="preserve">SOLAR_PV_ROOFTOP_POTENTIAL_C_Si_MONO_USER_DEFINED_SP </t>
  </si>
  <si>
    <t>YEAR_INITIAL_EFFECT_OF_OIL_AND_GAS_ON_AGRICULTURE_SP</t>
  </si>
  <si>
    <t>YEAR_FINAL_EFFECT_OF_OIL_AND_GAS_ON_AGRICULTURE_SP</t>
  </si>
  <si>
    <t>OBJECTIVE_EFFECT_OF_OIL_AND_GAS_ON_AGRICULTURE_SP</t>
  </si>
  <si>
    <t>SWITCH_POLICIES_LAND_PROTECTION_SP</t>
  </si>
  <si>
    <t>YEAR_INITIAL_LAND_PROTECTION_SP</t>
  </si>
  <si>
    <t>YEAR_FINAL_LAND_PROTECTION_SP</t>
  </si>
  <si>
    <t>OBJECTIVE_LAND_PROTECTION_SP</t>
  </si>
  <si>
    <t>GRASSLAND_MANAGEMENT_SP</t>
  </si>
  <si>
    <t>SELECT_SELECTION_MANAGEMENT_SOLARLAND_SP</t>
  </si>
  <si>
    <t xml:space="preserve">SOLARLAND_MANAGEMENT_SP </t>
  </si>
  <si>
    <t>OPEC_TARGET_PRICE_LOW_MED_HIGH_OTHER_SP</t>
  </si>
  <si>
    <t>SELECT_URANIUM_MAXIMUM_SUPPLY_CURVE_SP</t>
  </si>
  <si>
    <t>SOLAR ROOFTOP POTENTIAL</t>
  </si>
  <si>
    <t>_FUNCTION:SOLAR_PV_ROOFTOP_POTENTIAL_C_Si_Mono_0PV_100TH_SP(PV_PANEL_EFFICIENCY_C_Si_Mono)</t>
  </si>
  <si>
    <t>_FUNCTION:SOLAR_PV_ROOFTOP_POTENTIAL_C_Si_Mono_25PV_75TH_SP(PV_PANEL_EFFICIENCY_C_Si_Mono)</t>
  </si>
  <si>
    <t>_FUNCTION:SOLAR_PV_ROOFTOP_POTENTIAL_C_Si_Mono_50PV_50TH_SP(PV_PANEL_EFFICIENCY_C_Si_Mono)</t>
  </si>
  <si>
    <t>_FUNCTION:SOLAR_PV_ROOFTOP_POTENTIAL_C_Si_Mono_75PV_25TH_SP(PV_PANEL_EFFICIENCY_C_Si_Mono)</t>
  </si>
  <si>
    <t>_FUNCTION:SOLAR_PV_ROOFTOP_POTENTIAL_C_Si_Mono_100PV_0TH_SP(PV_PANEL_EFFICIENCY_C_Si_Mono)</t>
  </si>
  <si>
    <r>
      <t>PJ/year</t>
    </r>
    <r>
      <rPr>
        <sz val="9"/>
        <color theme="1"/>
        <rFont val="Calibri"/>
        <family val="2"/>
      </rPr>
      <t>│</t>
    </r>
    <r>
      <rPr>
        <sz val="9"/>
        <color theme="1"/>
        <rFont val="Calibri"/>
        <family val="2"/>
        <scheme val="minor"/>
      </rPr>
      <t>%</t>
    </r>
  </si>
  <si>
    <t>2005-2010</t>
  </si>
  <si>
    <t>AGE</t>
  </si>
  <si>
    <t>REGION</t>
  </si>
  <si>
    <t>MINIMUMS</t>
  </si>
  <si>
    <t>AVERAGES</t>
  </si>
  <si>
    <t>MAXIMUMS</t>
  </si>
  <si>
    <t>energy-data</t>
  </si>
  <si>
    <t>Data underlying scenario options given in the main tabs 'energy and energy-transport'</t>
  </si>
  <si>
    <t>Constant user defined value per region</t>
  </si>
  <si>
    <t>PWIDTH_PROTRA_UTILIZATION_ALLOCATION_POLICY_PRIORITIES_SP</t>
  </si>
  <si>
    <t>PWIDTH_PROTRA_CAPACITY_EXPANSION_PRIORITIES_VECTOR_SP</t>
  </si>
  <si>
    <r>
      <t>REGIONS_36_I</t>
    </r>
    <r>
      <rPr>
        <sz val="11"/>
        <rFont val="Calibri"/>
        <family val="2"/>
      </rPr>
      <t>│</t>
    </r>
    <r>
      <rPr>
        <sz val="11"/>
        <rFont val="Calibri"/>
        <family val="2"/>
        <scheme val="minor"/>
      </rPr>
      <t>$/tCO2</t>
    </r>
  </si>
  <si>
    <t>OTHER</t>
  </si>
  <si>
    <t>REGIONS_I|LANDS_I</t>
  </si>
  <si>
    <t>[km2/Year]</t>
  </si>
  <si>
    <t>EXOGENOUS_LAND_USE_DEMANDS_SP</t>
  </si>
  <si>
    <t>EXOGENOUS_LAND_USE_DEMANDS</t>
  </si>
  <si>
    <t xml:space="preserve">MODULE NAME </t>
  </si>
  <si>
    <t>POLICY NAME</t>
  </si>
  <si>
    <t xml:space="preserve">POLICY NAME </t>
  </si>
  <si>
    <t>INITIAL YEAR</t>
  </si>
  <si>
    <t>FINAL YEAR</t>
  </si>
  <si>
    <t xml:space="preserve">Economy </t>
  </si>
  <si>
    <t xml:space="preserve">PROTRA_CAPACITY_EXPANSION_PRIORITIES_VECTOR_SP </t>
  </si>
  <si>
    <t>Land and Water</t>
  </si>
  <si>
    <t>GENDER_PARITY_INDEX_TARGET_SP</t>
  </si>
  <si>
    <t>OPTION 1</t>
  </si>
  <si>
    <t>REGIONS_I | AGE</t>
  </si>
  <si>
    <t>OPTION 2</t>
  </si>
  <si>
    <t>OPTION 3</t>
  </si>
  <si>
    <t>REGION_35_I│SECTOR_I</t>
  </si>
  <si>
    <t>inputs_model_explorer</t>
  </si>
  <si>
    <t>data_model_explorer</t>
  </si>
  <si>
    <t>COLOR CODE</t>
  </si>
  <si>
    <t>Name of policy or hypothesis</t>
  </si>
  <si>
    <t>name of element of a vector defined in WILIAM</t>
  </si>
  <si>
    <t>Data to be filled by model user</t>
  </si>
  <si>
    <t>-&gt; cell not to modify by model user</t>
  </si>
  <si>
    <t>PROTRA_PP_solar_urban_PV (see below SELECT_ROOFTOP_USE_SOLAR_TECHNOLOGIES_SP)</t>
  </si>
  <si>
    <t>SWITCH_MODEL_EXPLORER</t>
  </si>
  <si>
    <t>SELECT_FERTILITY_RATES_ME</t>
  </si>
  <si>
    <t>OFF</t>
  </si>
  <si>
    <t>ON</t>
  </si>
  <si>
    <t>SELECT_WORKING_TIME_VARIATION_ME</t>
  </si>
  <si>
    <t>SELECT_GOVERNMENT_BUDGET_BALANCE_TO_GDP_OBJECTIVE_TARGET_ME</t>
  </si>
  <si>
    <t>SELECT_REDUCTION_PASSENGER_TRANSPORT_DEMAND_ME</t>
  </si>
  <si>
    <t xml:space="preserve">SELECT_TRANSPORT_DEMAND_MODAL_SHARE_ME  </t>
  </si>
  <si>
    <t>SELECT_PROTRA_CAPACITY_EXPANSION_PRIORITIES_VECTOR_ME</t>
  </si>
  <si>
    <t xml:space="preserve">SELECT_ENERGY_EFFICIENCY_ANNUAL_IMPROVEMENT_ME </t>
  </si>
  <si>
    <t>SELECT_LAND_PROTECTION_BY_POLICY_ME</t>
  </si>
  <si>
    <t>SELECT_SHARE_OF_CHANGE_TO_POLICY_DIET_ME</t>
  </si>
  <si>
    <t>SELECT_GENDER_PARITY_INDEX_TARGET_ME</t>
  </si>
  <si>
    <t>SELECT_CLIMATE_SENSITIVITY_ME</t>
  </si>
  <si>
    <t>SELECT_RCP_FOR_EXOGENOUS_GHG_EMISSIONS_ME</t>
  </si>
  <si>
    <t>$/bbl*percent</t>
  </si>
  <si>
    <t>$/million_Btu*percent</t>
  </si>
  <si>
    <t>$/t*percent</t>
  </si>
  <si>
    <t>Inputs to the Model Explorer</t>
  </si>
  <si>
    <t xml:space="preserve">    To ease model usability, we store some large arrays of data in separated tabs. This data are pre-parametrized options which must not be edited by the model user. If there is a need for specific parametrizatoin, this should be done through editing of the 'User defined' options.</t>
  </si>
  <si>
    <t xml:space="preserve">    Follows a list of tab containing the scenario parameter inputs (policies and hypotheses) structured by (sub)modules:</t>
  </si>
  <si>
    <t xml:space="preserve">    Tabs with qualitative content about terminology, narratives of scenarios, list of policies and hypotheses </t>
  </si>
  <si>
    <t>NOT TO BE EDITED BY MODEL USER</t>
  </si>
  <si>
    <t>Data to feed the Model Explorer</t>
  </si>
  <si>
    <t>SWITCH_TAX_RATE_ON_EXTRACTION_OF_RESOURCES_SP</t>
  </si>
  <si>
    <t>BASIC_INCOME_SP</t>
  </si>
  <si>
    <t>INITIAL_YEAR_BASIC_INCOME_SP</t>
  </si>
  <si>
    <t>RATIO_BASIC_INCOME_TO_AVERAGE_DISPOSABLE_INCOME_SP</t>
  </si>
  <si>
    <t>SELECT_EROI_MIN_POTENTIAL_SOLAR_WIND_SP</t>
  </si>
  <si>
    <t>Treshold EROIst for solar PV and wind potentials</t>
  </si>
  <si>
    <t>Hypothesis about the threshold of EROI standard (EROIst) selected by the user for the solar PV and wind technologies potential. Those locations having an EROI below that threshold (named EROImin) are excluded from the potential.</t>
  </si>
  <si>
    <t>EROImin = 12:1</t>
  </si>
  <si>
    <t>EROImin = 15:1</t>
  </si>
  <si>
    <t>High</t>
  </si>
  <si>
    <t>Low</t>
  </si>
  <si>
    <t>France 2005_2010</t>
  </si>
  <si>
    <t>EU_mean_2015_2020</t>
  </si>
  <si>
    <t>EU_mean_2015_2022</t>
  </si>
  <si>
    <t>CURRENT CONFIGURATION OF FERTILITY RATES (if year is not specified, it is assumed the last historical value, i.e., 2015-2020)</t>
  </si>
  <si>
    <t>PROTRA_CHP_geothermal (DEACTIVATED)</t>
  </si>
  <si>
    <t>PROTRA_HP_solar (DEACTIVATED)</t>
  </si>
  <si>
    <t>MANURE MANAGEMENT SYSTEM_SP</t>
  </si>
  <si>
    <t>Selection of the % of the types  manure systems by type of animal , for the calculation of methane emissions due to manure management</t>
  </si>
  <si>
    <t>SWITCH_MANURE_MANAGEMENT_SYSTEM_SP</t>
  </si>
  <si>
    <t>YEAR_INITIAL_MANURE_MANAGEMENT_SYSTEM_SP</t>
  </si>
  <si>
    <t>YEAR_FINAL_MANURE_MANAGEMENT_SYSTEM_SP</t>
  </si>
  <si>
    <t>DAIRY CATTLE</t>
  </si>
  <si>
    <t>% you can change here the  MS by default. The "less emissions" options are: solid storage, dry lot, range/paddock, daily spread and Pit storage &lt;1month</t>
  </si>
  <si>
    <t>Lagoon</t>
  </si>
  <si>
    <t xml:space="preserve">Liquid/Slurry </t>
  </si>
  <si>
    <t>Solid storage</t>
  </si>
  <si>
    <t xml:space="preserve">Dry lot </t>
  </si>
  <si>
    <t xml:space="preserve">Pasture/Range/ Paddock </t>
  </si>
  <si>
    <t xml:space="preserve">Daily spread </t>
  </si>
  <si>
    <t>Digester</t>
  </si>
  <si>
    <t>Burned for fuel</t>
  </si>
  <si>
    <t>PIT &lt; 1 month</t>
  </si>
  <si>
    <t>PIT &gt; 1 month</t>
  </si>
  <si>
    <t>other</t>
  </si>
  <si>
    <t>OTHER CATTLE</t>
  </si>
  <si>
    <t>BUFFALO</t>
  </si>
  <si>
    <t>SWINE</t>
  </si>
  <si>
    <t>RESOURCE_ESTIMATION_LOW_MED_HIGH_OTHER_SP</t>
  </si>
  <si>
    <t>HARD_COAL</t>
  </si>
  <si>
    <t>BROWN_COAL</t>
  </si>
  <si>
    <t xml:space="preserve">bbl </t>
  </si>
  <si>
    <t xml:space="preserve">EJ </t>
  </si>
  <si>
    <t>Select option 0 to 3 =&gt;</t>
  </si>
  <si>
    <t>OPTION 4</t>
  </si>
  <si>
    <t xml:space="preserve">FLEXITARIANA_DIET_PATTERNS_OF_POLICY_DIETS_SP </t>
  </si>
  <si>
    <t>Hypothesis: RCP for setting the GHG emissions of those gases not being modelled endogenously</t>
  </si>
  <si>
    <t>TARGET_YEAR_LIFE_EXPECTANCY_AT_BIRTH_SP</t>
  </si>
  <si>
    <t>OBJECTIVE_LIFE_EXPECTANCY_AT_BIRTH_SP</t>
  </si>
  <si>
    <t>LIFE_EXPECTANCY_AT_BIRTH_MAXIMUMS_SP</t>
  </si>
  <si>
    <t>LIFE_EXPECTANCY_AT_BIRTH_AVERAGES_SP</t>
  </si>
  <si>
    <t>LIFE_EXPECTANCY_AT_BIRTH_MINIMUMS_SP</t>
  </si>
  <si>
    <t>CAPITAL_PRODUCTIVITY_VARIATION_SP</t>
  </si>
  <si>
    <t>SELECT_LABOUR_PRODUCTIVITY_VARIATION_SP</t>
  </si>
  <si>
    <t>LABOUR_PRODUCTIVITY_VARIATION_SP</t>
  </si>
  <si>
    <t xml:space="preserve">DEBT_INTEREST_RATE_TARGET_SP </t>
  </si>
  <si>
    <t>Climate hazards</t>
  </si>
  <si>
    <t>economy-government</t>
  </si>
  <si>
    <t>_Weight (scenario_switch_for_utilization_allocation_priorities)</t>
  </si>
  <si>
    <t>REDUCTION_RATE_MATERIAL_INTENSITY_C_SI_PV_Sn_SP</t>
  </si>
  <si>
    <t>REDUCTION_RATE_MATERIAL_INTENSITY_C_SI_PV_Si_SP</t>
  </si>
  <si>
    <t>TAX_RATE_ON_EXTRACTION_OF_RESOURCES_SP</t>
  </si>
  <si>
    <t>PLANT_BASED_100_DIET_PATTERN_OF_POLICY_DIETS_SP</t>
  </si>
  <si>
    <t>YEAR_FINAL_SOIL_MANAGEMENT_IN_GRASSLANDS_SP</t>
  </si>
  <si>
    <t>YEAR_INITIAL_SOIL_MANAGEMENT_IN_GRASSLANDS_SP</t>
  </si>
  <si>
    <t>Hypothesis to be able to select individually or together all climate hazards for economic impacts (heatwaves, wildfires, droughts)</t>
  </si>
  <si>
    <t>Select management grassland policy</t>
  </si>
  <si>
    <t>INCOME1_DENSE_SINGLE</t>
  </si>
  <si>
    <t>INCOME1_DENSE_SINGLEWCHILDREN</t>
  </si>
  <si>
    <t>INCOME1_DENSE_COUPLE</t>
  </si>
  <si>
    <t>INCOME1_DENSE_COUPLEWCHILDREN</t>
  </si>
  <si>
    <t>INCOME1_DENSE_OTHER</t>
  </si>
  <si>
    <t>INCOME1_DENSE_OTHERWCHILDREN</t>
  </si>
  <si>
    <t>INCOME1_SPARSE_SINGLE</t>
  </si>
  <si>
    <t>INCOME1_SPARSE_SINGLEWCHILDREN</t>
  </si>
  <si>
    <t>INCOME1_SPARSE_COUPLE</t>
  </si>
  <si>
    <t>INCOME1_SPARSE_COUPLEWCHILDREN</t>
  </si>
  <si>
    <t>INCOME1_SPARSE_OTHER</t>
  </si>
  <si>
    <t>INCOME1_SPARSE_OTHERWCHILDREN</t>
  </si>
  <si>
    <t>INCOME2_DENSE_SINGLE</t>
  </si>
  <si>
    <t>INCOME2_DENSE_SINGLEWCHILDREN</t>
  </si>
  <si>
    <t>INCOME2_DENSE_COUPLE</t>
  </si>
  <si>
    <t>INCOME2_DENSE_COUPLEWCHILDREN</t>
  </si>
  <si>
    <t>INCOME2_DENSE_OTHER</t>
  </si>
  <si>
    <t>INCOME2_DENSE_OTHERWCHILDREN</t>
  </si>
  <si>
    <t>INCOME2_SPARSE_SINGLE</t>
  </si>
  <si>
    <t>INCOME2_SPARSE_SINGLEWCHILDREN</t>
  </si>
  <si>
    <t>INCOME2_SPARSE_COUPLE</t>
  </si>
  <si>
    <t>INCOME2_SPARSE_COUPLEWCHILDREN</t>
  </si>
  <si>
    <t>INCOME2_SPARSE_OTHER</t>
  </si>
  <si>
    <t>INCOME2_SPARSE_OTHERWCHILDREN</t>
  </si>
  <si>
    <t>INCOME3_DENSE_SINGLE</t>
  </si>
  <si>
    <t>INCOME3_DENSE_SINGLEWCHILDREN</t>
  </si>
  <si>
    <t>INCOME3_DENSE_COUPLE</t>
  </si>
  <si>
    <t>INCOME3_DENSE_COUPLEWCHILDREN</t>
  </si>
  <si>
    <t>INCOME3_DENSE_OTHER</t>
  </si>
  <si>
    <t>INCOME3_DENSE_OTHERWCHILDREN</t>
  </si>
  <si>
    <t>INCOME3_SPARSE_SINGLE</t>
  </si>
  <si>
    <t>INCOME3_SPARSE_SINGLEWCHILDREN</t>
  </si>
  <si>
    <t>INCOME3_SPARSE_COUPLE</t>
  </si>
  <si>
    <t>INCOME3_SPARSE_COUPLEWCHILDREN</t>
  </si>
  <si>
    <t>INCOME3_SPARSE_OTHER</t>
  </si>
  <si>
    <t>INCOME3_SPARSE_OTHERWCHILDREN</t>
  </si>
  <si>
    <t>INCOME4_DENSE_SINGLE</t>
  </si>
  <si>
    <t>INCOME4_DENSE_SINGLEWCHILDREN</t>
  </si>
  <si>
    <t>INCOME4_DENSE_COUPLE</t>
  </si>
  <si>
    <t>INCOME4_DENSE_COUPLEWCHILDREN</t>
  </si>
  <si>
    <t>INCOME4_DENSE_OTHER</t>
  </si>
  <si>
    <t>INCOME4_DENSE_OTHERWCHILDREN</t>
  </si>
  <si>
    <t>INCOME4_SPARSE_SINGLE</t>
  </si>
  <si>
    <t>INCOME4_SPARSE_SINGLEWCHILDREN</t>
  </si>
  <si>
    <t>INCOME4_SPARSE_COUPLE</t>
  </si>
  <si>
    <t>INCOME4_SPARSE_COUPLEWCHILDREN</t>
  </si>
  <si>
    <t>INCOME4_SPARSE_OTHER</t>
  </si>
  <si>
    <t>INCOME4_SPARSE_OTHERWCHILDREN</t>
  </si>
  <si>
    <t>INCOME5_DENSE_SINGLE</t>
  </si>
  <si>
    <t>INCOME5_DENSE_SINGLEWCHILDREN</t>
  </si>
  <si>
    <t>INCOME5_DENSE_COUPLE</t>
  </si>
  <si>
    <t>INCOME5_DENSE_COUPLEWCHILDREN</t>
  </si>
  <si>
    <t>INCOME5_DENSE_OTHER</t>
  </si>
  <si>
    <t>INCOME5_DENSE_OTHERWCHILDREN</t>
  </si>
  <si>
    <t>INCOME5_SPARSE_SINGLE</t>
  </si>
  <si>
    <t>INCOME5_SPARSE_SINGLEWCHILDREN</t>
  </si>
  <si>
    <t>INCOME5_SPARSE_COUPLE</t>
  </si>
  <si>
    <t>INCOME5_SPARSE_COUPLEWCHILDREN</t>
  </si>
  <si>
    <t>INCOME5_SPARSE_OTHER</t>
  </si>
  <si>
    <t>INCOME5_SPARSE_OTHERWCHILDREN</t>
  </si>
  <si>
    <t>REPRESENTATIVE_HOUSEHOLD</t>
  </si>
  <si>
    <t>OBJECTIVE_REDUCTION_PASSENGER_TRANSPORT_DEMAND_SP (POWER_TRAIN_I,PASSENGERS_TRANSPORT_MODE_I)</t>
  </si>
  <si>
    <t>OBJECTIVE_FUEL_CONSUMPTION_EFFICIENCY_CHANGE_SP (POWER_TRAIN_I,PASSENGERS_TRANSPORT_MODE_I)</t>
  </si>
  <si>
    <t>User defined resource estimation (enter data in this cell)</t>
  </si>
  <si>
    <t>FOSSIL_RESOURCE_ESTIMATION_LOW_MED_HIGH_OTHER_SP</t>
  </si>
  <si>
    <t>0: FOSSIL_RESOURCE_ESTIMATION_LOW_SP</t>
  </si>
  <si>
    <t>1: FOSSIL_RESOURCE_ESTIMATION_MED_SP</t>
  </si>
  <si>
    <t>2: FOSSIL_RESOURCE_ESTIMATION_HIGH_SP</t>
  </si>
  <si>
    <t>3: FOSSIL_RESOURCE_ESTIMATION_OTHER_SP</t>
  </si>
  <si>
    <t>Select user defined fossil resource =&gt;</t>
  </si>
  <si>
    <t>H7</t>
  </si>
  <si>
    <t>H8</t>
  </si>
  <si>
    <t>3 pre-defined levels for the resources of each fossil fuel are given, together with an User Defined option.</t>
  </si>
  <si>
    <t>CLIMATE_SENSITIVITY_TO_DOUBLE_CARBON_DIOXIDE_CONCENTRATION_SP</t>
  </si>
  <si>
    <t>P14</t>
  </si>
  <si>
    <t>P15</t>
  </si>
  <si>
    <t>_Weight (scenario_switch_for_capacity_expansion_allocation_priorities)</t>
  </si>
  <si>
    <t>Capacity Expansion Priorities - Policy weight</t>
  </si>
  <si>
    <t>PROTRA_CAPACITY_EXPANSION_POLICY_WEIGHT_SP</t>
  </si>
  <si>
    <t>SELECT_POLICY_FINANCE_BASIC_INCOME_SP</t>
  </si>
  <si>
    <t>New tax on wealth</t>
  </si>
  <si>
    <t>SELECT_CLIMATE_CHANGE_IMPACTS_REMOVE_EXTRAPOLATIONS_SP</t>
  </si>
  <si>
    <t>Damage of extrapolated clusters are multiplied by 0 (EXTRAPOLATIONS OFF)</t>
  </si>
  <si>
    <t>No sectors are multiplied by 0 (EXTRAPOLATIONS ON)</t>
  </si>
  <si>
    <t>SELECT_CLIMATE_CHANGE_IMPACTS_SENSITIVITY</t>
  </si>
  <si>
    <t>SWITCH_POLICY_LAND_PROTECTION_FROM_SOLAR_PV_SP</t>
  </si>
  <si>
    <t>Protected = 0 , if it is not protected =1</t>
  </si>
  <si>
    <t>RUSIA</t>
  </si>
  <si>
    <t>POLICY_MAXIMUM_SHARE_SOLAR_URBAN_SP</t>
  </si>
  <si>
    <t>SWITCH_POLICY_MAXIMUM_SHARE_SOLAR_URBAN_SP</t>
  </si>
  <si>
    <t>YEAR_INITIAL_FOREST_PLANTATIONS_SP</t>
  </si>
  <si>
    <t>FORESTRY_SELF_SUFFICIENCY_SP</t>
  </si>
  <si>
    <t>SWITCH_FORESTRY_SELF_SUFFICIENCY_SP</t>
  </si>
  <si>
    <t>YEAR_INITIAL_FORESTRY_SELF_SUFFICIENCY_SP</t>
  </si>
  <si>
    <t>YEAR_FINAL_FORESTRY_SELF_SUFFICIENCY_SP</t>
  </si>
  <si>
    <t>OBJECTIVE_FORESTRY_SELF_SUFFICIENCY_SP</t>
  </si>
  <si>
    <t>OBJECTIVE_FOREST_PLANTATIONS_SP</t>
  </si>
  <si>
    <t>POLICY_SWITCH_FOREST_PLANTATIONS_SP</t>
  </si>
  <si>
    <t>YEAR_INITIAL_FOREST_PLANTATIONS</t>
  </si>
  <si>
    <t>YEAR_FINAL_FOREST_PLANTATION</t>
  </si>
  <si>
    <t>OBJECTIVE_FOREST_PLANTATIONS</t>
  </si>
  <si>
    <t>FOREST_PLANTATIONS_INCREASE_SP</t>
  </si>
  <si>
    <t>SWITCH_FOREST_PLANTATIONS_SP</t>
  </si>
  <si>
    <t>YEAR_FINAL_FOREST_PLANTATIONS_SP</t>
  </si>
  <si>
    <t>POLICY_SWITCH_PRIMARY_FOREST_PROTECTION_SP</t>
  </si>
  <si>
    <t>POLICY_YEAR_INITIAL_PRIMARY_FOREST_PROTECTION_SP</t>
  </si>
  <si>
    <t>POLICY_YEAR_FINAL_PRIMARY_FOREST_PROTECTION_SP</t>
  </si>
  <si>
    <t>POLICY_OBJECTIVE_PRIMARY_FOREST_PROTECTION_SP</t>
  </si>
  <si>
    <t>SHARE_BIOENERGY_IN_FOSSIL_LIQUIDS_AND_GASES_SP</t>
  </si>
  <si>
    <t>energy-transformation</t>
  </si>
  <si>
    <t>Capital costs investments energy technologies</t>
  </si>
  <si>
    <t>SELECT_CAPACITY_INVESTMENT_COST_DEVELOPMENT_SP</t>
  </si>
  <si>
    <t>energy-capacities.investment_cost</t>
  </si>
  <si>
    <t>Hypothesis to select cases of high, low or user-defined costs with relation to medium expected capital cost ($/MW) evolution</t>
  </si>
  <si>
    <t>H9</t>
  </si>
  <si>
    <t>constant 2015 values</t>
  </si>
  <si>
    <t>low cost improvement development</t>
  </si>
  <si>
    <t>medium cost improvement development</t>
  </si>
  <si>
    <t>high cost improvement development</t>
  </si>
  <si>
    <t>CAPACITY_INVESTMENT_COST_PROTRA_CHP_HP_PP_USER_DEFINED_SP</t>
  </si>
  <si>
    <t>[mil. USD2015/MW] PROTRA_PP_CHP_HP_I</t>
  </si>
  <si>
    <t>PROTRA_CHP_geothermal_DEACTIVATED</t>
  </si>
  <si>
    <t>PROTRA_HP_solar_DEACTIVATED</t>
  </si>
  <si>
    <t>PROSUP_FLEXOPT_CAPACITY_EXPANSION_POLICYWEIGHT_SP</t>
  </si>
  <si>
    <t>RATIO_MAXIMUM_PROFLEX_EXPANSION_SP</t>
  </si>
  <si>
    <t>PROSUP_FLEXOPT_CAPACITY_EXPANSION_ALLOCATION_POLICY_PRIORITIES_SP</t>
  </si>
  <si>
    <t>PROSUP_CAPACITY_EXPANSION_ALLOCATION_POLICY_PWIDTH_SP</t>
  </si>
  <si>
    <t>MINIMUM_POTENTIAL_PROFLEX_EXPANSION_SP</t>
  </si>
  <si>
    <t>PROSUP_P2H_heat_pump</t>
  </si>
  <si>
    <t>PROSUP_P2H_electric_boiler</t>
  </si>
  <si>
    <t>PROSUP_elec_2_hydrogen</t>
  </si>
  <si>
    <t>PROSTO_V2G</t>
  </si>
  <si>
    <t>PROSTO_PHS</t>
  </si>
  <si>
    <t>PROSTO_STATIONARY_BATTERIES</t>
  </si>
  <si>
    <t>PROSUP_DSM</t>
  </si>
  <si>
    <t>CAPACITY_INVESTMENT_COST_PROFLEX_USER_DEFINED_SP</t>
  </si>
  <si>
    <t>[mil. USD2015/MW] PRO FLEXOPT</t>
  </si>
  <si>
    <t>PRODEM_DSM</t>
  </si>
  <si>
    <t>SHARE BIOENERGY IN TI FOSSIL LIQUIDS AND GASES SP</t>
  </si>
  <si>
    <t>TARGET_SHARE_BIOENERGY_IN_FOSSIL_LIQUIDS_AND_GASES_SP</t>
  </si>
  <si>
    <r>
      <t>REGIONS_9_I</t>
    </r>
    <r>
      <rPr>
        <sz val="11"/>
        <rFont val="Calibri"/>
        <family val="2"/>
      </rPr>
      <t>│_</t>
    </r>
    <r>
      <rPr>
        <sz val="11"/>
        <rFont val="Calibri"/>
        <family val="2"/>
        <scheme val="minor"/>
      </rPr>
      <t>UNIT</t>
    </r>
  </si>
  <si>
    <t>OPEC SPARE CAPACITY SET BY TARGET PRICE</t>
  </si>
  <si>
    <t>OPEC SPARE CAPACITY SET BY QUANTITIES OF SPARE CAP</t>
  </si>
  <si>
    <t>Oil_Module</t>
  </si>
  <si>
    <t>bbl/day</t>
  </si>
  <si>
    <t>SET_OPEC_SPARE_CAPACITY_SP</t>
  </si>
  <si>
    <t>SET_OPEC_SPARE_CAPACITY_BEFORE_AND_AFTER_SCENARIO_SP</t>
  </si>
  <si>
    <t>Shock on private passenger transport caused by lockdown in 2030</t>
  </si>
  <si>
    <t xml:space="preserve">No limit for energy consumption over total non durables </t>
  </si>
  <si>
    <t xml:space="preserve">Limit for energy consumption over total non durables </t>
  </si>
  <si>
    <t>only available: electrolyzers</t>
  </si>
  <si>
    <t>only available: wind offshore floating</t>
  </si>
  <si>
    <t xml:space="preserve">Availability in the future of today unmature energy technologies </t>
  </si>
  <si>
    <t>SELECT_AVAILABILITY_UNMATURE_ENERGY_TECHNOLOGIES_SP</t>
  </si>
  <si>
    <t>all unmature energy technologies are assumed to be available</t>
  </si>
  <si>
    <t>Hypothesis to select the availability at large commercial scale in the future of today unmature/unproven energy technologies (H2, CCS, wind offshore floating, marine). It is possible to select individually which technology might be available, as well as none and all.</t>
  </si>
  <si>
    <t>Endogenous for solar PV open space &amp; CSP (depending on selected EROImin and link with land-use) and wind onshore &amp; offshore (depending on selected EROImin) -see below PROTRA_RES_I marked in yellow-, exogenous (those marked in option 1 of this SELECT) for the remaining technologies</t>
  </si>
  <si>
    <t>only available: oceanic</t>
  </si>
  <si>
    <t>only available: CCS</t>
  </si>
  <si>
    <t>Share of bioenergy fossil liquids and gases</t>
  </si>
  <si>
    <t>none unmature technology available</t>
  </si>
  <si>
    <t>Manure management system policy</t>
  </si>
  <si>
    <t>Forestry self sufficiency policy</t>
  </si>
  <si>
    <t>Land and water</t>
  </si>
  <si>
    <t>SELECT_CLIMATE_SENSITIVITY_SP</t>
  </si>
  <si>
    <t>SELECT_CHANGE_TO_REGENERATIVE_AGRICULTURE_ME</t>
  </si>
  <si>
    <t>SELECT_CHANGE_TO_REGENERATIVE_AGRICULTURE_SP</t>
  </si>
  <si>
    <t>SELECT_MANURE_MANAGEMENT_SYSTEM_ME</t>
  </si>
  <si>
    <t>SELECT_MANURE_MANAGEMENT_SYSTEM_SP</t>
  </si>
  <si>
    <t>ONLINE SIMULATION</t>
  </si>
  <si>
    <t>TARGET_SHARE_BIOENERGY_IN_FOSSIL_LIQUIDS_AND_GASES_ME</t>
  </si>
  <si>
    <t>DEBT_INTEREST_RATE_TARGET_ME</t>
  </si>
  <si>
    <t>SELECT_URANIUM_MAXIMUM_SUPPLY_CURVE_ME</t>
  </si>
  <si>
    <t>Uncertainty with relation to fossil fuel endowments</t>
  </si>
  <si>
    <t>SELECT_OIL_RESOURCE_ME</t>
  </si>
  <si>
    <t>SELECT_OIL_RESOURCE_SP</t>
  </si>
  <si>
    <t>Tax income corporation</t>
  </si>
  <si>
    <t>Put a 1 to those households whose weaLth is taxed to collect revenues for the basic income</t>
  </si>
  <si>
    <t>PRO_FLEXOPT_I│REGIONS_9_I</t>
  </si>
  <si>
    <t>CF_LOSS_SHARE_STOPPING_PROTRA_CAPACITY_EXPANSION_SP</t>
  </si>
  <si>
    <t>REGIONS_9_I│UNIT</t>
  </si>
  <si>
    <t>FLEXIBLE_ELECTROLYZERS_CAPACITY_EXPANSION_TARGET_SP</t>
  </si>
  <si>
    <t>SWITCH_POLICY_FLEXIBLE_ELECTROLYZERS_EXPANSION_SP</t>
  </si>
  <si>
    <t>INITIAL_YEAR_FLEXIBLE_ELECTROLIZERS_EXPANSION_SP</t>
  </si>
  <si>
    <t>YEAR_FINAL_FLEXIBLE_ELECTROLIZERS_EXPANSION_SP</t>
  </si>
  <si>
    <t>OBJECTIVE_FLEXIBLE_ELECTROLIZERS_EXPANSION_SP</t>
  </si>
  <si>
    <t>TW/year</t>
  </si>
  <si>
    <t>OBJECTIVE_P2H_CAPACITY_SP</t>
  </si>
  <si>
    <t xml:space="preserve">PROSTO_V2G </t>
  </si>
  <si>
    <t xml:space="preserve">PROSTO_PHS </t>
  </si>
  <si>
    <t>LOW FERTILITY RATES</t>
  </si>
  <si>
    <t>MEDIUM FERTILITY RATES</t>
  </si>
  <si>
    <t>HIGH FERTILITY RATES</t>
  </si>
  <si>
    <t>Less than current working time</t>
  </si>
  <si>
    <t>More than current working time</t>
  </si>
  <si>
    <t>Current working time</t>
  </si>
  <si>
    <t>Less than current GDP objetive</t>
  </si>
  <si>
    <t>Current  GDP objetive</t>
  </si>
  <si>
    <t>More than current  GDP objetive</t>
  </si>
  <si>
    <t>No policy</t>
  </si>
  <si>
    <t>High level of policy implementation</t>
  </si>
  <si>
    <t>Current trends</t>
  </si>
  <si>
    <t>Back to fossil and uranium energies</t>
  </si>
  <si>
    <t>Rapid implementaion of  renewable energies</t>
  </si>
  <si>
    <t>Less than current energy efficiency improvement</t>
  </si>
  <si>
    <t>Current  trends energy efficiency improvement</t>
  </si>
  <si>
    <t>More than current energy efficiency improvement</t>
  </si>
  <si>
    <t>SELECT_FORESTRY_SELF_SUFFICIENCY_ME</t>
  </si>
  <si>
    <t>Self-Suficient forestrexplotation</t>
  </si>
  <si>
    <t>Forestry explotation  for other regions allowed</t>
  </si>
  <si>
    <t>Only 50% of explotation  for other regions allowed</t>
  </si>
  <si>
    <t>Medium level of policy implementation</t>
  </si>
  <si>
    <t>30% of population  with flexitarian diet</t>
  </si>
  <si>
    <t>Baseline diet patterns</t>
  </si>
  <si>
    <t>30% of population  with 100% plant based diet</t>
  </si>
  <si>
    <t>Low level of oil resources</t>
  </si>
  <si>
    <t>Medium level of oil resources</t>
  </si>
  <si>
    <t>High level of oil resources</t>
  </si>
  <si>
    <t>No policy (current trends)</t>
  </si>
  <si>
    <t>Total gender parity in education</t>
  </si>
  <si>
    <t>Less than current debt interest rate</t>
  </si>
  <si>
    <t>Current debt interest rate</t>
  </si>
  <si>
    <t>More than current debt interest rate</t>
  </si>
  <si>
    <t>Medium level uranium resources</t>
  </si>
  <si>
    <t>High level uranium resources</t>
  </si>
  <si>
    <t>OIL_RESOURCES_LOW_MED_HIGH_OTHER_SP</t>
  </si>
  <si>
    <t>SHARE_FE_LIQUID_AND_GAS_SUBSTITUTED_BY_H2_SYNFUELS_SP</t>
  </si>
  <si>
    <t>SWITCH_POLICY_SHARE_FE_LIQUID_AND_GAS_SUBSTITUTED_BY_H2_SYNFUELS_SP</t>
  </si>
  <si>
    <t>INITIAL_YEAR_SHARE_FE_LIQUID_AND_GAS_SUBSTITUTED_BY_H2_SYNFUELS_SP</t>
  </si>
  <si>
    <t>YEAR_FINAL_SHARE_FE_LIQUID_AND_GAS_SUBSTITUTED_BY_H2_SYNFUELS_SP</t>
  </si>
  <si>
    <t>OBJECTIVE_SHARE_FE_GAS_SUBSTITUTED_BY_H2_SYNTHETIC_GAS_SP</t>
  </si>
  <si>
    <t>OBJECTIVE_SHARE_FE_LIQUID_SUBSTITUTED_BY_H2_SYNTHETIC_LIQUID_SP</t>
  </si>
  <si>
    <t>energy-variability.electrolyzer_H2_production</t>
  </si>
  <si>
    <t>Replacement of liquids and gases in final energy form by synthetic fuels produced from H2 from electrolysis</t>
  </si>
  <si>
    <t>Percentage of FE liquid substituted by H2 synthetic liquid</t>
  </si>
  <si>
    <t>SELECT_PERCENTAGE_FE_LIQUID_SUBSTITUTED_BY_H2_SYNTHETIC_LIQUID_SP</t>
  </si>
  <si>
    <t>SELECT_PERCENTAGE_FE_LIQUID_SUBSTITUTED_BY_H2_SYNTHETIC_LIQUID_ME</t>
  </si>
  <si>
    <t>PERCENTAGE FE LIQUID SUBSTITUTED BY H2 SYNTHETIC LIQUID SP</t>
  </si>
  <si>
    <t>OBJECTIVE_PERCENTAGE_FE_LIQUID_SUBSTITUTED_BY_H2_SYNTHETIC_LIQUID_SP</t>
  </si>
  <si>
    <t>PERCENTAGE_FE_LIQUID_SUBSTITUTED_BY_H2_SYNTHETIC_LIQUID</t>
  </si>
  <si>
    <t>This policy consists of transitioning from traditional to industrial agriculture, with an objective that varies from 0 to 1 (0 = no change, 1 = complete transition from traditional to industrial agriculture)</t>
  </si>
  <si>
    <t>This policy consists of transitioning to regenerative agriculture, with an objective that varies from 0 to 1 (0 = no change, 1 = complete transition to regenerative agriculture)</t>
  </si>
  <si>
    <t xml:space="preserve">Done (missing a brief description.) </t>
  </si>
  <si>
    <t>Forest self sufficient Policy</t>
  </si>
  <si>
    <t>EXOGENOUS_CAPACITY_EXPANSION_VARIABILITY_MANAGEMENT_OPTIONS_SP</t>
  </si>
  <si>
    <t>P57</t>
  </si>
  <si>
    <t>FOREST_LOSS_LIMIT_SP</t>
  </si>
  <si>
    <t>SWITCH_FOREST_LOSS_LIMIT_SP</t>
  </si>
  <si>
    <t>YEAR_INITIAL_FOREST_LOSS_LIMIT_SP</t>
  </si>
  <si>
    <t>YEAR_FINAL_FOREST_LOSS_LIMIT_SP</t>
  </si>
  <si>
    <t>OBJECTIVE_FOREST_LOSS_LIMIT_SP</t>
  </si>
  <si>
    <t>P58</t>
  </si>
  <si>
    <t>P59</t>
  </si>
  <si>
    <t>P60</t>
  </si>
  <si>
    <t>CO2_TAX_SECTORS_SP</t>
  </si>
  <si>
    <t>CO2_TAX_HOUSEHOLDS_SP</t>
  </si>
  <si>
    <t>CO2</t>
  </si>
  <si>
    <t>CH4</t>
  </si>
  <si>
    <t>CO2, CGH4, N2O</t>
  </si>
  <si>
    <t>N2O</t>
  </si>
  <si>
    <t>GROWTH_MATERIAL_INTENSITIES_SP</t>
  </si>
  <si>
    <t>_VECTOR(PARAMETER,METALS_W_I)</t>
  </si>
  <si>
    <t>METALS_W_I │UNIT</t>
  </si>
  <si>
    <t>Cu_W</t>
  </si>
  <si>
    <t>Al_W</t>
  </si>
  <si>
    <t>Fe_W</t>
  </si>
  <si>
    <t>Ni_W</t>
  </si>
  <si>
    <t xml:space="preserve">Policy of increase of managed forest, this is an increase of the high-medium biodiversity forest (not the increase of tree plantations).  If  SWITCH_AFFORESTATION_SP =1 the policy is applied starting in YEAR_INITIAL_AFFORESTATION_SP and ending in YEAR_FINAL_AFFORESTATION_SP. The OBJECTIVE_AFFORESTATION_SP  is achieved in YEAR_FINAL_AFFORESTATION_SP and follows a lineal evolution.  OBJECTIVE_AFFORESTATION_SP  is expressed as a % of the historical value of the area of managed forests in 2015 (0=0%, means that there is no increse of forests;  1=100%,  means that the new area planted equals managed forest area in 2015).
This policy competes with the rest of land uses, therefore, the objective  area might not be achiven in the final year due to land use changes to other uses.  </t>
  </si>
  <si>
    <t xml:space="preserve">If this policy is applied, the primary forest is protected and its area does not fall below a certain value. If SWITCH_PRIMARY_FOREST_PROTECTION_SP =1 , the protection starts in YEAR_INITIAL_PRIMARY_FOREST_PROTECTION_SP   and ends in  YEAR_FINAL_PRIMARY_FOREST_PROTECTION_SP  . OBJECTIVE_PRIMARY_FOREST_PROTECTION_SP  is expressed as a share of the initial area of primary forest in 2015 ( =1 means that an area equal to the primary forest in 2015 is protected, =0 means that there are no limits to deforestation) .If primary forest area in  YEAR_INITIAL_PRIMARY_FOREST_PROTECTION_SP    is lower than OBJECTIVE_PRIMARY_FOREST_PROTECTION_SP  times forest area in 2015, the area in INITIYEAR_INITIAL_PRIMARY_FOREST_PROTECTION_SP is maintained. </t>
  </si>
  <si>
    <t>Forest Plantation Growth Policy</t>
  </si>
  <si>
    <t>Policy of increase of forest plantations, this is the increase in sigle-species tree plantations.  If  SWITCH_FOREST_PLANTATIONS_SP =1 the policy is applied starting in YEAR_INITIAL_FOREST_PLANTATIONS_SP and ending in YEAR_FINAL_FOREST_PLANTATIONS_SP. The OBJECTIVE_FOREST_PLANTATIONS_SP  is achieved in YEAR_FINAL_FOREST_PLANTATIONS_SP and follows a lineal evolution.  OBJECTIVE_FOREST_PLANTATIONS_SP  is expressed as a % of the historical value of the area of forest plantations in 2015 (0=0%, means that there is no increse of plantations;  1=100%,  means that the area planted equals plantations area in 2015).</t>
  </si>
  <si>
    <t>Protection of Managed Forest Policy</t>
  </si>
  <si>
    <t xml:space="preserve">If this policy is applied, the managed forest is protected and its area does not fall below a certain value. If SWITCH_MANAGED_FOREST_PROTECTION_SP =1 , the protection starts in YEAR_INITIAL_MANAGED_FOREST_PROTECTION_SP   and ends in  YEAR_FINAL_MANAGED_FOREST_PROTECTION_SP  . OBJECTIVE_MANAGED_FOREST_PROTECTION_SP  is expressed as a share of the initial area of managed forest in 2015 ( =1 means that an area equal to the managed forest in 2015 is protected, =0 means that there are no limits to deforestation) .If managed forest area in  YEAR_INITIAL_MANAGED_FOREST_PROTECTION_SP    is lower than OBJECTIVE_MANAGED_FOREST_PROTECTION_SP  times forest area in 2015, the area in YEAR_INITIAL_MANAGED_FOREST_PROTECTION_SP is maintained. </t>
  </si>
  <si>
    <t>Protection of Cropland Policy</t>
  </si>
  <si>
    <t xml:space="preserve">If this policy is applied, the cropland is protected and its area does not fall below a certain value. It applies both to irrigated and rainfed cropland. If SWITCH_CROPLAND_PROTECTION_SP =1 , the protection starts in YEAR_INITIAL_CROPLAND_PROTECTION_SP   and ends in  YEAR_FINAL_CROPLAND_PROTECTION_SP  . OBJECTIVE_CROPLAND_PROTECTION_SP  is expressed as a share of the initial area of cropland in 2015 ( =1 means that an area equal to the cropland in 2015 is protected, =0 means that there are no limits to loss) .If cropland area in  YEAR_INITIAL_CROPLAND_PROTECTION_SP    is lower than OBJECTIVE_CROPLAND_PROTECTION_SP  times cropland in 2015, the area in INITIAL_YEAR_CROPLAND_PROTECTION_SP is maintained. </t>
  </si>
  <si>
    <t>Protection of Grassland Policy</t>
  </si>
  <si>
    <t xml:space="preserve">If this policy is applied, the grassland (land under permanent meadows and pastures) is protected and its area does not fall below a certain value. If SWITCH_GRASSLAND_PROTECTION_SP =1 , the protection starts in YEAR_INITIAL_GRASSLAND_PROTECTION_SP   and ends in  YEAR_FINAL_GRASSLAND_PROTECTION_SP  . OBJECTIVE_GRASSLAND_PROTECTION_SP  is expressed as a share of the initial area of grassland in 2015 ( =1 means that an area equal to the grassland in 2015 is protected, =0 means that there are no limits to loss) .If grassland area in  YEAR_INITIAL_GRASSLAND_PROTECTION_SP    is lower than OBJECTIVE_GRASSLAND_PROTECTION_SP  times land igrassn 2015, the area in INITIAL_YEAR_GRASSLAND_PROTECTION_SP is maintained. </t>
  </si>
  <si>
    <t>Protection of Natural Land Policy</t>
  </si>
  <si>
    <t>If this policy is applied, the land under the categories of SHRUBLANDand  OTHER_LAND is protected and its area does not fall below a certain value. If SWITCH_NATURAL_LAND_PROTECTION_SP =1 , the protection starts in YEAR_INITIAL_NATURAL_LAND_PROTECTION_SP   and ends in  YEAR_FINAL_NATURAL_LAND_PROTECTION_SP  . OBJECTIVE_NATURAL_LAND_PROTECTION_SP  is expressed as a share of the initial area of either shrubland or other land in 2015 ( =1 means that an area equal to the one in 2015 is protected, =0 means that there are no limits to loss) .</t>
  </si>
  <si>
    <t>Change of Diet Policy</t>
  </si>
  <si>
    <t>SHARE_OF_CHANGE_TO_POLICY_DIET_SP
DIET_ACORDING_TO_POLICIES_SP</t>
  </si>
  <si>
    <t>If this policy is applied, the population starts a cultural-driven change of diet to the policy diets that starts in YEAR_INITIAL_DIET_CHANGE_SP and ends in YEAR_FINAL_DIET_CHANGE_SP .  OBJECTIVE_DIET_CHANGE_SP  is expressed as a share of the population that has adopted the policy diet in YEAR_FINAL_DIET_CHANGE_SP .  OBJECTIVE_DIET_CHANGE_SP might vary between 0 and 1 (0= means that there no dietary change, 1= means that all the population adopts the policy diet).   If  SWITCH_DIET_CHANGE_SP =1 the policy is applied starting in YEAR_INITIAL_DIET_CHANFE_SP . The OBJECTIVE_DIET_CHANGE_SP  is achieved in YEAR_FINAL_DIET_CHANGE_SP and follows a lineal evolution. The parameter SELECT_POLICY_DIET_PATTERNS_SP allows to choose between  five options of objective diets: Flexitarian, Willett, Baseline, 50% plant-based, and 100% plant-based.</t>
  </si>
  <si>
    <t>Priorities of forestry products distribution among uses policy</t>
  </si>
  <si>
    <t xml:space="preserve">The parameter PRIORITIES_OF_WOOD_DISTRIBUTION_AMONG_USES_SP  decides the priorities of wood distribution among uses.  I governs the distribution of wood production to the uses of industry and energy.  If all the values of PRIORITIES_OF_WOOD_DISTRIBUTION_AMONG_USES_SP[land_products_I, regions_9_I] are the equal, the allocation of production to use is proportional to each use demand. If the priority of a use is greater, this use gets its demand fulfilled before than the rest in case there is shortage. Parameter  WIDTH_OF_WOOD_DISTRIBUTION_AMONG_USES_SP  specifies how big a gap in priority is required to have the allocation go first to higher priority with only leftovers going to lower priority: the smaller this parameter is relative to priority,the more severe the effect of the priorities. </t>
  </si>
  <si>
    <t>Priorities of crops distribution among uses policy</t>
  </si>
  <si>
    <t xml:space="preserve">The parameter PRIORITIES_OF_CROPS_DISTRIBUTION_AMONG_USES_SP  decides the priorities of crops distribution among uses.  I governs the distribution of crops production to the uses of food and energy (biofuels), Other uses are kept constant.  If all the values of PRIORITIES_OF_CROPS_DISTRIBUTION_AMONG_USES_SP[land_products_I, regions_9_I] are the equal, the allocation of production to use is proportional to each use demand. If the priority of a use is greater, this use gets its demand fulfilled before than the rest in case there is shortage. Parameter  WIDTH_OF_CROPS_DISTRIBUTION_AMONG_USES_SP  specifies how big a gap in priority is required to have the allocation go first to higher priority with only leftovers going to lower priority: the smaller this parameter is relative to priority,the more severe the effect of the priorities. </t>
  </si>
  <si>
    <t xml:space="preserve">If this policy is applied, there is a change  in extensive grazing techniques towards advanced ecological methods based on soil restoration with high carbon capture such as Voisin Rational Grazing or Hollisting management.   The change starts in YEAR_INITIAL_SOIL_MANAGEMENT_IN_GRASSLANDS_SP and ends in YEAR_FINAL_SOIL_MANAGEMENT_IN_GRASSLANDS_SP .  OBJECTIVE_SOIL_MANAGEMENT_IN_GRASSLANDS_SP  is expressed as a share of the pastures  that have adopted the policy  in YEAR_FINAL_SOIL_MANAGEMENT_IN_GRASSLANDS_SP .  OBJECTIVE_SOIL_MANAGEMENT_IN_GRASSLANDS_SP might vary between 0 and 1 (0= means that there no  change, 1= means that all the grasslands adopts the policy).   If  SWITCH_SOIL_MANAGEMENT_IN_GRASSLANDS_SP =1 the policy is applied starting in YEAR_INITIAL_SOIL_MANAGEMENT_IN_GRASSLANDS_SP . The OBJECTIVE_SOIL_MANAGEMENT_IN_GRASSLANDS_SP  is achieved in YEAR_FINAL_SOIL_MANAGEMENT_IN_GRASSLANDS_SP and follows a lineal evolution.   The land that starts this transformation suffers a delay of  SATURATION_TIME_OF_REGENERATIVE_GRASSLANDS,  years before it gets saturated and no more carbon is captured in grazing soils. </t>
  </si>
  <si>
    <t xml:space="preserve">If this policy is applied, there is a change in the allocation of the demand of forestry product to producing regions.  The change starts in YEAR_INITIAL_FORESTRY_SELF_SUFFICIENCY_SP and ends in YEAR_FINAL_FORESTRY_SELF_SUFFICIENCY_SP .  OBJECTIVE_FORESTRY_SELF_SUFFICIENCY_SP  is expressed as a share of the demand of each region that is fulfilled with the production of its own forests in YEAR_FINAL_FORESTRY_SELF_SUFFICIENCY_SP .  OBJECTIVE_FORESTRY_SELF_SUFFICIENCY_SP might vary between 0 and 1 (1= means that teh regions produces all the roundwood it demands; =0 means that historical trends of   distribution are maintained) .  If  SWITCH_FORESTRY_SELF_SUFFICIENCY_SP =1 the policy is applied starting in YEAR_FORESTRY_SELF_SUFFICIENCY_SP . The OBJECTIVE_FORESTRY_SELF_SUFFICIENCYP  is achieved in YEAR_FINAL_FORESTRY_SELF_SUFFICIENCY_SP and follows a lineal evolution. </t>
  </si>
  <si>
    <t xml:space="preserve">The parameter PRIORITIES_OF_LAND_PRODUCTS_DISTRIBUTION_AMONG_REGIONS_SP  decides the priorities of land products distribution among regions.  I governs the distribution of crops production to the demands of the consummers of each region. This distribution in not a model of the international market of agricultura products:  it is a confrontation of the final demand of the consumers of each region to the agricultural production of each region.  If all the values of PRIORITIES_OF_LAND_PRODUCTS_DISTRIBUTION_AMONG_REGIONS_SP[land_products_I, regions_9_I] are the equal, the allocation of production to regions is proportional to each region's demands. If the priority of a region is greater, this region gets its demand fulfilled before than the rest in case there is shortage. Parameter  WIDTH_OF_LAND_PRODUCTS_DISTRIBUTION_AMONG_REGIONS_SP  specifies how big a gap in priority is required to have the allocation go first to higher priority with only leftovers going to lower priority: the smaller this parameter is relative to priority,the more severe the effect of the priorities. </t>
  </si>
  <si>
    <t xml:space="preserve">This policy changes the shares of the agricultural production of each region that is not subject to international exchanges, either because is produced by very small farmers based on subsistence agriculture or because of autarchy policies of the regions.    If SWITCH_LAND_PRODUCTS_GLOBAL_POOL_SP=1  this policy is applied,and  the share of agriculture out of international exchanges changes.  The change starts in YEAR_INITIAL_LAND_PRODUCTS_GLOBAL_POOL_SP and ends in YEAR_FINAL_LAND_PRODUCTS_GLOBAL_POOL_SP .  OBJECTIVE_LAND_PRODUCTS_GLOBAL_POOL_SP  is expressed as a share of the agricultural products protected (0= all of them are traded internationally, 1= none) .  The OBJECTIVE_LAND_PRODUCTS_GLOBAL_POOL_SP  is achieved in YEAR_FINAL_LAND_PRODUCTS_GLOBAL_POOL_SP and follows a lineal evolution.   </t>
  </si>
  <si>
    <t xml:space="preserve">If this policy is applied,  farmers are forced to cultivate without chemical inputs such as pesticides and fertilizers (because of high prices, for example), causing a dramatic drop in agricultural yields  (in all cropland, those under industrial as well as under traditional management and irrigated as well as reainfed).   The change starts in YEAR_INITIAL_EFFECT_OIL_AND_GAS_ON_AGRICULTURE_SP and ends in YEAR_FINAL_EFFECT_OIL_AND_GAS_ON_AGRICULTURE_SP .  OBJECTIVE_EFFECT_OIL_AND_GAS_ON_AGRICULTURE_SP  is expressed as a share of the agricultural lands that have adopted the policy  in YEAR_FINAL_EFFECT_OIL_AND_GAS_ON_AGRICULTURE_SP .  OBJECTIVE_EFFECT_OIL_AND_GAS_ON_AGRICULTURE_SP might vary between 0 and 1 (0= means that there no  change, 1= means that all the cropland adopts the policy).   If  SWITCH_EFFECT_OIL_AND_GAS_ON_AGRICULTURE_SP =1 the policy is applied starting in YEAR_INITIAL_EFFECT_OIL_AND_GAS_ON_AGRICULTURE_SP . The OBJECTIVE_EFFECT_OIL_AND_GAS_ON_AGRICULTURE_SP  is achieved in YEAR_FINAL_EFFECT_OIL_AND_GAS_ON_AGRICULTURE_SP and follows a lineal evolution.   </t>
  </si>
  <si>
    <t xml:space="preserve">If this policy if applied (switch=1), policies based on new "manure management systems" are applied. It can be defined the different distribution or combination of manure systems types (percentage) by animal (dairy cattle, other cattle, buffalo and swine), and by WILIAM region.   The "less emissions" options are: solid storage, dry lot,  range/paddock, daily spread and Pit storage &lt;1month. If not policy is applied  past trends with respect manure systems (from IPCC) continue.  The manure management system options are the following: lagoon, liquid/slurry, solid storage, dry lot, pasture/range, daily spread, digester, burned for fuel, PIT, other. </t>
  </si>
  <si>
    <t xml:space="preserve">It is possible to define different options to manage grassland by WILIAM region. This management options afect emisisons.  
0. Nominally managed (non-degraded). No new policies. Keep present trends/default  assumption (Plevin et al. 2014). Sustainably managed grassland, but without significant management improvements. 
1. Moderately degraded grassland. Overgrazed or moderately degraded grassland.
2. Severely degraded. mechanical  damage to the vegetation and/or severe soil erosion. 
3. Improved grassland medium inputs. Sustainably managed with moderate grazing pressure and that receive at least one improvement (e.g., fertilization). No  additional management inputs.
4. Improved grassland high inputs. Sustainably managed with moderate grazing pressure and that receive at least one improvement. One or more additional management inputs/improvements have been used
Based on IPCC Table 6.2 (soil stock change factor for different    management activities on grassland). </t>
  </si>
  <si>
    <t>Speed of change slower than historical trend.</t>
  </si>
  <si>
    <t>Speed of change similar to historical trend.</t>
  </si>
  <si>
    <t>Speed of change faster than historical trend.</t>
  </si>
  <si>
    <t>Priorities for the allocation of capacity utilization of process transformatioN</t>
  </si>
  <si>
    <t>Policy target about the desired priorities to use the existing energy generation capacity. This policy can have 2 components: be purely exogenous or have an endogneous component based on the price of primary energies.</t>
  </si>
  <si>
    <t>Exogenous capacity expansion of variability management options</t>
  </si>
  <si>
    <t>energy-utility_scale_storage.dedicated_capacities
energy-power2heat
energy-variability.electrolyzer_H2_production</t>
  </si>
  <si>
    <t xml:space="preserve">The capacity expansion of variability management options can be configurated through an endogenous approach ("SWITCH_NRG_PROFLEX_CAPACITY_EXPANSION_ENDOGENOUS"), or specifiying exogenouly the capacity expansion for each of them. The technologies covered through this policy are: flexible electrolyzers, power2heat (electric boilers and heat pumps) and stationary storage (PHS and stationary batteries). Note that V2G capacity expansion and demand-side management are different policies since they always need to be specified exogenously, </t>
  </si>
  <si>
    <t>Target increase of PV panel efficiency over time. By default a continuation of current trends, subject to thermodynamic limits is set.</t>
  </si>
  <si>
    <t>Share single family vs total households buildings</t>
  </si>
  <si>
    <t>Hypothesis to differenciate between Share single family house vs total households buildings for PV materials. Could be endogenized in the future</t>
  </si>
  <si>
    <t>PHS_POTENTIAL_SP</t>
  </si>
  <si>
    <t>STATIONARY_STORAGE_MAXIMUM</t>
  </si>
  <si>
    <t>Hypothesis about maximum capacity of stationary batteries to be installed regionally</t>
  </si>
  <si>
    <t>Maximum  capacity stationary batteries</t>
  </si>
  <si>
    <t>PHS potential</t>
  </si>
  <si>
    <t>Hypothesis about the techno-sustainable potential of pumped-hydro-storage (PHS).</t>
  </si>
  <si>
    <t>SELECT_OPEC_SCENARIO_FOSSIL_FUEL_PAPER_SP</t>
  </si>
  <si>
    <t>P25</t>
  </si>
  <si>
    <t>P26</t>
  </si>
  <si>
    <t>P32</t>
  </si>
  <si>
    <t>P33</t>
  </si>
  <si>
    <t>P34</t>
  </si>
  <si>
    <t>P35</t>
  </si>
  <si>
    <t>P45</t>
  </si>
  <si>
    <t>P54</t>
  </si>
  <si>
    <t>P55</t>
  </si>
  <si>
    <t>H10</t>
  </si>
  <si>
    <t>H11</t>
  </si>
  <si>
    <t>H12</t>
  </si>
  <si>
    <t>H13</t>
  </si>
  <si>
    <t>Rest of the base metals(current rates)</t>
  </si>
  <si>
    <t>Rest of the economy(current rates)</t>
  </si>
  <si>
    <t>The user can set different EOL live recycling targets for the four Base metals Cu, Al, Fe and Ni. The Targets are represented as shares (current EOL rates). If the user would like to test different EOL rate the user can modify the share to the desired value and has to choose a Start and a target year when the EOL rates should be reached.</t>
  </si>
  <si>
    <r>
      <rPr>
        <sz val="11"/>
        <rFont val="Calibri"/>
        <family val="2"/>
        <scheme val="minor"/>
      </rPr>
      <t>OPEC oil target price</t>
    </r>
    <r>
      <rPr>
        <sz val="11"/>
        <color rgb="FFFF0000"/>
        <rFont val="Calibri"/>
        <family val="2"/>
        <scheme val="minor"/>
      </rPr>
      <t xml:space="preserve">
</t>
    </r>
  </si>
  <si>
    <t>Materials recycling policy_MEDEAS</t>
  </si>
  <si>
    <t>materials-recycling_rates_of_minerals_Medeas</t>
  </si>
  <si>
    <t>P61</t>
  </si>
  <si>
    <t>SELECT_LAND_USES_BY_REGION (LIMITS PROPORTIONAL TO DEMANDER LAND USE)</t>
  </si>
  <si>
    <t>LIMITS OF CROPLAND AND PLANTATIONS ELECTED AND PROPORTIONAL TO CURREN AREA</t>
  </si>
  <si>
    <t>LIMITS TO ALL LAND EXPANSION DUE TO SUITABILITY OF CHANGES</t>
  </si>
  <si>
    <t>BU (bottom-up) technologies(RES elec&amp;elec storage)</t>
  </si>
  <si>
    <t>Producers' mark-up</t>
  </si>
  <si>
    <t>MARK_UP</t>
  </si>
  <si>
    <t>Debt interest rate</t>
  </si>
  <si>
    <t>DEBT_INTEREST_RATE_SP</t>
  </si>
  <si>
    <t>Income tax rate</t>
  </si>
  <si>
    <t>TAX_RATE_INCOME_SP</t>
  </si>
  <si>
    <t>economy-households</t>
  </si>
  <si>
    <t>Wealth tax rate</t>
  </si>
  <si>
    <t>TAX_RATE_WEALTH_SP</t>
  </si>
  <si>
    <t>Production tax rate</t>
  </si>
  <si>
    <t>TAX_RATE_PRODUCTION_SP</t>
  </si>
  <si>
    <t>Profits tax rate</t>
  </si>
  <si>
    <t>TAX_RATE_PROFITS_SP</t>
  </si>
  <si>
    <t>TAX_RATE_SOCIAL_SECURITY_SP</t>
  </si>
  <si>
    <t>Structure of government expenditure</t>
  </si>
  <si>
    <t>STRUCTURE_GOVERNMENT_EXPENDITURE_SP</t>
  </si>
  <si>
    <t xml:space="preserve">Structure of government consumption </t>
  </si>
  <si>
    <t>STRUCTURE_GOVERNMENT_CONSUMPTION_SP</t>
  </si>
  <si>
    <t xml:space="preserve">Structure of government investment </t>
  </si>
  <si>
    <t>STRUCTURE_GOVERNMENT_INVESTMENT_SP</t>
  </si>
  <si>
    <t>CO2 tax sectors</t>
  </si>
  <si>
    <t>CO2 tax households</t>
  </si>
  <si>
    <t>Universal basic income</t>
  </si>
  <si>
    <t>LOCKDOWN_EFFECT_ON_HOUSEHOLDS_TRANSPORT_SP</t>
  </si>
  <si>
    <t>Limit to energy consumption over otal consumption of non durables</t>
  </si>
  <si>
    <t>LIMIT_CONSUMPTION_ENERGY_OVER_TOTAL_NON_DURABLES_SP</t>
  </si>
  <si>
    <t>P62</t>
  </si>
  <si>
    <t>P63</t>
  </si>
  <si>
    <t>P64</t>
  </si>
  <si>
    <t>P65</t>
  </si>
  <si>
    <t>P66</t>
  </si>
  <si>
    <t>P67</t>
  </si>
  <si>
    <t>P68</t>
  </si>
  <si>
    <t>P69</t>
  </si>
  <si>
    <t>P70</t>
  </si>
  <si>
    <t>P71</t>
  </si>
  <si>
    <t>P72</t>
  </si>
  <si>
    <t>P73</t>
  </si>
  <si>
    <t>SELECT_CAPITAL_PRODUCTIVITY_VARIATION_SP</t>
  </si>
  <si>
    <t>_VALUE_OPTIONS│DMNL</t>
  </si>
  <si>
    <t>User defined</t>
  </si>
  <si>
    <t>INITIAL_YEAR_CAPITAL_PRODUCTIVITY_GROWTH_SP</t>
  </si>
  <si>
    <t>CAPITAL_PRODUCTIVITY_VARIATION_SP(REGIONS_35_I, SECTORS_I)</t>
  </si>
  <si>
    <t>MARK_UP_SP</t>
  </si>
  <si>
    <t>SELECT_MARK_UP_SP</t>
  </si>
  <si>
    <t>_VALUE_OPTIONS│DMNL/Year</t>
  </si>
  <si>
    <t>Default: value of 2015</t>
  </si>
  <si>
    <t>INITIAL_YEAR_MARK_UP_SP</t>
  </si>
  <si>
    <t>MARK_UP_SP(REGIONS_35_I, SECTORS_I)</t>
  </si>
  <si>
    <t>LABOUR_PRODUCTIVITY_VARIATION_SP(REGIONS_35_I, SECTORS_I)</t>
  </si>
  <si>
    <t>WORKING_TIME_VARIATION_SP(REGIONS_35_I, SECTORS_I)</t>
  </si>
  <si>
    <t>SELECT_DEBT_INTEREST_RATE_SP</t>
  </si>
  <si>
    <t>DEBT_INTEREST_RATE_SP(REGIONS_35_I)</t>
  </si>
  <si>
    <t>REGIONS_35_I│DMNL/Year</t>
  </si>
  <si>
    <t>GOVERNMENT_BUDGET_BALANCE_TO_GDP_OBJECTIVE_SP</t>
  </si>
  <si>
    <t>SELECT_GOVERNMENT_BUDGET_BALANCE_TO_GDP_OBJECTIVE_SP</t>
  </si>
  <si>
    <t>GOVERNMENT_BUDGET_BALANCE_TO_GDP_OBJECTIVE_SP(REGIONS_35_I)</t>
  </si>
  <si>
    <t>SELECT_TAX_RATE_INCOME_SP</t>
  </si>
  <si>
    <t>INITIAL_YEAR_TAX_RATE_INCOME_SP</t>
  </si>
  <si>
    <t>TAX_RATE_INCOME_SP(REGIONS_35_I, HOUSEHOLDS_I)</t>
  </si>
  <si>
    <t>REGION_35_I│DMNL/Year</t>
  </si>
  <si>
    <t>SELECT_TAX_RATE_WEALTH_SP</t>
  </si>
  <si>
    <t>INITIAL_YEAR_TAX_RATE_WEALTH_SP</t>
  </si>
  <si>
    <t>TAX_RATE_WEALTH_SP(REGIONS_35_I, HOUSEHOLDS_I)</t>
  </si>
  <si>
    <t>SELECT_TAX_RATE_PRODUCTION_SP</t>
  </si>
  <si>
    <t>NITIAL_YEAR_TAX_RATE_PRODUCTION_SP</t>
  </si>
  <si>
    <t>TAX_RATE_PRODUCTION_SP(REGIONS_35_I, SECTORS_I)</t>
  </si>
  <si>
    <t>SELECT_TAX_RATE_PROFITS_SP</t>
  </si>
  <si>
    <t>INITIAL_YEAR_TAX_RATE_PROFITS_SP</t>
  </si>
  <si>
    <t>TAX_RATE_PROFITS_SP(REGIONS_35_I)</t>
  </si>
  <si>
    <t>SELECT_TAX_RATE_SOCIAL_SECURITY_SP</t>
  </si>
  <si>
    <t>INITIAL_YEAR_TAX_RATE_SOCIAL_SECURITY_SP</t>
  </si>
  <si>
    <t>TAX_RATE_SOCIAL_SECURITY_SP(REGIONS_35_I)</t>
  </si>
  <si>
    <t>SELECT_STRUCTURE_GOVERNMENT_EXPENDITURE_SP</t>
  </si>
  <si>
    <t>INITIAL_YEAR_STRUCTURE_GOVERNMENT_EXPENDITURE_SP</t>
  </si>
  <si>
    <t>STRUCTURE_GOVERNMENT_EXPENDITURE_SP(REGIONS_35_I,GOVERNMENT_EXPENDITURE_I)</t>
  </si>
  <si>
    <t>GOV_CONSUMPTION</t>
  </si>
  <si>
    <t>GOV_INVESTMENT</t>
  </si>
  <si>
    <t>GOV_SOCIAL_BENEFITS</t>
  </si>
  <si>
    <t>GOV_TRANSFERENCES</t>
  </si>
  <si>
    <t>GOV_OTHER_EXPENDITURES</t>
  </si>
  <si>
    <t>SELECT_STRUCTURE_GOVERNMENT_CONSUMPTION_SP</t>
  </si>
  <si>
    <t>INITIAL_YEAR_STRUCTURE_GOVERNMENT_CONSUMPTION_SP</t>
  </si>
  <si>
    <t>STRUCTURE_GOVERNMENT_CONSUMPTION_SP(REGIONS_35_I,COFOG_I)</t>
  </si>
  <si>
    <t>GENERAL_PUBLIC_SERVICES_COFOG</t>
  </si>
  <si>
    <t>DEFENCE_COFOG</t>
  </si>
  <si>
    <t>PUBLIC_ORDER_AND_SAFETY_COFOG</t>
  </si>
  <si>
    <t>ECONOMIC_AFFAIRS_COFOG</t>
  </si>
  <si>
    <t>ENVIRONMENTAL_PROTECTION_COFOG</t>
  </si>
  <si>
    <t>HOUSING_AND_COMMUNITY_AMENITIES_COFOG</t>
  </si>
  <si>
    <t>HEALTH_COFOG</t>
  </si>
  <si>
    <t>RECREATION_CULTURE_AND_RELIGION_COFOG</t>
  </si>
  <si>
    <t>EDUCATION_COFOG</t>
  </si>
  <si>
    <t>SOCIAL_PROTECTION_COFOG</t>
  </si>
  <si>
    <t>SELECT_STRUCTURE_GOVERNMENT_INVESTMENT_SP</t>
  </si>
  <si>
    <t>INITIAL_YEAR_STRUCTURE_GOVERNMENT_INVESTMENT_SP</t>
  </si>
  <si>
    <t>STRUCTURE_GOVERNMENT_INVESTMENT_SP(REGIONS_35_I,COFOG_I)</t>
  </si>
  <si>
    <t>SELECT_CO2_TAX_SECTORS_SP</t>
  </si>
  <si>
    <t>No CO2 tax</t>
  </si>
  <si>
    <t>SELECT_GASES_CO2_TAX_SECTORS_SP</t>
  </si>
  <si>
    <t>SELECT_CO2_TAX_HOUSEHOLDS_SP</t>
  </si>
  <si>
    <t>SELECT_GASES_CO2_TAX_HOUSEHOLDS_SP</t>
  </si>
  <si>
    <t>BASIC_INCOME_HH_TAXED_SP</t>
  </si>
  <si>
    <t>HOUSEHOLDS_I│ DMNL</t>
  </si>
  <si>
    <t>SELECT_LOCKDOWN_EFFECT_ON_HOUSEHOLDS_TRANSPORT_SP</t>
  </si>
  <si>
    <t xml:space="preserve">No shock from lockdown on private passenger transport </t>
  </si>
  <si>
    <t>YEAR_LOCKDOWN_EFFECT_ON_HOUSEHOLDS_TRANSPORT_SP</t>
  </si>
  <si>
    <t>DMNL/Year</t>
  </si>
  <si>
    <t>SELECY_LIMIT_CONSUMPTION_ENERGY_OVER_TOTAL_NON_DURABLES_SP</t>
  </si>
  <si>
    <t>user-defined (fill below, data by-default correspond to option 2 medium cost improvement development)</t>
  </si>
  <si>
    <t>SWITCH_POLICY_BASIC_INCOME_SP</t>
  </si>
  <si>
    <t>land_and_water-land</t>
  </si>
  <si>
    <t xml:space="preserve">Annual change in capital productivity by sector and country. Capital productivity is measured as the ratio between real output and real capital stock. </t>
  </si>
  <si>
    <t>Default: 0.5%/year increase in capital productivity</t>
  </si>
  <si>
    <t>Default: increase in labour productivity consistent with a trend that tends to full employment in the long term</t>
  </si>
  <si>
    <t>User defined: change the numbers in the table bellow (current numbers in the table are those of the default configuration)</t>
  </si>
  <si>
    <t>INITIAL_YEAR_DEBT_INTEREST_RATE_SP</t>
  </si>
  <si>
    <t>INITIAL_YEAR_GOVERNMENT_BUDGET_BALANCE_TO_GDP_OBJECTIVE_SP</t>
  </si>
  <si>
    <t>LOCKDOWN_HOUSEHOLDS_TRANSPORT_DEMAND_VARIATION_SP</t>
  </si>
  <si>
    <t>* Introduce annual change in capital productivity (positive number increases, negative number decreases)</t>
  </si>
  <si>
    <t>* Introduce annual change in labour productivity (positive number increases, negative number decreases)</t>
  </si>
  <si>
    <t>* In the default configuration there are no CO2 taxes</t>
  </si>
  <si>
    <t>* Year in which the lockdown is implemented. Note that this is a single-year policy</t>
  </si>
  <si>
    <t xml:space="preserve">* Introduce a negative number for the change (reduction) in transport household demand for the full year selected </t>
  </si>
  <si>
    <t>SELECT_WORKING_TIME_VARIATION_SP</t>
  </si>
  <si>
    <t>FINAL_YEAR_WORKING_TIME_VARIATION_SP</t>
  </si>
  <si>
    <t>Social security tax rate</t>
  </si>
  <si>
    <t>P74</t>
  </si>
  <si>
    <t>Speed of the evolution of households</t>
  </si>
  <si>
    <t>Default: same working time as historical 2015 values</t>
  </si>
  <si>
    <t>SELECT_LIMITS_LAND_USES_BY_SOURCE_SP</t>
  </si>
  <si>
    <t>Limits land uses by source</t>
  </si>
  <si>
    <t>H14</t>
  </si>
  <si>
    <t>Default:for  countries that in 2015 show a balance/GDP ratio &gt; -3%, it is assumed a linear reduction to -1.5% by 2050 and from 2050 to 2100 a reduction to -1%. For countries that in 2015 show a balance/GDP ratio &lt; -3%, it is assumed a 50% reduction until 2050 and from 2050 to 2100 a reduction to -1%.</t>
  </si>
  <si>
    <t>* Introduce cummulative working time variation (% change) between final and initial year (positive number increases, negative number decreases). After the final year the number of hours remain constant. It is recommeded to combine this policy with changes in labour productivity (i.e., combine a reduction in working time with an increase in labour productivity)</t>
  </si>
  <si>
    <t>LIMIT_ANNUAL_GROWTH_GOVERNMENT_EXPENDITURE_SP</t>
  </si>
  <si>
    <t>SELECT_LIMIT_ANNUAL_GROWTH_GOVERNMENT_EXPENDITURE_SP</t>
  </si>
  <si>
    <t>INITIAL_YEAR_LIMIT_ANNUAL_GROWTH_GOVERNMENT_EXPENDITURE_SP</t>
  </si>
  <si>
    <t>Limit to the annual growth of government expenditure</t>
  </si>
  <si>
    <t>INITIAL_YEAR_STATIONARY_ELECTROLYZERS_EXPANSION_SP</t>
  </si>
  <si>
    <t>YEAR_FINAL_STATIONARY_ELECTROLYZERS_EXPANSION_SP</t>
  </si>
  <si>
    <t>P75</t>
  </si>
  <si>
    <t>Exogenous/endogenous capacity expansion for stationary electrolyzers</t>
  </si>
  <si>
    <t>OBJECTIVE_STATIONARY_ELECTROLYZERS_CAPACITY_EXPANSION_SP</t>
  </si>
  <si>
    <t>SWITCH_MATERIALS_CALCULATOR</t>
  </si>
  <si>
    <t>Solar CSP</t>
  </si>
  <si>
    <t>Units: TW/Year</t>
  </si>
  <si>
    <t>Solar CSP (TW/yr)</t>
  </si>
  <si>
    <t>2020</t>
  </si>
  <si>
    <t>2025</t>
  </si>
  <si>
    <t>2030</t>
  </si>
  <si>
    <t>2035</t>
  </si>
  <si>
    <t>2040</t>
  </si>
  <si>
    <t>2045</t>
  </si>
  <si>
    <t>2050</t>
  </si>
  <si>
    <t>Europe-27</t>
  </si>
  <si>
    <t>United Kingdom</t>
  </si>
  <si>
    <t>East of Asia &amp; Oceania</t>
  </si>
  <si>
    <t>Latin America</t>
  </si>
  <si>
    <t>United States &amp; Mexico &amp; Canada</t>
  </si>
  <si>
    <t>Rest of the World</t>
  </si>
  <si>
    <t>Solar-PV (utility scale)</t>
  </si>
  <si>
    <t>Solar-PV (TW/yr)</t>
  </si>
  <si>
    <t>Solar-PV (urban scale)</t>
  </si>
  <si>
    <t>Offshore wind</t>
  </si>
  <si>
    <t>Offshore Wind (TW/yr)</t>
  </si>
  <si>
    <t>Onshore wind</t>
  </si>
  <si>
    <t>Onshore Wind (TW/yr)</t>
  </si>
  <si>
    <t>PUMPED HYDROPOWER STORAGE</t>
  </si>
  <si>
    <t>STATIONARY BATTERIES</t>
  </si>
  <si>
    <t>Other</t>
  </si>
  <si>
    <t>data_materials_calculator</t>
  </si>
  <si>
    <t xml:space="preserve">This sheet is dedicated to introduce exogenous energy capacity expansion inputs in order to use WILIAM as a CALCULATOR OF MATERIAL REQUIREMENTS.
By exogenously setting these capacity expansion levels, the full WILIAM is not anymore functional. </t>
  </si>
  <si>
    <t>Target of passenger transport modal share by region</t>
  </si>
  <si>
    <t>TARGET_PASSENGER_TRANSPORT_MODAL_SHARE_BY_REGION_SP</t>
  </si>
  <si>
    <t>Passenger transport demand modal share target by region. For each region the share must sum 1.</t>
  </si>
  <si>
    <t>Target of power train share by transport mode and region</t>
  </si>
  <si>
    <t>TARGET_POWER_TRAIN_SHARE_BY_PASSENGER_TRANSPORT_MODE_SP</t>
  </si>
  <si>
    <t>Passenger transport demand modal share target by region, transport mode and power train. The scenario data shows the power train share for each type of vehicle in the region (0.1: 10% of the fleet of this type of vehicle has this power train, the total per transport mode and for each region sum 1). Policy can modify initial year, final year in wich target are reached and target modal share in each region.</t>
  </si>
  <si>
    <t>REGIONS_I|TRANSPORT_MODE_I</t>
  </si>
  <si>
    <t>LOAD_FACTOR_VARIATION_SP</t>
  </si>
  <si>
    <t>SWITCH_LOAD_FACTOR_CHANGE_SP</t>
  </si>
  <si>
    <t>YEAR_INITIAL_LOAD_FACTOR_CHANGE_SP</t>
  </si>
  <si>
    <t>YEAR_FINAL_LOAD_FACTOR_CHANGE_SP</t>
  </si>
  <si>
    <t>OBJECTIVE_LOAD_FACTOR_CHANGE_SP</t>
  </si>
  <si>
    <t>REGIONS_35_I|PRIVATE_TRANSPORT_MODE_I</t>
  </si>
  <si>
    <t>TRANSPORT_DEMAND_SHARE_BY_TRANSPORT_MODE_AND_POWER_TRAIN_SP</t>
  </si>
  <si>
    <t>TARGET_PASSENGER_TRANSPORT_MODAL_SHARE_BY_REGION_SP(REGIONS_35_I, PASSENGERS_TRANSPORT_MODE_I)</t>
  </si>
  <si>
    <t>REGIONS_35_I│DMNL</t>
  </si>
  <si>
    <t>CHECK</t>
  </si>
  <si>
    <t>This check should sum 1 for each region</t>
  </si>
  <si>
    <t>TARGET_POWER_TRAIN_SHARE_BY_PASSENGER_TRANSPORT_MODE_SP (REGIONS_I, POWER_TRAIN_I, PASSENGERS_TRANSPORT_MODE_I)</t>
  </si>
  <si>
    <t>REGIONS_35_I</t>
  </si>
  <si>
    <t>This check should sum 1 for each transport mode</t>
  </si>
  <si>
    <t>Recycling of carbon tax revenues</t>
  </si>
  <si>
    <t>From 2050 growth of 8%/year</t>
  </si>
  <si>
    <t>REGION_35_I│DMNL</t>
  </si>
  <si>
    <t>SHARE_GHG_REVENUES_TO_REDUCE_DEBT_SP(REGIONS_35_I)</t>
  </si>
  <si>
    <t>SHARE_GHG_REVENUES_TO_INCOME_TAX_SP(REGIONS_35_I)</t>
  </si>
  <si>
    <t>SHARE_GHG_REVENUES_TO_INCREASE_SOCIAL_BENEFITS_SP(REGIONS_35_I)</t>
  </si>
  <si>
    <t>SHARE_GHG_REVENUES_TO_FINANCE_BASIC_INCOME_SP(REGIONS_35_I)</t>
  </si>
  <si>
    <t>New tax on wealth and Tax  GHG emissions</t>
  </si>
  <si>
    <r>
      <t xml:space="preserve">The user can set different EOL live recycling targets for 23 different minerals, modelled according to the MEDEAS approach. The Targets are represented as shares (current EOL rates). If the user would like to test different EOL rate the user can modify the share to the desired value and has to choose a Start and a target year when the EOL rates should be reached. EOL recycling rates can be modified for the Rest of the Economy and alternative Technologies (renewable energy technologies). </t>
    </r>
    <r>
      <rPr>
        <sz val="11"/>
        <color rgb="FFFF0000"/>
        <rFont val="Calibri"/>
        <family val="2"/>
        <scheme val="minor"/>
      </rPr>
      <t>Remains to be solved inconsistency with new approach for Al, Ni, Cu, Fe and homogenize both recycling rates policies.</t>
    </r>
  </si>
  <si>
    <t>materials-fossil fuels</t>
  </si>
  <si>
    <t>MAXIMUM INCREASE_LAND_USES_BY_REGION (LIMITS PROPORTIONAL TO DEMANDER LAND USE)-ONLY SOME USES (PLANTATIONS+REFORESTATION OF MANAGED FOREST TOGETHER)</t>
  </si>
  <si>
    <t>FOREST_PLANTATIONS+REFORESTATION OF MANAGED FORESTS</t>
  </si>
  <si>
    <t>[Dmnl]</t>
  </si>
  <si>
    <t>PRIORITIES_OF_CROPS_DISTRIBUTION_AMONG_USES_SP</t>
  </si>
  <si>
    <t>LP_FOOD</t>
  </si>
  <si>
    <t>LP_INDUSTRY</t>
  </si>
  <si>
    <t>LP_ENERGY_FORESTRY</t>
  </si>
  <si>
    <t>LP_ENERGY_AGRICULTURAL</t>
  </si>
  <si>
    <t>WIDTH_OF_CROPS_DISTRIBUTION_AMONG_USES_SP</t>
  </si>
  <si>
    <t>PRIORITIES_OF_FORESTRY_DISTRIBUTION_AMONG_USES_SP</t>
  </si>
  <si>
    <t>WIDTH_OF_FORESTRY_DISTRIBUTION_AMONG_USES_SP</t>
  </si>
  <si>
    <t>SELECT_CLIMATE_MODEL_AND_RCP</t>
  </si>
  <si>
    <t>SELECT_CLIMATE_MODEL_AND_RCP FOR CC IMPACTS ON YIELDS</t>
  </si>
  <si>
    <t xml:space="preserve"> APPLICATION OF HADGEMES CLIMATE MODEL WITH RCP 8.5</t>
  </si>
  <si>
    <t xml:space="preserve"> APPLICATION OF HADGEMES CLIMATE MODEL WITH RCP 4.5</t>
  </si>
  <si>
    <t xml:space="preserve"> APPLICATION OF GFDL CLIMATE MODEL WITH RCP 8.5</t>
  </si>
  <si>
    <t xml:space="preserve"> APPLICATION OF GFDL CLIMATE MODEL WITH RCP 4.5</t>
  </si>
  <si>
    <t xml:space="preserve"> APPLICATION OF CCSM4 CIMATE MODEL WITH RCP 8.5</t>
  </si>
  <si>
    <t xml:space="preserve"> APPLICATION OF CCSM4 CIMATE MODEL WITH RCP 4.5</t>
  </si>
  <si>
    <t>List of the policies and hypotheses, structured by module, available in WILIAM model. It includes a plain description of each of them, and provides hyperlinks to the actual loading of data to the model.</t>
  </si>
  <si>
    <t>This policy target defines the fertility rates for the future in regions by 2050. Values are based on the historical period (2005-2020).
To parametrize this policy, the user can choose between: low fertility rates (1), average (2) or high (3). 
The data for the different options (low, average and high) is available at the sheet "demography_data".</t>
  </si>
  <si>
    <t>This policy target defines the life expectancy at birth for the future in regions. Values are based on the historical period (2005-2020).
SELECTION: minimum Life Expectancy at Birth (1), average (2), or maximum (3).
There is also an option to activate or deactivate the SWITCH (SWITCH DEM LIFE EXPECTANCY AT BIRTH) to choose between (0) exogenous pathway and (1) endogenous feedbacks for life expectancy at birth.</t>
  </si>
  <si>
    <t>Value for the switch scenario for households composition for EU27 countries. 4 options for the evolution of the ratio of households per 100 people over time available from the statistical analysis of past data: 0 (Constant 2015 values), 1 (Mean values for future trend), 2 (Maximum Ruralization values for future trend), 3 (Maximum Urbanization values for future trend)</t>
  </si>
  <si>
    <t>Maximum Ruralization values for future trend</t>
  </si>
  <si>
    <t>Maximum Urbanization values for future trend</t>
  </si>
  <si>
    <t>Socio-economic index designed to calculate the relative access of men and women to education. This index is released by UNESCO. In its simplest form, it is calculated as the quotient of the number of females by the number of males enrolled in a given stage of education (primary, secondary, etc.).
A GPI =1 means equality between males and females. A GPI &lt;1 is an indication that gender parity favors males while a GPI &gt;1 indicates gender parity that favors females. The closer a GPI is to 1, the closer a country is to achieving equality of access between males and females. This is a policy target in WILIAM to be set for a final year per region.</t>
  </si>
  <si>
    <t>Policy to stablish the producers' mark-up, which refers to the share of profits over total price. The user defined values can be modified in terms of region and sector.</t>
  </si>
  <si>
    <t>This policy referes to the interest paid by governments for their debt. This interest rate also affects the interest rates paid or received by households for their financial liablities/assets.</t>
  </si>
  <si>
    <t>Tax rate on total production by sector.</t>
  </si>
  <si>
    <t>Lockdown effect on households passenger transport</t>
  </si>
  <si>
    <t>This policy activates or deactivates a limit to total energy consumption of households over total consumption of non durable goods.</t>
  </si>
  <si>
    <r>
      <t xml:space="preserve">
</t>
    </r>
    <r>
      <rPr>
        <sz val="11"/>
        <rFont val="Calibri"/>
        <family val="2"/>
        <scheme val="minor"/>
      </rPr>
      <t>OPEC has an oligopolistic power on oil market and can modulate their extraction depending on a desired target oil price. The EIA predicts that by 2025 Brent crude oil's nominal price will rise to $67/b (in 2021 dollars). By 2030, world demand is seen driving Brent prices to $79/b. By 2040, prices are projected to be $84/b. By then, the cheap oil sources will have been exhausted, making it more expensive to extract oil. By 2050, oil prices could be $90/b. The user has the choice to modify the forecast with the Variable OPEC TARGET PRICE SAME AS EIA OIL FORECAST MED by loading differen data sets. The standard is OPEC_TAGRET_PRICE_MED.</t>
    </r>
  </si>
  <si>
    <t>MANURE_MANAGEMENT_SYSTEM_SP</t>
  </si>
  <si>
    <t>FOSSIL_RESOURCE_STIMATION_LOW_MED_HIGH_OTHER_SP</t>
  </si>
  <si>
    <t>H15</t>
  </si>
  <si>
    <t>H16</t>
  </si>
  <si>
    <t>P76</t>
  </si>
  <si>
    <t>economy-prices</t>
  </si>
  <si>
    <t>An a priori consistent story or narrative of how the future may evolve. Storylines define the core of each scenario, describing its main characteristics, drivers and dynamics. They are qualitative descriptions of the trajectories of the economic, social, technological, environmental, and political evolution that the world may follow in the near future . They also provide information on relationships and feedback loops between key drivers; hence, it implicitly includes a certain number of policy objectives and targets.
The most common narratives in the general literature are the Shared Socioeconomic Pathways (SSPs). They represent a relevant set of storylines since they are standard in the climate science community (this does not mean that we cannot simulate other storylines which are not considered within the SSPs).</t>
  </si>
  <si>
    <t xml:space="preserve">Broad, general policy objective at societal level which are the basis for developing policy recommendations.
We further distinguish between overall goals identified as drivers of a given storyline (storyline goals), and those which the model users may want to check if a given storyline is able to fulfil (expanded overall goals).
Considering a “Green Growth” storyline, an example of a storyline goal is “absolute decoupling of environmental pressures from economic growth”. An example of an expanded overall goal under a Green Growth story is “Preserving or improving life expectancy” or “Gender equality/Non-discrimination of women and girls”. Both types of overall goals act as “benchmarks” to gauge whether a simulated scenario leads to a desirable solution to the identified problems. They are also indicators that allow us to evaluate the feasibility of the storylines. Therefore, they require measurable variables that can be used as indicators to verify the fulfilment of these overall goals. Indicators can be compared against a threshold or a target.
</t>
  </si>
  <si>
    <t>A set of ideas or a plan of what to do in particular situations that has been agreed by a group of targeted people, business organisation, government or political party.
Different types of policies can be defined depending on their scope, and they mustn’t be confounded with policy measures which are more specific.</t>
  </si>
  <si>
    <t>It refers to the generally formulated desired outcome of a policy. It should not be confused with policy target (see below), which refers to a specific quantified level or rate set for the chosen objective.
These are tried to be achieved by means of modelling concrete policy measures, which may cater to more than one policy objective.</t>
  </si>
  <si>
    <t>Quantifiable intended effect (or expected outcome) of a policy measure. Also defined as the operationalization or quantification of the policy objective, although a policy target can be linked to more than one policy objective .
In IAMs, most policies are typically modelled as policy targets. They focus on interrelations between dimensions and does not go to the detail of each of them, which is necessary to model policy measures. IAMs research sustainability general strategies.</t>
  </si>
  <si>
    <t>Mechanisms and tools to implement policy measures and eventually reach policy targets. It should also be considered that a same policy instrument may contribute to implement different policy measures and reach different targets.</t>
  </si>
  <si>
    <t>Assumptions made in the model, in which they work as exogenous inputs, that refer to biophysical realities that are not controllable by human societies. Hypotheses are subject to uncertainty.</t>
  </si>
  <si>
    <t>Implementation of the storyline with quantitative inputs in a given model. It can also be defined as the set of quantitative inputs that consist of a coherent and internally consistent set of assumptions (scenario logic) that allow to simulate a storyline with the model and get results. These inputs can be very different, e.g., hypotheses, policy measures or policy targets. Often, a set of scenarios is modelled to capture the range of possible future states of a system.
Scenarios can inform and guide decision-makers by creating normative, descriptive, or exploratory alternatives, expanding cognitive limitations from bounded realities and formulating relatable and plausible future narratives.</t>
  </si>
  <si>
    <t>The trajectory of the initially defined scenario can be modified due to the internal constraints present in the model.  Thus, it is a scenario which does not attain its predefined overall goals.
It is the final and more complete ‘scenario output’, and it varies depending on the model used to obtain the results.</t>
  </si>
  <si>
    <t>BASELINE SCENARIO</t>
  </si>
  <si>
    <t>A Green Growth/Degrowth/etc. which does not attain its predefined overall goals.</t>
  </si>
  <si>
    <t>Same names as for storylines</t>
  </si>
  <si>
    <t>A baseline scenario is an explorative scenario in which most of the exogenous model parameters are hypotheses calibrated to represent a concrete pathway, typically being current/historical trends, but it does not explicitly include policy measures. They refer to IAMs employed in their “free-running” state. Normally, the reference scenario reproduces issues (e.g., the impossibility to reach certain objectives such as staying below 1.5°C average global temperature increase) that prompt us to simulate alternative futures by introducing specific policies.
Baselines are usually called Reference, No policy or Business As Usual (BAU). They allow researchers to clearly identify -in the modelling results- the separate influence of the introduced policies by measuring changes in results from the baseline.</t>
  </si>
  <si>
    <t>INITIAL_FOSSIL_RESERVES_2005_SP</t>
  </si>
  <si>
    <t>bbl</t>
  </si>
  <si>
    <t xml:space="preserve">Constant Value </t>
  </si>
  <si>
    <t>Growth rate according to GROWTH_MATERIAL_INTENSITIES_SP</t>
  </si>
  <si>
    <t>SELECT_GAS_PRICE_OIL_LINK_SP</t>
  </si>
  <si>
    <t>materials-fossil_fuels</t>
  </si>
  <si>
    <t>SELECT_MATERIAL_INTENSITY_SP</t>
  </si>
  <si>
    <t xml:space="preserve">materials </t>
  </si>
  <si>
    <t>Annual growth rate (%/year) of Metal intensities bu region for Copper, Aluminium, Iron and Nickel. Two options: not variation, variation following historical trends</t>
  </si>
  <si>
    <t>Material Intensities of the economy</t>
  </si>
  <si>
    <t>For the 4 metals directly connected with economy through their specific sectors (Cu, Al, Fe and Ni)</t>
  </si>
  <si>
    <t>For the metal requirements estimated for the energy technologies in a a bottom-up way.</t>
  </si>
  <si>
    <t>Pending to combine MATERIALS_RECYCLING_SP with MATERIALS_RECYCLING_SP_MEDEAS</t>
  </si>
  <si>
    <t>MATERIALS_RECYCLING_MEDEAS_SP</t>
  </si>
  <si>
    <t>USMCA_MIN</t>
  </si>
  <si>
    <t>USMCA_AVERAGE</t>
  </si>
  <si>
    <t>Annual change in labour productivity by sector and region. Capital productivity is measured as the ratio between real output and number of hours worked. When positive numbers are introduced, the annual change in labour productivity increases, and it decreases when introducing negative numbers. It is recommeded to combine this hypothesis with changes in working time.</t>
  </si>
  <si>
    <t>This policy introduces a cummulative working time variation (% change) between the final and initial year (positive number increases, negative number decreases). After the final year the number of hours remain constant. It is recommeded to combine this policy with changes in labour productivity (i.e., combine a reduction in working time with an increase in labour productivity). Working time is measured as annual hours per worker by sector.</t>
  </si>
  <si>
    <t>This policy stablishes a limit to the ratio government deficit or surplus to GDP.</t>
  </si>
  <si>
    <t>This policy limits the annual % of growth of government expenditure.</t>
  </si>
  <si>
    <t>Tax rate on households income by type of household.</t>
  </si>
  <si>
    <t>Tax rate on households wealth by type of household. Wealth refers to the value of financial and real assests  owned by a household minusl its liabilities.</t>
  </si>
  <si>
    <t>Tax rate on corporations income or profits.</t>
  </si>
  <si>
    <t>Social security contributions tax rate over gross labour compensation.</t>
  </si>
  <si>
    <t>This policy allows the user to define the structure of government expenditure (i.e., the share of consumption, investment, social benefits, transferences, and other expenditure in the total government expenditure)</t>
  </si>
  <si>
    <t>Goverment consumption  consists of expenditure incurred by the government on goods or services that are used for the direct satisfaction of individual or collective needs.
This policy allows the user to define the structure of government consumption in 10 categories  (General public services; Defence; Public order and safety; Economic affairs; Environment protection; Housing and community amenities; Health; Recreation, culture and religion; Education).</t>
  </si>
  <si>
    <t>Goverment investment consists of government acquisitions, less disposals, of fixed assets during a given period plus certain additions to the value of non-produced assets realised by the productive activity of producer or institutional units. Fixed assets are produced assets used in production for more than one year such as buildings and structures, machinery and equipment, weapon systems, etc.
This policy allows the user to define the structure of government investment in 10 categories  (General public services; Defence; Public order and safety; Economic affairs; Environment protection; Housing and community amenities; Health; Recreation, culture and religion; Education)</t>
  </si>
  <si>
    <t>Tax on greenhouse gas emissions from sectors measured in $/tCO2e.
Note 1: when this policy is activated, it affects all sectors.
Note 2: when taxes on sectors and/or households emissions are activated, the user should check how revenues are used (SHARE GHG REVENUES SP).</t>
  </si>
  <si>
    <t>Tax on greenhouse gas emissions from households measured in $/tCO2e.
Note 1: when this policy is activated, it affects all household types.
Note 2: when taxes on sectors and/or households emissions are activated, the user should check how revenues are used (SHARE GHG REVENUES SP).</t>
  </si>
  <si>
    <t>This policy decides how the revenues from carbon taxes are used by the government (i.e., the share of the revenues that is used for different purposes). There are currently four options 1) reduce government debt, 2) reduce income tax, 3) increase social benefits 4) finance a universal basic income (see Universal basic income policy)</t>
  </si>
  <si>
    <t xml:space="preserve">This policy introduces a universal basic income that consists of a payment to all the people. The policy is only applied to those regions with disaggregated households. In the initial year, the basic income is defined as a share ot the avarage disposable income per capita. The basic income can be financed  with wealth taxes, corporation taxes, and a combination of wealth tax and a tax on households CO2 emissions. </t>
  </si>
  <si>
    <t>This policy introduces a lockdown effect on households passenger transport. The total transport demand is reduced by a certain factor.
Note that this is a single year policy.</t>
  </si>
  <si>
    <t>economy-government
finance-households</t>
  </si>
  <si>
    <t>economy-prices
economy-primary_inputs</t>
  </si>
  <si>
    <t>energy-variability.storage.electricity</t>
  </si>
  <si>
    <t>energy-variability.regressions</t>
  </si>
  <si>
    <t>land_and_water-land.land_demands</t>
  </si>
  <si>
    <t>land_and_water-land.land_use_changes</t>
  </si>
  <si>
    <t>land_and_water-land.diets</t>
  </si>
  <si>
    <t>land_and_water-land.crop_yields</t>
  </si>
  <si>
    <t>land_and_water-urban_land</t>
  </si>
  <si>
    <t>land_and_water-land.grassland</t>
  </si>
  <si>
    <t>land_and_water-land.wood production</t>
  </si>
  <si>
    <t>land_and_water-land.intermodule_global_allocate</t>
  </si>
  <si>
    <t>land_and_water-land.GHG_emissions_LUC</t>
  </si>
  <si>
    <t>land_and_water-water.water_demand</t>
  </si>
  <si>
    <t>land_and_water-land.GHG_emissions_agriculture</t>
  </si>
  <si>
    <t>energy-capacities.RES_potentials</t>
  </si>
  <si>
    <t>climate-total_GHG_emissions</t>
  </si>
  <si>
    <t>Final energy efficiency annual improvement for sectors modelled top-down</t>
  </si>
  <si>
    <t>FINAL_ENERGY_EFFICIENCY_RATE_TOP_DOWN_SECTORS_SP</t>
  </si>
  <si>
    <t>This policy affects one of the two components of final energy intensity: energy efficiency improvement; applied to those sectors whose final energy intensity is modelled top-down (ie. non-energy sectors). The energy efficiency component of final energy intensity is measured in (TJ/million$), so if this value decreases it indicates that there has been an improvement in final energy efficiency. The values entered in the table by default correspond to the annual historical variation trend of this component of final energy intensity, as can be seen it has been reduced for all countries. The user can change these final energy efficiency improvement values. This value will be the same for all non-energy sectors and types of final energy (Important: sign - improves energy efficiency, sign + decreases energy efficiency). So, a value of for example: -0.01 means an annual improvement of final energy efficiency for that country of 1%/year.</t>
  </si>
  <si>
    <t>Final energy substitution for sectors modelled top-down</t>
  </si>
  <si>
    <t>FINAL_ENERGY_SUBSTITUTION_RATE_TOP_DOWN_SECTORS_SP</t>
  </si>
  <si>
    <t>This policy affects one of the two components of sectoral energy intensity: final energy substitution; applied to those sectors whose final energy intensity is modelled top-down (ie. non-energy sectors). The final energy substitution component is a dimensionless variable, and the sum of the values of all final energy types has to add up to 1. The values entered in the default table correspond to the annual historical substitution trend of each of the final energy types. If a value in the table is positive it means that its share in the mix has increased and if it is negative it has decreased. The user can change these substitution values for an energy type. The variations are normalized in the model to 1. This value will be the same for all non-energy sectors (Important: sign - reduction of that final energy in the mix, sign + increase of that final energy in the mix). For example, a value of 0.01 in FE_Elec for a given country means that there is a pressure to increase the share of electricity in the FE mix of 1%/year -although the share of each FE will be determined endogenously after normalization of all pressures. IMPORTANT: The evolution of the final energy substitution is not only exogenously defined by those variables, but it also depends endogenously on the final energy prices and the availability of forestry products (if SWITCH_ECO2NRG_PRICE_FE_INTENSITIES_SUBSTITUTION=1).</t>
  </si>
  <si>
    <t>REGIONS_35_I|1/year</t>
  </si>
  <si>
    <t xml:space="preserve">economy-firms.production </t>
  </si>
  <si>
    <t>Data for EU from European Commission, Directorate-General for Climate Action, Directorate-General for Energy, Directorate-General for Mobility and Transport, De Vita, A., Capros, P., Paroussos, L. et al., EU reference scenario 2020 – Energy, transport and GHG emissions – Trends to 2050, Publications Office, 2021, https://data.europa.eu/doi/10.2833/35750 doi:10.2833/35750</t>
  </si>
  <si>
    <t>User defined: change the numbers in the table bellow (current numbers in the table are those of the default configuration except fpr  LATAM, for whic a reduction to 4% is assumend)</t>
  </si>
  <si>
    <t>The scenario parameter SELECT LIMITS LAND USES BY SOURCE can be used to the method to limit land use changes. If =0 the limits are set by the matrix (one per region)  MATRIX OF MAXIMUM LAND CHANGES (R_i, L_n, L_m) that restricst the amount of land use L_n that can be transformed into use L_m in every region R_i due to the physical suitability of that land conversion. This las case is only used for cropland expansion, the rest of uses use the limit described in previous paragraph always.
If SELECT LIMITS LAND USES BY SOURCE =1 the limits of expansion from use L_n to use L_m are proportional to the initial value of L_n, and the proportion is  specified in vector  MAXIMUM LAND USES BY SOURCE(R_i, L_n) ( for each region R_i ). Hence in this case the limits are not constrained by physical suitability of that land conversion.</t>
  </si>
  <si>
    <t>Limit annual growth wages</t>
  </si>
  <si>
    <t>LIMIT_ANNUAL_GROWTH_WAGES_SP</t>
  </si>
  <si>
    <t>This policy introduces lower and upper limits to the annual growth in wages.</t>
  </si>
  <si>
    <t>SELECT_LIMIT_ANNUAL_GROWTH_WAGES_SP</t>
  </si>
  <si>
    <t>INITIAL_LIMIT_ANNUAL_GROWTH_WAGES_SP</t>
  </si>
  <si>
    <t>LIMIT_LOWER_BOUND_ANNUAL_GROWTH_WAGES_SP</t>
  </si>
  <si>
    <t>LIMIT_UPPER_BOUND_ANNUAL_GROWTH_WAGES_SP</t>
  </si>
  <si>
    <t>User defined: change the numbers in the table bellow. Current numbers in the table aassume that countries tend to the World median working time per sector, except those countries with an average working time per sector below world  median which remain constant</t>
  </si>
  <si>
    <t>LIMIT_ANNUAL_GROWTH_CONSUMPTION_DURABLES_SP</t>
  </si>
  <si>
    <t>SELECT_LIMIT_ANNUAL_GROWTH_CONSUMPTION_DURABLES_SP</t>
  </si>
  <si>
    <t>INITIAL_LIMIT_ANNUAL_GROWTH_CONSUMPTION_DURABLES_SP</t>
  </si>
  <si>
    <t>LIMIT_ANNUAL_GROWTH_CONSUMPTION_NON_DURABLES_SP</t>
  </si>
  <si>
    <t>SELECT_LIMIT_ANNUAL_GROWTH_CONSUMPTION_NON_DURABLES_SP</t>
  </si>
  <si>
    <t>INITIAL_LIMIT_ANNUAL_GROWTH_CONSUMPTION_NON_DURABLES_SP</t>
  </si>
  <si>
    <t>Limit to the annual growth in the households consumption of durable goods</t>
  </si>
  <si>
    <t>This policy activates or deactivates a limit to the annual growth in the housheolds consumption of durable goods (housing, appliances, vehicles)</t>
  </si>
  <si>
    <t>Limit to the annual growth in the households consumption of non durable goods</t>
  </si>
  <si>
    <t>This policy activates or deactivates a limit to the annual growth in the housheolds consumption of total non durable goods.</t>
  </si>
  <si>
    <t>Version: 1.3 BETA</t>
  </si>
  <si>
    <t>This excel includes the parameters to be modified to build a scenario with WILIAM. It is structured by modules to ease its usability.</t>
  </si>
  <si>
    <t xml:space="preserve">    The following tabs are required to link WILIAM with the Model Explorer interface and can be ignored by WILIAM users</t>
  </si>
  <si>
    <t>HOUSEHOLD COMPOSITION IN NON-EU REGIONS</t>
  </si>
  <si>
    <t>HOUSEHOLD_COMPOSITION_IN_NON_EU_REGIONS</t>
  </si>
  <si>
    <t>SPEED OF CHANGE IN EU HOUSEHOLD COMPOSITION</t>
  </si>
  <si>
    <t>P27</t>
  </si>
  <si>
    <t>P28</t>
  </si>
  <si>
    <t>SPEED_OF_CHANGE_IN_EU_HOUSEHOLD_COMPOSITION</t>
  </si>
  <si>
    <t>Parameter to modify the speed of the scenario assumption of the evolution of households composition in the EU countries. Three options: (1) slower speed than historical years; (2) similar speed than history; (3) faster speed than the historical change in household composition.</t>
  </si>
  <si>
    <t>SELECT_FINAL_ENERGY_SUBSTITUTION_RATE_TOP_DOWN_SECTORS_SP</t>
  </si>
  <si>
    <t>START_YEAR_FINAL_ENERGY_SUBSTITUTION_RATE_TOP_DOWN_SECTORS_SP</t>
  </si>
  <si>
    <t>RECYCLING_CARBON_TAX_REVENUES_SP</t>
  </si>
  <si>
    <t>RECYLING_CARBON_TAX_REVENUES_SP</t>
  </si>
  <si>
    <t>MATERIALS RECYCLING MEDEAS SP</t>
  </si>
  <si>
    <t xml:space="preserve">The User has the optin to link the development of the gas price to the Oil price. Historicaly a co-development of Gas and oil prices can be observed. The link is only programmed to remain until the year 2020. This switch can take two values:
0: Oil and Gas price development are not coupled for the time 2005-2020
1: Oil and Gas price development are coupled for the time 2005-2020. After 2020 the gas price develops independent from the oil price. </t>
  </si>
  <si>
    <t>Gas price linked (or not) to the development of the Oil price in historical period</t>
  </si>
  <si>
    <t>the link between the gas and oil price is switched off in the historical period</t>
  </si>
  <si>
    <t>the link between the gas and the oil price is switched on for historical trends</t>
  </si>
  <si>
    <t>Share of bioenergy in liquids and gases</t>
  </si>
  <si>
    <t>SHARE BIOENERGY IN TI LIQUIDS AND GASES SP</t>
  </si>
  <si>
    <t>SWITCH_POLICY_SHARE_BIOENERGY_IN_TI_LIQUIDS_AND_GASES_SP</t>
  </si>
  <si>
    <t>YEAR_INITIAL_SHARE_BIOENERGY_IN_TI_LIQUIDS_AND_GASES_SP</t>
  </si>
  <si>
    <t>YEAR_FINAL_SHARE_BIOENERGY_IN_TI_LIQUIDS_AND_GASES_SP</t>
  </si>
  <si>
    <t>TARGET_SHARE_BIOENERGY_IN_LIQUIDS_AND_GASES_SP</t>
  </si>
  <si>
    <t>SHARE_BIOENERGY_IN_TI_LIQUIDS_AND_GASES_SP</t>
  </si>
  <si>
    <t>Exogenous policy share of bioenergy (biofuels and biogas) in transformation input (TI) liquids and gases (excluding synthetic fuels).</t>
  </si>
  <si>
    <t>Synthetic fuels from electrolytic H2</t>
  </si>
  <si>
    <t>REGIONS_I | DMNL</t>
  </si>
  <si>
    <t>POLICY_LAND_PROTECTION_FROM_SOLAR_PV_SP(REGIONS_9_I; LANDS_I)</t>
  </si>
  <si>
    <t>ONGOING MODELLING WORK !! Ignore</t>
  </si>
  <si>
    <t xml:space="preserve">
If this policy is applied, the ratio of m2 of urban land area per person  reaches the given target. If   
SWITCH_URBAN_LAND_DENSITY_SP=1  the urban_land_dispersion_ratio (m2 per person) starts changin in
YEAR_INITIAL_URBAN_LAND_DENSITY_SP and ends in YEAR_FINAL_URBAN_LAND_DENSITY_SP when in reaches
OBJECTIVE_URBAN_LAND_DENSITY_SP .  OBJECTIVE_URBAN_LAND_DENSITY_SP is expressed in m2 of urban land per person.</t>
  </si>
  <si>
    <t>Priorities of Land Use Change Policy
ONGOING MODELLING WORK !! Ignore</t>
  </si>
  <si>
    <t>YEAR_INITIAL_LAND_PROTECTION_FROM_SOLAR_PV_SP</t>
  </si>
  <si>
    <t>YEAR_FINAL_LAND_PROTECTION_FROM_SOLAR_PV_SP</t>
  </si>
  <si>
    <t>Policy of land use protected from solar PV</t>
  </si>
  <si>
    <t xml:space="preserve">Land use siting of solar power. If this policy is applied, the share of land from whom solar land is taken changes to the desired values.  SWITCH_SOLAR_LAND_FROM_OTHERS_SP =1 , the siting policy starts in YEAR_INITIAL_SOLAR_LAND_FROM_OTHERS_SP   and ends in  YEAR_FINAL_SOLAR_LAND_FROM_OTHERS_SP  . OBJECTIVE_SOLAR_LAND_FROM_OTHERS_SP  is a vector that tells use they shares among land use types where the land for solar comes </t>
  </si>
  <si>
    <t>POLICY_LAND_PROTECTION_FROM_SOLAR_PV_SP</t>
  </si>
  <si>
    <t>Policy limiting solar expansion</t>
  </si>
  <si>
    <t>Policy limiting the expansion of solar deployment on land based on a specific limiting criteria. The policy is activated if  SWITCH_POLICY_MAXIMUM_SHARE_SOLAR_URBAN_SP=1  . POLICY_MAXIMUM_SHARE_SOLAR_URBAN_SP  indicates  the maximum value from which the policy starts to send a signal of stress reducing the expansion of solar power deployed on land. This limiting criteria is base on the relation between  the area occupied by solar power and urban land use.</t>
  </si>
  <si>
    <t>P77</t>
  </si>
  <si>
    <t>P78</t>
  </si>
  <si>
    <t>TOTAL POLICIES + HYPOTHESES</t>
  </si>
  <si>
    <t>Model runs with endogenous capacity expansion for electrolyzers as a function of the H2 demand</t>
  </si>
  <si>
    <t>SELECT_STATIONARY_ELECTROLYZERS_EXPANSION_PRIORITY_SP</t>
  </si>
  <si>
    <t>The capacity expansion of stationary electrolyzers options can be configurated through (1) an endogenous approach aiming at fullfill H2 demand, or (2) specifiying exogenouly the capacity expansion over time.</t>
  </si>
  <si>
    <t>Model runs with exogenous capacity expansion for stationary electrolyzers (if there is H2 demand). Fulfill then the below table</t>
  </si>
  <si>
    <t>STATIONARY_ELECTROLYZERS_CAPACITY_EXPANSION_TARGET_SP</t>
  </si>
  <si>
    <t>If the policy is applied, specific land use types are protected and not changed to “Solar Land”. SWITCH_POLICY_LAND_PROTECTION_FROM_SOLAR_PV_SP =1 , the policy starts in YEAR_INITIAL_LAND_PROTECTION_FROM_SOLAR_PV_SP  and ends in  YEAR_FINAL_LAND_PROTECTION_FROM_SOLAR_PV_SP  . POLICY_LAND_PROTECTION_FROM_SOLAR_PV_SP  indicates for each land use type if it is protected from solar land deployment. Ranges [0-1]: if =1 the policy allows to deploy solar PV in that land use type, and if =0 the policy protect that type of land use to be occupied for solar PV.</t>
  </si>
  <si>
    <t xml:space="preserve">Solarland management policy
ONGOING MODELLING WORK !! Ignore
</t>
  </si>
  <si>
    <r>
      <t xml:space="preserve">With this policy you can change between different ways of managing the land below and around the PV panels to avoid too many emissions due to LU change. In particular the 3 options are the following:  
 0. Permanently clearing land vegetation 
1. Maintain/restore previous vegetation (up to 30 cm) 
2. Seeding and  management as pastures
 This is based on article from Van de Ven et al 2021 (Suplementary information: Table S8). https://www.nature.com/articles/s41598-021-82042-5
</t>
    </r>
    <r>
      <rPr>
        <sz val="11"/>
        <color rgb="FFFF0000"/>
        <rFont val="Calibri"/>
        <family val="2"/>
        <scheme val="minor"/>
      </rPr>
      <t>ONGOING MODELLING WORK !! Ignore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</si>
</sst>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_-* #,##0.00\ _€_-;\-* #,##0.00\ _€_-;_-* &quot;-&quot;??\ _€_-;_-@_-"/>
    <numFmt numFmtId="165" formatCode="#,##0.000"/>
    <numFmt numFmtId="166" formatCode="0.000"/>
    <numFmt numFmtId="167" formatCode="0.0000%"/>
    <numFmt numFmtId="168" formatCode="0.0"/>
    <numFmt numFmtId="169" formatCode="0.000%"/>
    <numFmt numFmtId="170" formatCode="0.0%"/>
    <numFmt numFmtId="171" formatCode="#,##0.00;\-#,##0.00;\-"/>
  </numFmts>
  <fonts count="50"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i/>
      <sz val="11"/>
      <color theme="1"/>
      <name val="Calibri"/>
      <family val="2"/>
      <scheme val="minor"/>
    </font>
    <font>
      <sz val="10"/>
      <name val="Arial"/>
      <family val="2"/>
    </font>
    <font>
      <b/>
      <sz val="11"/>
      <name val="Calibri"/>
      <family val="2"/>
      <scheme val="minor"/>
    </font>
    <font>
      <sz val="11"/>
      <color rgb="FFFF0000"/>
      <name val="Calibri"/>
      <family val="2"/>
      <scheme val="minor"/>
    </font>
    <font>
      <b/>
      <sz val="9"/>
      <color indexed="81"/>
      <name val="Tahoma"/>
      <family val="2"/>
    </font>
    <font>
      <sz val="9"/>
      <color indexed="81"/>
      <name val="Tahoma"/>
      <family val="2"/>
    </font>
    <font>
      <b/>
      <u/>
      <sz val="14"/>
      <color indexed="12"/>
      <name val="Calibri"/>
      <family val="2"/>
    </font>
    <font>
      <sz val="12"/>
      <color theme="1"/>
      <name val="Calibri"/>
      <family val="2"/>
      <scheme val="minor"/>
    </font>
    <font>
      <b/>
      <sz val="12"/>
      <color rgb="FFFF0000"/>
      <name val="Calibri"/>
      <family val="2"/>
      <scheme val="minor"/>
    </font>
    <font>
      <b/>
      <sz val="11"/>
      <color rgb="FFFF0000"/>
      <name val="Calibri"/>
      <family val="2"/>
      <scheme val="minor"/>
    </font>
    <font>
      <sz val="10"/>
      <color indexed="8"/>
      <name val="Arial"/>
      <family val="2"/>
      <charset val="161"/>
    </font>
    <font>
      <sz val="11"/>
      <color indexed="8"/>
      <name val="Calibri"/>
      <family val="2"/>
      <charset val="161"/>
    </font>
    <font>
      <sz val="11"/>
      <color rgb="FF9C5700"/>
      <name val="Calibri"/>
      <family val="2"/>
      <scheme val="minor"/>
    </font>
    <font>
      <b/>
      <sz val="11"/>
      <color rgb="FF9C5700"/>
      <name val="Calibri"/>
      <family val="2"/>
      <scheme val="minor"/>
    </font>
    <font>
      <sz val="11"/>
      <name val="Calibri"/>
      <family val="2"/>
    </font>
    <font>
      <sz val="11"/>
      <color rgb="FFFF0000"/>
      <name val="Calibri"/>
      <family val="2"/>
      <charset val="1"/>
    </font>
    <font>
      <sz val="11"/>
      <color rgb="FF000000"/>
      <name val="Calibri"/>
      <family val="2"/>
      <scheme val="minor"/>
    </font>
    <font>
      <sz val="11"/>
      <color theme="1"/>
      <name val="Calibri"/>
      <family val="2"/>
    </font>
    <font>
      <sz val="11"/>
      <color rgb="FFFF0000"/>
      <name val="Calibri"/>
      <family val="2"/>
    </font>
    <font>
      <b/>
      <u/>
      <sz val="11"/>
      <color theme="1"/>
      <name val="Calibri"/>
      <family val="2"/>
      <scheme val="minor"/>
    </font>
    <font>
      <u/>
      <sz val="11"/>
      <color theme="10"/>
      <name val="Calibri"/>
      <family val="2"/>
      <scheme val="minor"/>
    </font>
    <font>
      <sz val="10"/>
      <color theme="1"/>
      <name val="Calibri"/>
      <family val="2"/>
    </font>
    <font>
      <i/>
      <sz val="10"/>
      <color theme="1"/>
      <name val="Calibri"/>
      <family val="2"/>
    </font>
    <font>
      <vertAlign val="superscript"/>
      <sz val="10"/>
      <color theme="1"/>
      <name val="Roboto"/>
    </font>
    <font>
      <sz val="10"/>
      <name val="Calibri"/>
      <family val="2"/>
    </font>
    <font>
      <i/>
      <sz val="10"/>
      <name val="Calibri"/>
      <family val="2"/>
    </font>
    <font>
      <b/>
      <sz val="16"/>
      <color theme="1"/>
      <name val="Calibri"/>
      <family val="2"/>
      <scheme val="minor"/>
    </font>
    <font>
      <b/>
      <sz val="14"/>
      <color theme="1"/>
      <name val="Calibri"/>
      <family val="2"/>
      <scheme val="minor"/>
    </font>
    <font>
      <b/>
      <sz val="14"/>
      <color theme="0"/>
      <name val="Calibri"/>
      <family val="2"/>
      <scheme val="minor"/>
    </font>
    <font>
      <b/>
      <u/>
      <sz val="14"/>
      <color theme="0"/>
      <name val="Calibri"/>
      <family val="2"/>
      <scheme val="minor"/>
    </font>
    <font>
      <b/>
      <sz val="12"/>
      <color theme="1"/>
      <name val="Calibri"/>
      <family val="2"/>
      <scheme val="minor"/>
    </font>
    <font>
      <b/>
      <u/>
      <sz val="12"/>
      <color theme="1"/>
      <name val="Calibri"/>
      <family val="2"/>
      <scheme val="minor"/>
    </font>
    <font>
      <b/>
      <sz val="9"/>
      <color theme="1"/>
      <name val="Calibri"/>
      <family val="2"/>
      <scheme val="minor"/>
    </font>
    <font>
      <sz val="9"/>
      <color theme="1"/>
      <name val="Calibri"/>
      <family val="2"/>
      <scheme val="minor"/>
    </font>
    <font>
      <sz val="9"/>
      <color theme="1"/>
      <name val="Calibri"/>
      <family val="2"/>
    </font>
    <font>
      <sz val="9"/>
      <color theme="0"/>
      <name val="Calibri"/>
      <family val="2"/>
      <scheme val="minor"/>
    </font>
    <font>
      <sz val="9"/>
      <name val="Calibri"/>
      <family val="2"/>
      <scheme val="minor"/>
    </font>
    <font>
      <sz val="11"/>
      <color theme="0"/>
      <name val="Calibri"/>
      <family val="2"/>
      <scheme val="minor"/>
    </font>
    <font>
      <u/>
      <sz val="11"/>
      <color theme="0"/>
      <name val="Calibri"/>
      <family val="2"/>
      <scheme val="minor"/>
    </font>
    <font>
      <sz val="18"/>
      <color theme="1"/>
      <name val="Calibri"/>
      <family val="2"/>
      <scheme val="minor"/>
    </font>
    <font>
      <sz val="8"/>
      <name val="Calibri"/>
      <family val="2"/>
      <scheme val="minor"/>
    </font>
    <font>
      <b/>
      <sz val="24"/>
      <color theme="0"/>
      <name val="Calibri"/>
      <family val="2"/>
      <scheme val="minor"/>
    </font>
    <font>
      <b/>
      <sz val="24"/>
      <color theme="1"/>
      <name val="Calibri"/>
      <family val="2"/>
      <scheme val="minor"/>
    </font>
    <font>
      <sz val="24"/>
      <color theme="1"/>
      <name val="Calibri"/>
      <family val="2"/>
      <scheme val="minor"/>
    </font>
    <font>
      <sz val="14"/>
      <color theme="1"/>
      <name val="Calibri"/>
      <family val="2"/>
      <scheme val="minor"/>
    </font>
    <font>
      <b/>
      <sz val="10"/>
      <color rgb="FFFFFFFF"/>
      <name val="Calibri"/>
      <family val="2"/>
      <charset val="1"/>
    </font>
  </fonts>
  <fills count="45">
    <fill>
      <patternFill patternType="none"/>
    </fill>
    <fill>
      <patternFill patternType="gray125"/>
    </fill>
    <fill>
      <patternFill patternType="solid">
        <fgColor rgb="FFFFFF00"/>
        <bgColor indexed="64"/>
      </patternFill>
    </fill>
    <fill>
      <patternFill patternType="solid">
        <fgColor rgb="FF66FF33"/>
        <bgColor indexed="64"/>
      </patternFill>
    </fill>
    <fill>
      <patternFill patternType="solid">
        <fgColor rgb="FF00B050"/>
        <bgColor indexed="64"/>
      </patternFill>
    </fill>
    <fill>
      <patternFill patternType="solid">
        <fgColor theme="0" tint="-0.249977111117893"/>
        <bgColor indexed="64"/>
      </patternFill>
    </fill>
    <fill>
      <patternFill patternType="solid">
        <fgColor theme="1"/>
        <bgColor indexed="64"/>
      </patternFill>
    </fill>
    <fill>
      <patternFill patternType="solid">
        <fgColor rgb="FFFF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4" tint="0.59999389629810485"/>
        <bgColor indexed="64"/>
      </patternFill>
    </fill>
    <fill>
      <patternFill patternType="solid">
        <fgColor indexed="31"/>
      </patternFill>
    </fill>
    <fill>
      <patternFill patternType="solid">
        <fgColor indexed="43"/>
      </patternFill>
    </fill>
    <fill>
      <patternFill patternType="solid">
        <fgColor theme="7" tint="0.59999389629810485"/>
        <bgColor indexed="64"/>
      </patternFill>
    </fill>
    <fill>
      <patternFill patternType="solid">
        <fgColor theme="5"/>
        <bgColor indexed="0"/>
      </patternFill>
    </fill>
    <fill>
      <patternFill patternType="solid">
        <fgColor theme="5"/>
        <bgColor indexed="64"/>
      </patternFill>
    </fill>
    <fill>
      <patternFill patternType="solid">
        <fgColor rgb="FFFFEB9C"/>
      </patternFill>
    </fill>
    <fill>
      <patternFill patternType="solid">
        <fgColor rgb="FFFFE699"/>
        <bgColor rgb="FFFFCC99"/>
      </patternFill>
    </fill>
    <fill>
      <patternFill patternType="solid">
        <fgColor theme="6"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7"/>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6" tint="0.59999389629810485"/>
        <bgColor rgb="FFFFCC99"/>
      </patternFill>
    </fill>
    <fill>
      <patternFill patternType="solid">
        <fgColor rgb="FFFFCCCC"/>
        <bgColor indexed="64"/>
      </patternFill>
    </fill>
    <fill>
      <patternFill patternType="solid">
        <fgColor rgb="FFFFCC99"/>
        <bgColor indexed="64"/>
      </patternFill>
    </fill>
    <fill>
      <patternFill patternType="solid">
        <fgColor theme="7" tint="0.59999389629810485"/>
        <bgColor indexed="65"/>
      </patternFill>
    </fill>
    <fill>
      <patternFill patternType="solid">
        <fgColor theme="7" tint="0.59999389629810485"/>
        <bgColor rgb="FFFFCC99"/>
      </patternFill>
    </fill>
    <fill>
      <patternFill patternType="solid">
        <fgColor theme="6" tint="0.79998168889431442"/>
        <bgColor indexed="64"/>
      </patternFill>
    </fill>
    <fill>
      <patternFill patternType="solid">
        <fgColor indexed="22"/>
        <bgColor indexed="0"/>
      </patternFill>
    </fill>
    <fill>
      <patternFill patternType="solid">
        <fgColor theme="0"/>
        <bgColor indexed="64"/>
      </patternFill>
    </fill>
    <fill>
      <patternFill patternType="solid">
        <fgColor theme="0"/>
        <bgColor indexed="0"/>
      </patternFill>
    </fill>
    <fill>
      <patternFill patternType="solid">
        <fgColor rgb="FF7030A0"/>
        <bgColor indexed="64"/>
      </patternFill>
    </fill>
    <fill>
      <patternFill patternType="solid">
        <fgColor rgb="FFFFC000"/>
        <bgColor indexed="64"/>
      </patternFill>
    </fill>
    <fill>
      <patternFill patternType="solid">
        <fgColor rgb="FFFFFFCC"/>
      </patternFill>
    </fill>
    <fill>
      <patternFill patternType="solid">
        <fgColor theme="2" tint="-9.9978637043366805E-2"/>
        <bgColor rgb="FFFFCC99"/>
      </patternFill>
    </fill>
    <fill>
      <patternFill patternType="solid">
        <fgColor theme="2" tint="-9.9978637043366805E-2"/>
        <bgColor indexed="64"/>
      </patternFill>
    </fill>
    <fill>
      <patternFill patternType="solid">
        <fgColor theme="1"/>
        <bgColor rgb="FFFFCC99"/>
      </patternFill>
    </fill>
    <fill>
      <patternFill patternType="solid">
        <fgColor rgb="FFFFE699"/>
        <bgColor indexed="64"/>
      </patternFill>
    </fill>
    <fill>
      <patternFill patternType="solid">
        <fgColor rgb="FFEEDDFF"/>
        <bgColor indexed="64"/>
      </patternFill>
    </fill>
    <fill>
      <patternFill patternType="solid">
        <fgColor theme="0" tint="-0.34998626667073579"/>
        <bgColor indexed="64"/>
      </patternFill>
    </fill>
    <fill>
      <patternFill patternType="solid">
        <fgColor theme="1" tint="0.14999847407452621"/>
        <bgColor indexed="64"/>
      </patternFill>
    </fill>
    <fill>
      <patternFill patternType="solid">
        <fgColor theme="6"/>
        <bgColor indexed="64"/>
      </patternFill>
    </fill>
    <fill>
      <patternFill patternType="solid">
        <fgColor rgb="FF000000"/>
        <bgColor rgb="FF003300"/>
      </patternFill>
    </fill>
  </fills>
  <borders count="67">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medium">
        <color indexed="64"/>
      </right>
      <top/>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right style="thin">
        <color indexed="22"/>
      </right>
      <top style="thin">
        <color indexed="22"/>
      </top>
      <bottom style="thin">
        <color indexed="22"/>
      </bottom>
      <diagonal/>
    </border>
    <border>
      <left style="medium">
        <color indexed="64"/>
      </left>
      <right/>
      <top style="medium">
        <color indexed="64"/>
      </top>
      <bottom style="medium">
        <color indexed="64"/>
      </bottom>
      <diagonal/>
    </border>
    <border>
      <left style="thin">
        <color indexed="8"/>
      </left>
      <right/>
      <top style="medium">
        <color indexed="64"/>
      </top>
      <bottom style="medium">
        <color indexed="64"/>
      </bottom>
      <diagonal/>
    </border>
    <border>
      <left style="thin">
        <color indexed="8"/>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8"/>
      </right>
      <top style="medium">
        <color indexed="64"/>
      </top>
      <bottom/>
      <diagonal/>
    </border>
    <border>
      <left style="thin">
        <color rgb="FF7F7F7F"/>
      </left>
      <right/>
      <top style="thin">
        <color rgb="FF7F7F7F"/>
      </top>
      <bottom style="thin">
        <color rgb="FF7F7F7F"/>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22"/>
      </left>
      <right style="thin">
        <color indexed="22"/>
      </right>
      <top style="medium">
        <color indexed="64"/>
      </top>
      <bottom style="thin">
        <color indexed="22"/>
      </bottom>
      <diagonal/>
    </border>
    <border>
      <left style="thin">
        <color indexed="22"/>
      </left>
      <right style="medium">
        <color indexed="64"/>
      </right>
      <top style="medium">
        <color indexed="64"/>
      </top>
      <bottom style="thin">
        <color indexed="22"/>
      </bottom>
      <diagonal/>
    </border>
    <border>
      <left style="thin">
        <color indexed="8"/>
      </left>
      <right/>
      <top style="thin">
        <color indexed="8"/>
      </top>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medium">
        <color indexed="64"/>
      </top>
      <bottom style="thin">
        <color rgb="FFB2B2B2"/>
      </bottom>
      <diagonal/>
    </border>
    <border>
      <left style="thin">
        <color rgb="FFB2B2B2"/>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thin">
        <color indexed="22"/>
      </left>
      <right style="thin">
        <color indexed="22"/>
      </right>
      <top/>
      <bottom style="thin">
        <color indexed="22"/>
      </bottom>
      <diagonal/>
    </border>
    <border>
      <left style="thin">
        <color indexed="22"/>
      </left>
      <right style="medium">
        <color indexed="64"/>
      </right>
      <top/>
      <bottom style="thin">
        <color indexed="22"/>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style="medium">
        <color indexed="64"/>
      </right>
      <top style="thin">
        <color indexed="64"/>
      </top>
      <bottom/>
      <diagonal/>
    </border>
  </borders>
  <cellStyleXfs count="19">
    <xf numFmtId="0" fontId="0" fillId="0" borderId="0"/>
    <xf numFmtId="164" fontId="1" fillId="0" borderId="0" applyFont="0" applyFill="0" applyBorder="0" applyAlignment="0" applyProtection="0"/>
    <xf numFmtId="9" fontId="1" fillId="0" borderId="0" applyFont="0" applyFill="0" applyBorder="0" applyAlignment="0" applyProtection="0"/>
    <xf numFmtId="0" fontId="5" fillId="0" borderId="0"/>
    <xf numFmtId="0" fontId="11" fillId="0" borderId="0"/>
    <xf numFmtId="0" fontId="14" fillId="0" borderId="0"/>
    <xf numFmtId="0" fontId="14" fillId="0" borderId="0"/>
    <xf numFmtId="0" fontId="14" fillId="0" borderId="0"/>
    <xf numFmtId="0" fontId="16" fillId="16" borderId="0" applyNumberFormat="0" applyBorder="0" applyAlignment="0" applyProtection="0"/>
    <xf numFmtId="49" fontId="3" fillId="3" borderId="1">
      <alignment horizontal="left" wrapText="1"/>
    </xf>
    <xf numFmtId="0" fontId="3" fillId="3" borderId="1">
      <alignment horizontal="left" vertical="center"/>
    </xf>
    <xf numFmtId="0" fontId="24" fillId="0" borderId="0" applyNumberFormat="0" applyFill="0" applyBorder="0" applyAlignment="0" applyProtection="0"/>
    <xf numFmtId="49" fontId="3" fillId="3" borderId="1">
      <alignment horizontal="center"/>
    </xf>
    <xf numFmtId="49" fontId="1" fillId="0" borderId="0" applyBorder="0">
      <alignment horizontal="center" vertical="center"/>
    </xf>
    <xf numFmtId="0" fontId="1" fillId="35" borderId="49" applyNumberFormat="0" applyFont="0" applyAlignment="0" applyProtection="0"/>
    <xf numFmtId="164" fontId="1" fillId="0" borderId="0" applyFont="0" applyFill="0" applyBorder="0" applyAlignment="0" applyProtection="0"/>
    <xf numFmtId="0" fontId="49" fillId="44" borderId="58">
      <alignment horizontal="center" vertical="center"/>
    </xf>
    <xf numFmtId="0" fontId="3" fillId="3" borderId="58">
      <alignment horizontal="left" vertical="center"/>
    </xf>
    <xf numFmtId="49" fontId="3" fillId="3" borderId="58">
      <alignment horizontal="left" wrapText="1"/>
    </xf>
  </cellStyleXfs>
  <cellXfs count="684">
    <xf numFmtId="0" fontId="0" fillId="0" borderId="0" xfId="0"/>
    <xf numFmtId="0" fontId="0" fillId="0" borderId="0" xfId="0" applyAlignment="1">
      <alignment wrapText="1"/>
    </xf>
    <xf numFmtId="0" fontId="0" fillId="0" borderId="0" xfId="0" applyAlignment="1">
      <alignment horizontal="center"/>
    </xf>
    <xf numFmtId="0" fontId="3" fillId="0" borderId="0" xfId="0" applyFont="1"/>
    <xf numFmtId="0" fontId="0" fillId="0" borderId="1" xfId="0" applyBorder="1"/>
    <xf numFmtId="0" fontId="3" fillId="0" borderId="1" xfId="0" applyFont="1" applyBorder="1"/>
    <xf numFmtId="0" fontId="0" fillId="4" borderId="0" xfId="0" applyFill="1"/>
    <xf numFmtId="0" fontId="0" fillId="0" borderId="10" xfId="0" applyBorder="1"/>
    <xf numFmtId="1" fontId="3" fillId="4" borderId="0" xfId="0" applyNumberFormat="1" applyFont="1" applyFill="1"/>
    <xf numFmtId="0" fontId="0" fillId="4" borderId="12" xfId="0" applyFill="1" applyBorder="1"/>
    <xf numFmtId="0" fontId="0" fillId="4" borderId="12" xfId="0" applyFill="1" applyBorder="1" applyAlignment="1">
      <alignment wrapText="1"/>
    </xf>
    <xf numFmtId="0" fontId="0" fillId="0" borderId="1" xfId="0" applyBorder="1" applyAlignment="1">
      <alignment horizontal="center"/>
    </xf>
    <xf numFmtId="0" fontId="0" fillId="0" borderId="3" xfId="0" applyBorder="1" applyAlignment="1">
      <alignment horizontal="center"/>
    </xf>
    <xf numFmtId="0" fontId="0" fillId="0" borderId="0" xfId="0" applyAlignment="1">
      <alignment vertical="center"/>
    </xf>
    <xf numFmtId="0" fontId="0" fillId="0" borderId="19" xfId="0" applyBorder="1"/>
    <xf numFmtId="0" fontId="0" fillId="0" borderId="20" xfId="0" applyBorder="1"/>
    <xf numFmtId="0" fontId="7" fillId="0" borderId="0" xfId="0" applyFont="1"/>
    <xf numFmtId="0" fontId="3" fillId="3" borderId="1" xfId="0" applyFont="1" applyFill="1" applyBorder="1"/>
    <xf numFmtId="0" fontId="0" fillId="0" borderId="14" xfId="0" applyBorder="1"/>
    <xf numFmtId="0" fontId="0" fillId="0" borderId="15" xfId="0" applyBorder="1"/>
    <xf numFmtId="0" fontId="3" fillId="5" borderId="1" xfId="0" applyFont="1" applyFill="1" applyBorder="1" applyAlignment="1">
      <alignment horizontal="center"/>
    </xf>
    <xf numFmtId="0" fontId="0" fillId="2" borderId="0" xfId="0" applyFill="1" applyAlignment="1">
      <alignment horizontal="center"/>
    </xf>
    <xf numFmtId="0" fontId="3" fillId="10" borderId="21" xfId="0" applyFont="1" applyFill="1" applyBorder="1"/>
    <xf numFmtId="0" fontId="0" fillId="10" borderId="21" xfId="0" applyFill="1" applyBorder="1"/>
    <xf numFmtId="0" fontId="3" fillId="3" borderId="1" xfId="0" quotePrefix="1" applyFont="1" applyFill="1" applyBorder="1" applyAlignment="1">
      <alignment horizontal="center" vertical="center" wrapText="1"/>
    </xf>
    <xf numFmtId="0" fontId="0" fillId="11" borderId="0" xfId="0" applyFill="1" applyAlignment="1">
      <alignment horizontal="center" vertical="top"/>
    </xf>
    <xf numFmtId="0" fontId="0" fillId="11" borderId="0" xfId="0" applyFill="1" applyAlignment="1">
      <alignment horizontal="left" vertical="top"/>
    </xf>
    <xf numFmtId="166" fontId="0" fillId="0" borderId="0" xfId="0" applyNumberFormat="1"/>
    <xf numFmtId="0" fontId="0" fillId="0" borderId="0" xfId="0" quotePrefix="1"/>
    <xf numFmtId="0" fontId="2" fillId="0" borderId="0" xfId="0" applyFont="1"/>
    <xf numFmtId="0" fontId="0" fillId="0" borderId="0" xfId="0" applyAlignment="1">
      <alignment horizontal="left" vertical="center"/>
    </xf>
    <xf numFmtId="0" fontId="0" fillId="0" borderId="0" xfId="0" applyAlignment="1">
      <alignment horizontal="right" vertical="center"/>
    </xf>
    <xf numFmtId="0" fontId="15" fillId="0" borderId="24" xfId="6" applyFont="1" applyBorder="1" applyAlignment="1">
      <alignment wrapText="1"/>
    </xf>
    <xf numFmtId="0" fontId="15" fillId="14" borderId="26" xfId="6" applyFont="1" applyFill="1" applyBorder="1" applyAlignment="1">
      <alignment horizontal="center"/>
    </xf>
    <xf numFmtId="0" fontId="15" fillId="14" borderId="27" xfId="6" applyFont="1" applyFill="1" applyBorder="1" applyAlignment="1">
      <alignment horizontal="center"/>
    </xf>
    <xf numFmtId="0" fontId="15" fillId="14" borderId="28" xfId="6" applyFont="1" applyFill="1" applyBorder="1" applyAlignment="1">
      <alignment horizontal="center"/>
    </xf>
    <xf numFmtId="0" fontId="0" fillId="0" borderId="16" xfId="0" applyBorder="1"/>
    <xf numFmtId="0" fontId="0" fillId="0" borderId="29" xfId="0" applyBorder="1"/>
    <xf numFmtId="0" fontId="0" fillId="0" borderId="30" xfId="0" applyBorder="1"/>
    <xf numFmtId="0" fontId="3" fillId="3" borderId="1" xfId="0" applyFont="1" applyFill="1" applyBorder="1" applyAlignment="1">
      <alignment horizontal="center"/>
    </xf>
    <xf numFmtId="0" fontId="3" fillId="0" borderId="1" xfId="0" applyFont="1" applyBorder="1" applyAlignment="1">
      <alignment horizontal="center"/>
    </xf>
    <xf numFmtId="0" fontId="3" fillId="13" borderId="1" xfId="0" applyFont="1" applyFill="1" applyBorder="1" applyAlignment="1">
      <alignment horizontal="center"/>
    </xf>
    <xf numFmtId="0" fontId="3" fillId="3" borderId="1" xfId="0" applyFont="1" applyFill="1" applyBorder="1" applyAlignment="1">
      <alignment horizontal="left"/>
    </xf>
    <xf numFmtId="0" fontId="18" fillId="0" borderId="1" xfId="0" applyFont="1" applyBorder="1"/>
    <xf numFmtId="0" fontId="0" fillId="0" borderId="1" xfId="0" applyBorder="1" applyAlignment="1">
      <alignment horizontal="left"/>
    </xf>
    <xf numFmtId="0" fontId="0" fillId="13" borderId="1" xfId="0" applyFill="1" applyBorder="1" applyAlignment="1">
      <alignment horizontal="center"/>
    </xf>
    <xf numFmtId="0" fontId="20" fillId="3" borderId="1" xfId="0" applyFont="1" applyFill="1" applyBorder="1" applyAlignment="1">
      <alignment vertical="center" wrapText="1"/>
    </xf>
    <xf numFmtId="0" fontId="15" fillId="3" borderId="1" xfId="6" applyFont="1" applyFill="1" applyBorder="1" applyAlignment="1">
      <alignment wrapText="1"/>
    </xf>
    <xf numFmtId="0" fontId="1" fillId="0" borderId="0" xfId="0" applyFont="1"/>
    <xf numFmtId="0" fontId="22" fillId="0" borderId="0" xfId="6" applyFont="1" applyAlignment="1">
      <alignment wrapText="1"/>
    </xf>
    <xf numFmtId="0" fontId="20" fillId="3" borderId="1" xfId="0" applyFont="1" applyFill="1" applyBorder="1"/>
    <xf numFmtId="166" fontId="0" fillId="0" borderId="0" xfId="0" applyNumberFormat="1" applyAlignment="1">
      <alignment horizontal="center" vertical="center"/>
    </xf>
    <xf numFmtId="2" fontId="0" fillId="13" borderId="1" xfId="0" applyNumberFormat="1" applyFill="1" applyBorder="1" applyAlignment="1">
      <alignment horizontal="center" vertical="center"/>
    </xf>
    <xf numFmtId="0" fontId="3" fillId="0" borderId="0" xfId="0" applyFont="1" applyAlignment="1">
      <alignment horizontal="center"/>
    </xf>
    <xf numFmtId="0" fontId="0" fillId="0" borderId="0" xfId="0" applyAlignment="1">
      <alignment horizontal="center" vertical="center"/>
    </xf>
    <xf numFmtId="0" fontId="21" fillId="3" borderId="3" xfId="6" applyFont="1" applyFill="1" applyBorder="1" applyAlignment="1">
      <alignment wrapText="1"/>
    </xf>
    <xf numFmtId="0" fontId="21" fillId="0" borderId="0" xfId="6" applyFont="1" applyAlignment="1">
      <alignment wrapText="1"/>
    </xf>
    <xf numFmtId="0" fontId="19" fillId="0" borderId="0" xfId="0" applyFont="1" applyAlignment="1">
      <alignment horizontal="center"/>
    </xf>
    <xf numFmtId="1" fontId="0" fillId="0" borderId="0" xfId="0" applyNumberFormat="1" applyAlignment="1">
      <alignment horizontal="center" vertical="center"/>
    </xf>
    <xf numFmtId="0" fontId="3" fillId="3" borderId="1" xfId="0" quotePrefix="1" applyFont="1" applyFill="1" applyBorder="1" applyAlignment="1">
      <alignment horizontal="center" wrapText="1"/>
    </xf>
    <xf numFmtId="0" fontId="0" fillId="0" borderId="11" xfId="0" applyBorder="1"/>
    <xf numFmtId="0" fontId="7" fillId="0" borderId="0" xfId="0" applyFont="1" applyAlignment="1">
      <alignment wrapText="1"/>
    </xf>
    <xf numFmtId="0" fontId="0" fillId="22" borderId="1" xfId="0" applyFill="1" applyBorder="1" applyAlignment="1">
      <alignment horizontal="center" vertical="center" wrapText="1"/>
    </xf>
    <xf numFmtId="0" fontId="3" fillId="4" borderId="1" xfId="0" applyFont="1" applyFill="1" applyBorder="1" applyAlignment="1">
      <alignment horizontal="center" wrapText="1"/>
    </xf>
    <xf numFmtId="1" fontId="0" fillId="17" borderId="1" xfId="0" applyNumberFormat="1" applyFill="1" applyBorder="1" applyAlignment="1">
      <alignment horizontal="center" vertical="center"/>
    </xf>
    <xf numFmtId="0" fontId="3" fillId="0" borderId="0" xfId="0" quotePrefix="1" applyFont="1" applyAlignment="1">
      <alignment horizontal="center" vertical="center" wrapText="1"/>
    </xf>
    <xf numFmtId="0" fontId="3" fillId="0" borderId="0" xfId="0" quotePrefix="1" applyFont="1" applyAlignment="1">
      <alignment horizontal="center" wrapText="1"/>
    </xf>
    <xf numFmtId="0" fontId="3" fillId="0" borderId="1" xfId="0" quotePrefix="1" applyFont="1" applyBorder="1" applyAlignment="1">
      <alignment horizontal="center" wrapText="1"/>
    </xf>
    <xf numFmtId="2" fontId="0" fillId="17" borderId="1" xfId="0" applyNumberFormat="1" applyFill="1" applyBorder="1" applyAlignment="1">
      <alignment horizontal="center" vertical="center"/>
    </xf>
    <xf numFmtId="0" fontId="3" fillId="4" borderId="1" xfId="0" applyFont="1" applyFill="1" applyBorder="1" applyAlignment="1">
      <alignment horizontal="center" vertical="center" wrapText="1"/>
    </xf>
    <xf numFmtId="0" fontId="3" fillId="0" borderId="0" xfId="0" quotePrefix="1" applyFont="1" applyAlignment="1">
      <alignment horizontal="left" wrapText="1"/>
    </xf>
    <xf numFmtId="0" fontId="24" fillId="22" borderId="1" xfId="11" applyFill="1" applyBorder="1" applyAlignment="1">
      <alignment horizontal="center" vertical="center"/>
    </xf>
    <xf numFmtId="0" fontId="23" fillId="4" borderId="9" xfId="0" applyFont="1" applyFill="1" applyBorder="1" applyAlignment="1">
      <alignment horizontal="center" vertical="center"/>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8" fillId="3"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29" fillId="0" borderId="1" xfId="0" applyFont="1" applyBorder="1" applyAlignment="1">
      <alignment horizontal="center" vertical="center" wrapText="1"/>
    </xf>
    <xf numFmtId="0" fontId="3" fillId="0" borderId="1" xfId="0" quotePrefix="1" applyFont="1" applyBorder="1" applyAlignment="1">
      <alignment horizontal="center" vertical="center" wrapText="1"/>
    </xf>
    <xf numFmtId="0" fontId="3" fillId="0" borderId="0" xfId="0" quotePrefix="1" applyFont="1" applyAlignment="1">
      <alignment wrapText="1"/>
    </xf>
    <xf numFmtId="20" fontId="0" fillId="0" borderId="0" xfId="0" applyNumberFormat="1"/>
    <xf numFmtId="0" fontId="3" fillId="3" borderId="1" xfId="0" quotePrefix="1" applyFont="1" applyFill="1" applyBorder="1" applyAlignment="1">
      <alignment horizontal="left" wrapText="1"/>
    </xf>
    <xf numFmtId="0" fontId="3" fillId="3" borderId="1" xfId="0" quotePrefix="1" applyFont="1" applyFill="1" applyBorder="1" applyAlignment="1">
      <alignment horizontal="left" vertical="center" wrapText="1"/>
    </xf>
    <xf numFmtId="2" fontId="0" fillId="0" borderId="0" xfId="0" applyNumberFormat="1" applyAlignment="1">
      <alignment horizontal="center" vertical="center"/>
    </xf>
    <xf numFmtId="0" fontId="3" fillId="0" borderId="0" xfId="0" applyFont="1" applyAlignment="1">
      <alignment horizontal="center" wrapText="1"/>
    </xf>
    <xf numFmtId="0" fontId="3" fillId="0" borderId="1" xfId="0" quotePrefix="1" applyFont="1" applyBorder="1" applyAlignment="1">
      <alignment horizontal="left" vertical="center" wrapText="1"/>
    </xf>
    <xf numFmtId="0" fontId="3" fillId="0" borderId="1" xfId="0" applyFont="1" applyBorder="1" applyAlignment="1">
      <alignment horizontal="left"/>
    </xf>
    <xf numFmtId="0" fontId="3" fillId="4" borderId="3" xfId="0" applyFont="1" applyFill="1" applyBorder="1" applyAlignment="1">
      <alignment horizontal="center" wrapText="1"/>
    </xf>
    <xf numFmtId="1" fontId="3" fillId="0" borderId="0" xfId="0" applyNumberFormat="1" applyFont="1" applyAlignment="1">
      <alignment horizontal="center" vertical="center"/>
    </xf>
    <xf numFmtId="1" fontId="3" fillId="24" borderId="1" xfId="0" applyNumberFormat="1" applyFont="1" applyFill="1" applyBorder="1" applyAlignment="1">
      <alignment horizontal="left" vertical="center"/>
    </xf>
    <xf numFmtId="0" fontId="3" fillId="18" borderId="1" xfId="0" quotePrefix="1" applyFont="1" applyFill="1" applyBorder="1" applyAlignment="1">
      <alignment horizontal="left" vertical="center" wrapText="1"/>
    </xf>
    <xf numFmtId="0" fontId="3" fillId="3" borderId="3" xfId="0" quotePrefix="1" applyFont="1" applyFill="1" applyBorder="1" applyAlignment="1">
      <alignment horizontal="left" vertical="center" wrapText="1"/>
    </xf>
    <xf numFmtId="1" fontId="0" fillId="0" borderId="0" xfId="0" applyNumberFormat="1" applyAlignment="1">
      <alignment vertical="center"/>
    </xf>
    <xf numFmtId="0" fontId="3" fillId="0" borderId="0" xfId="0" applyFont="1" applyAlignment="1">
      <alignment horizontal="center" vertical="center" wrapText="1"/>
    </xf>
    <xf numFmtId="0" fontId="3" fillId="0" borderId="1" xfId="0" applyFont="1" applyBorder="1" applyAlignment="1">
      <alignment vertical="center"/>
    </xf>
    <xf numFmtId="0" fontId="3" fillId="0" borderId="0" xfId="0" applyFont="1" applyAlignment="1">
      <alignment vertical="center"/>
    </xf>
    <xf numFmtId="0" fontId="3" fillId="0" borderId="0" xfId="0" quotePrefix="1" applyFont="1" applyAlignment="1">
      <alignment vertical="center" wrapText="1"/>
    </xf>
    <xf numFmtId="0" fontId="3" fillId="0" borderId="1" xfId="0" quotePrefix="1" applyFont="1" applyBorder="1" applyAlignment="1">
      <alignment horizontal="left" wrapText="1"/>
    </xf>
    <xf numFmtId="0" fontId="3" fillId="3" borderId="18" xfId="0" applyFont="1" applyFill="1" applyBorder="1"/>
    <xf numFmtId="0" fontId="3" fillId="3" borderId="17" xfId="0" applyFont="1" applyFill="1" applyBorder="1"/>
    <xf numFmtId="0" fontId="3" fillId="3" borderId="1" xfId="0" applyFont="1" applyFill="1" applyBorder="1" applyAlignment="1">
      <alignment horizontal="center" vertical="center"/>
    </xf>
    <xf numFmtId="0" fontId="3" fillId="13" borderId="18" xfId="0" applyFont="1" applyFill="1" applyBorder="1" applyAlignment="1">
      <alignment horizontal="center" vertical="center"/>
    </xf>
    <xf numFmtId="0" fontId="3" fillId="13" borderId="32" xfId="0" applyFont="1" applyFill="1" applyBorder="1" applyAlignment="1">
      <alignment horizontal="center" vertical="center"/>
    </xf>
    <xf numFmtId="0" fontId="3" fillId="13" borderId="1" xfId="0" applyFont="1" applyFill="1" applyBorder="1" applyAlignment="1">
      <alignment horizontal="center" vertical="center"/>
    </xf>
    <xf numFmtId="0" fontId="3" fillId="13" borderId="23" xfId="0" applyFont="1" applyFill="1" applyBorder="1" applyAlignment="1">
      <alignment horizontal="center" vertical="center"/>
    </xf>
    <xf numFmtId="0" fontId="3" fillId="13" borderId="17" xfId="0" applyFont="1" applyFill="1" applyBorder="1" applyAlignment="1">
      <alignment horizontal="center" vertical="center"/>
    </xf>
    <xf numFmtId="0" fontId="3" fillId="13" borderId="34" xfId="0" applyFont="1" applyFill="1" applyBorder="1" applyAlignment="1">
      <alignment horizontal="center" vertical="center"/>
    </xf>
    <xf numFmtId="0" fontId="25" fillId="0" borderId="7" xfId="0" applyFont="1" applyBorder="1" applyAlignment="1">
      <alignment horizontal="center" vertical="center" wrapText="1"/>
    </xf>
    <xf numFmtId="0" fontId="25" fillId="0" borderId="3" xfId="0" applyFont="1" applyBorder="1" applyAlignment="1">
      <alignment horizontal="center" vertical="center" wrapText="1"/>
    </xf>
    <xf numFmtId="0" fontId="27" fillId="0" borderId="0" xfId="0" applyFont="1" applyAlignment="1">
      <alignment horizontal="left" vertical="center"/>
    </xf>
    <xf numFmtId="0" fontId="0" fillId="7" borderId="0" xfId="0" applyFill="1"/>
    <xf numFmtId="0" fontId="3" fillId="3" borderId="1" xfId="0" applyFont="1" applyFill="1" applyBorder="1" applyAlignment="1">
      <alignment vertical="center"/>
    </xf>
    <xf numFmtId="0" fontId="0" fillId="0" borderId="0" xfId="0" applyAlignment="1">
      <alignment vertical="center" wrapText="1"/>
    </xf>
    <xf numFmtId="0" fontId="3" fillId="4" borderId="1" xfId="0" applyFont="1" applyFill="1" applyBorder="1" applyAlignment="1">
      <alignment horizontal="left" vertical="center" wrapText="1"/>
    </xf>
    <xf numFmtId="9" fontId="0" fillId="13" borderId="1" xfId="0" applyNumberFormat="1" applyFill="1" applyBorder="1" applyAlignment="1">
      <alignment horizontal="center"/>
    </xf>
    <xf numFmtId="0" fontId="0" fillId="13" borderId="1" xfId="0" applyFill="1" applyBorder="1" applyAlignment="1">
      <alignment horizontal="center" vertical="center"/>
    </xf>
    <xf numFmtId="0" fontId="20" fillId="3" borderId="1" xfId="0" applyFont="1" applyFill="1" applyBorder="1" applyAlignment="1">
      <alignment horizontal="center" vertical="center" wrapText="1"/>
    </xf>
    <xf numFmtId="0" fontId="15" fillId="3" borderId="1" xfId="6" applyFont="1" applyFill="1" applyBorder="1" applyAlignment="1">
      <alignment horizontal="center" vertical="center" wrapText="1"/>
    </xf>
    <xf numFmtId="2" fontId="0" fillId="13" borderId="1" xfId="0" applyNumberFormat="1" applyFill="1" applyBorder="1" applyAlignment="1">
      <alignment horizontal="center"/>
    </xf>
    <xf numFmtId="2" fontId="0" fillId="0" borderId="0" xfId="0" applyNumberFormat="1" applyAlignment="1">
      <alignment horizontal="center"/>
    </xf>
    <xf numFmtId="0" fontId="3" fillId="3" borderId="1" xfId="10">
      <alignment horizontal="left" vertical="center"/>
    </xf>
    <xf numFmtId="0" fontId="0" fillId="3" borderId="1" xfId="0" quotePrefix="1" applyFill="1" applyBorder="1" applyAlignment="1">
      <alignment horizontal="center" vertical="center"/>
    </xf>
    <xf numFmtId="0" fontId="3" fillId="0" borderId="0" xfId="0" applyFont="1" applyAlignment="1">
      <alignment horizontal="left"/>
    </xf>
    <xf numFmtId="0" fontId="24" fillId="23" borderId="1" xfId="11" applyFill="1" applyBorder="1" applyAlignment="1">
      <alignment horizontal="center" vertical="center"/>
    </xf>
    <xf numFmtId="0" fontId="0" fillId="23" borderId="1" xfId="0" applyFill="1" applyBorder="1" applyAlignment="1">
      <alignment horizontal="center" vertical="center"/>
    </xf>
    <xf numFmtId="0" fontId="0" fillId="19" borderId="3" xfId="0" applyFill="1" applyBorder="1" applyAlignment="1">
      <alignment horizontal="center" vertical="center"/>
    </xf>
    <xf numFmtId="0" fontId="0" fillId="19" borderId="3" xfId="0" applyFill="1" applyBorder="1" applyAlignment="1">
      <alignment horizontal="center" vertical="center" wrapText="1"/>
    </xf>
    <xf numFmtId="0" fontId="24" fillId="0" borderId="0" xfId="11" applyAlignment="1">
      <alignment horizontal="left" vertical="center" indent="2"/>
    </xf>
    <xf numFmtId="0" fontId="24" fillId="25" borderId="1" xfId="11" applyFill="1" applyBorder="1" applyAlignment="1">
      <alignment horizontal="center" vertical="center"/>
    </xf>
    <xf numFmtId="0" fontId="24" fillId="26" borderId="1" xfId="11" applyFill="1" applyBorder="1" applyAlignment="1">
      <alignment horizontal="center" vertical="center"/>
    </xf>
    <xf numFmtId="0" fontId="3" fillId="23" borderId="1" xfId="0" applyFont="1" applyFill="1" applyBorder="1" applyAlignment="1">
      <alignment horizontal="center" vertical="center" wrapText="1"/>
    </xf>
    <xf numFmtId="0" fontId="24" fillId="19" borderId="1" xfId="11" applyFill="1" applyBorder="1" applyAlignment="1">
      <alignment horizontal="center" vertical="center"/>
    </xf>
    <xf numFmtId="167" fontId="0" fillId="0" borderId="0" xfId="2" applyNumberFormat="1" applyFont="1"/>
    <xf numFmtId="167" fontId="7" fillId="0" borderId="0" xfId="0" applyNumberFormat="1" applyFont="1"/>
    <xf numFmtId="0" fontId="0" fillId="8" borderId="0" xfId="0" applyFill="1"/>
    <xf numFmtId="0" fontId="0" fillId="8" borderId="1" xfId="0" applyFill="1" applyBorder="1"/>
    <xf numFmtId="0" fontId="3" fillId="25" borderId="1" xfId="0" applyFont="1" applyFill="1" applyBorder="1" applyAlignment="1">
      <alignment horizontal="center" vertical="center" wrapText="1"/>
    </xf>
    <xf numFmtId="0" fontId="3" fillId="26" borderId="1" xfId="0" applyFont="1" applyFill="1" applyBorder="1" applyAlignment="1">
      <alignment horizontal="left" vertical="center" wrapText="1"/>
    </xf>
    <xf numFmtId="0" fontId="3" fillId="0" borderId="0" xfId="0" quotePrefix="1" applyFont="1" applyAlignment="1">
      <alignment horizontal="center" vertical="center"/>
    </xf>
    <xf numFmtId="0" fontId="3" fillId="0" borderId="7" xfId="0" quotePrefix="1" applyFont="1" applyBorder="1" applyAlignment="1">
      <alignment horizontal="center" vertical="center" wrapText="1"/>
    </xf>
    <xf numFmtId="1" fontId="0" fillId="28" borderId="1" xfId="0" applyNumberFormat="1" applyFill="1" applyBorder="1" applyAlignment="1">
      <alignment horizontal="center" vertical="center"/>
    </xf>
    <xf numFmtId="1" fontId="3" fillId="28" borderId="1" xfId="0" applyNumberFormat="1" applyFont="1" applyFill="1" applyBorder="1" applyAlignment="1">
      <alignment horizontal="center" vertical="center"/>
    </xf>
    <xf numFmtId="0" fontId="3" fillId="0" borderId="9" xfId="0" applyFont="1" applyBorder="1"/>
    <xf numFmtId="0" fontId="3" fillId="0" borderId="7" xfId="0" applyFont="1" applyBorder="1"/>
    <xf numFmtId="0" fontId="0" fillId="13" borderId="32" xfId="0" applyFill="1" applyBorder="1" applyAlignment="1">
      <alignment horizontal="center"/>
    </xf>
    <xf numFmtId="0" fontId="0" fillId="13" borderId="23" xfId="0" applyFill="1" applyBorder="1" applyAlignment="1">
      <alignment horizontal="center"/>
    </xf>
    <xf numFmtId="0" fontId="0" fillId="13" borderId="33" xfId="0" applyFill="1" applyBorder="1" applyAlignment="1">
      <alignment horizontal="center"/>
    </xf>
    <xf numFmtId="0" fontId="0" fillId="13" borderId="37" xfId="0" applyFill="1" applyBorder="1" applyAlignment="1">
      <alignment horizontal="center"/>
    </xf>
    <xf numFmtId="0" fontId="2" fillId="0" borderId="0" xfId="0" applyFont="1" applyAlignment="1">
      <alignment wrapText="1"/>
    </xf>
    <xf numFmtId="0" fontId="13" fillId="0" borderId="0" xfId="4" applyFont="1" applyAlignment="1">
      <alignment horizontal="center"/>
    </xf>
    <xf numFmtId="0" fontId="31" fillId="0" borderId="0" xfId="0" applyFont="1" applyAlignment="1">
      <alignment wrapText="1"/>
    </xf>
    <xf numFmtId="0" fontId="12" fillId="0" borderId="0" xfId="4" applyFont="1"/>
    <xf numFmtId="0" fontId="3" fillId="5" borderId="1" xfId="0" applyFont="1" applyFill="1" applyBorder="1" applyAlignment="1">
      <alignment horizontal="center" vertical="center" wrapText="1"/>
    </xf>
    <xf numFmtId="0" fontId="24" fillId="5" borderId="1" xfId="11" applyFill="1" applyBorder="1" applyAlignment="1">
      <alignment horizontal="center" vertical="center"/>
    </xf>
    <xf numFmtId="0" fontId="7" fillId="5" borderId="1" xfId="0" applyFont="1" applyFill="1" applyBorder="1" applyAlignment="1">
      <alignment horizontal="center" vertical="center" wrapText="1"/>
    </xf>
    <xf numFmtId="0" fontId="32" fillId="6" borderId="0" xfId="0" applyFont="1" applyFill="1"/>
    <xf numFmtId="0" fontId="32" fillId="6" borderId="1" xfId="0" applyFont="1" applyFill="1" applyBorder="1" applyAlignment="1">
      <alignment horizontal="left" vertical="center"/>
    </xf>
    <xf numFmtId="0" fontId="33" fillId="6" borderId="3" xfId="0" applyFont="1" applyFill="1" applyBorder="1" applyAlignment="1">
      <alignment horizontal="center" vertical="center"/>
    </xf>
    <xf numFmtId="0" fontId="32" fillId="6" borderId="0" xfId="0" applyFont="1" applyFill="1" applyAlignment="1">
      <alignment horizontal="center"/>
    </xf>
    <xf numFmtId="0" fontId="11" fillId="0" borderId="0" xfId="0" applyFont="1" applyAlignment="1">
      <alignment horizontal="center"/>
    </xf>
    <xf numFmtId="0" fontId="11" fillId="0" borderId="0" xfId="0" applyFont="1"/>
    <xf numFmtId="0" fontId="32" fillId="6" borderId="3" xfId="0" applyFont="1" applyFill="1" applyBorder="1" applyAlignment="1">
      <alignment horizontal="left" vertical="center"/>
    </xf>
    <xf numFmtId="0" fontId="32" fillId="0" borderId="0" xfId="0" applyFont="1"/>
    <xf numFmtId="0" fontId="32" fillId="0" borderId="0" xfId="0" applyFont="1" applyAlignment="1">
      <alignment horizontal="center"/>
    </xf>
    <xf numFmtId="0" fontId="32" fillId="6" borderId="3" xfId="0" applyFont="1" applyFill="1" applyBorder="1" applyAlignment="1">
      <alignment horizontal="center" vertical="center"/>
    </xf>
    <xf numFmtId="0" fontId="0" fillId="0" borderId="1" xfId="0" applyBorder="1" applyAlignment="1">
      <alignment horizontal="center" vertical="center"/>
    </xf>
    <xf numFmtId="0" fontId="24" fillId="0" borderId="0" xfId="11" applyFill="1" applyBorder="1" applyAlignment="1">
      <alignment horizontal="center" vertical="center"/>
    </xf>
    <xf numFmtId="0" fontId="33" fillId="0" borderId="0" xfId="0" applyFont="1" applyAlignment="1">
      <alignment horizontal="center" vertical="center"/>
    </xf>
    <xf numFmtId="49" fontId="3" fillId="3" borderId="1" xfId="9">
      <alignment horizontal="left" wrapText="1"/>
    </xf>
    <xf numFmtId="0" fontId="0" fillId="0" borderId="0" xfId="0" applyAlignment="1">
      <alignment horizontal="left"/>
    </xf>
    <xf numFmtId="49" fontId="1" fillId="0" borderId="0" xfId="13">
      <alignment horizontal="center" vertical="center"/>
    </xf>
    <xf numFmtId="0" fontId="2" fillId="0" borderId="1" xfId="0" applyFont="1" applyBorder="1"/>
    <xf numFmtId="0" fontId="24" fillId="0" borderId="1" xfId="11" applyBorder="1" applyAlignment="1">
      <alignment wrapText="1"/>
    </xf>
    <xf numFmtId="0" fontId="0" fillId="5" borderId="1" xfId="0" applyFill="1" applyBorder="1" applyAlignment="1">
      <alignment horizontal="center" wrapText="1"/>
    </xf>
    <xf numFmtId="166" fontId="0" fillId="13" borderId="1" xfId="0" applyNumberFormat="1" applyFill="1" applyBorder="1" applyAlignment="1">
      <alignment horizontal="center"/>
    </xf>
    <xf numFmtId="2" fontId="0" fillId="0" borderId="0" xfId="0" applyNumberFormat="1" applyAlignment="1">
      <alignment horizontal="left" wrapText="1"/>
    </xf>
    <xf numFmtId="10" fontId="16" fillId="0" borderId="0" xfId="2" applyNumberFormat="1" applyFont="1" applyFill="1" applyBorder="1" applyAlignment="1">
      <alignment horizontal="center"/>
    </xf>
    <xf numFmtId="10" fontId="0" fillId="0" borderId="0" xfId="2" applyNumberFormat="1" applyFont="1"/>
    <xf numFmtId="1" fontId="0" fillId="13" borderId="1" xfId="0" applyNumberFormat="1" applyFill="1" applyBorder="1" applyAlignment="1">
      <alignment horizontal="center" vertical="center"/>
    </xf>
    <xf numFmtId="0" fontId="3" fillId="0" borderId="0" xfId="0" applyFont="1" applyAlignment="1">
      <alignment horizontal="left" wrapText="1"/>
    </xf>
    <xf numFmtId="166" fontId="0" fillId="0" borderId="1" xfId="0" applyNumberFormat="1" applyBorder="1" applyAlignment="1">
      <alignment horizontal="left" vertical="center"/>
    </xf>
    <xf numFmtId="166" fontId="0" fillId="0" borderId="1" xfId="0" applyNumberFormat="1" applyBorder="1" applyAlignment="1">
      <alignment horizontal="center" vertical="center"/>
    </xf>
    <xf numFmtId="2" fontId="0" fillId="13" borderId="0" xfId="0" applyNumberFormat="1" applyFill="1" applyAlignment="1">
      <alignment horizontal="center" vertical="center"/>
    </xf>
    <xf numFmtId="3" fontId="0" fillId="13" borderId="1" xfId="0" applyNumberFormat="1" applyFill="1" applyBorder="1" applyAlignment="1">
      <alignment horizontal="center" vertical="center"/>
    </xf>
    <xf numFmtId="0" fontId="7" fillId="0" borderId="0" xfId="0" applyFont="1" applyAlignment="1">
      <alignment horizontal="center" vertical="center"/>
    </xf>
    <xf numFmtId="2" fontId="7" fillId="0" borderId="0" xfId="0" applyNumberFormat="1" applyFont="1" applyAlignment="1">
      <alignment horizontal="center" wrapText="1"/>
    </xf>
    <xf numFmtId="0" fontId="24" fillId="26" borderId="0" xfId="11" applyFill="1" applyAlignment="1">
      <alignment horizontal="center" vertical="center"/>
    </xf>
    <xf numFmtId="0" fontId="24" fillId="19" borderId="3" xfId="11" applyFill="1" applyBorder="1" applyAlignment="1">
      <alignment horizontal="center" vertical="center"/>
    </xf>
    <xf numFmtId="0" fontId="17" fillId="0" borderId="0" xfId="8" applyFont="1" applyFill="1" applyBorder="1" applyAlignment="1">
      <alignment horizontal="center"/>
    </xf>
    <xf numFmtId="0" fontId="0" fillId="3" borderId="1" xfId="0" quotePrefix="1" applyFill="1" applyBorder="1" applyAlignment="1">
      <alignment horizontal="center" wrapText="1"/>
    </xf>
    <xf numFmtId="0" fontId="0" fillId="16" borderId="1" xfId="8" applyFont="1" applyBorder="1" applyAlignment="1">
      <alignment horizontal="center"/>
    </xf>
    <xf numFmtId="0" fontId="15" fillId="0" borderId="25" xfId="7" applyFont="1" applyBorder="1" applyAlignment="1">
      <alignment horizontal="right" wrapText="1"/>
    </xf>
    <xf numFmtId="0" fontId="15" fillId="0" borderId="25" xfId="7" applyFont="1" applyBorder="1" applyAlignment="1">
      <alignment wrapText="1"/>
    </xf>
    <xf numFmtId="10" fontId="1" fillId="16" borderId="36" xfId="2" applyNumberFormat="1" applyFont="1" applyFill="1" applyBorder="1" applyAlignment="1">
      <alignment horizontal="center"/>
    </xf>
    <xf numFmtId="10" fontId="1" fillId="16" borderId="31" xfId="2" applyNumberFormat="1" applyFont="1" applyFill="1" applyBorder="1" applyAlignment="1">
      <alignment horizontal="center"/>
    </xf>
    <xf numFmtId="0" fontId="1" fillId="16" borderId="31" xfId="8" applyFont="1" applyBorder="1" applyAlignment="1">
      <alignment horizontal="center"/>
    </xf>
    <xf numFmtId="0" fontId="3" fillId="27" borderId="1" xfId="8" applyFont="1" applyFill="1" applyBorder="1" applyAlignment="1">
      <alignment horizontal="center"/>
    </xf>
    <xf numFmtId="0" fontId="0" fillId="4" borderId="1" xfId="0" applyFill="1" applyBorder="1" applyAlignment="1">
      <alignment horizontal="center"/>
    </xf>
    <xf numFmtId="0" fontId="0" fillId="4" borderId="9" xfId="0" applyFill="1" applyBorder="1" applyAlignment="1">
      <alignment horizontal="center"/>
    </xf>
    <xf numFmtId="0" fontId="3" fillId="0" borderId="5" xfId="0" applyFont="1" applyBorder="1" applyAlignment="1">
      <alignment horizontal="left"/>
    </xf>
    <xf numFmtId="0" fontId="0" fillId="0" borderId="0" xfId="8" applyFont="1" applyFill="1" applyBorder="1" applyAlignment="1">
      <alignment horizontal="center"/>
    </xf>
    <xf numFmtId="0" fontId="3" fillId="0" borderId="3" xfId="0" quotePrefix="1" applyFont="1" applyBorder="1" applyAlignment="1">
      <alignment horizontal="center" wrapText="1"/>
    </xf>
    <xf numFmtId="0" fontId="1" fillId="0" borderId="0" xfId="4" applyFont="1" applyAlignment="1">
      <alignment horizontal="center"/>
    </xf>
    <xf numFmtId="0" fontId="2" fillId="0" borderId="0" xfId="4" applyFont="1" applyAlignment="1">
      <alignment horizontal="center"/>
    </xf>
    <xf numFmtId="0" fontId="0" fillId="0" borderId="3" xfId="0" applyBorder="1" applyAlignment="1">
      <alignment horizontal="center" vertical="center"/>
    </xf>
    <xf numFmtId="0" fontId="0" fillId="3" borderId="4" xfId="0" applyFill="1" applyBorder="1" applyAlignment="1">
      <alignment horizontal="left" vertical="center" wrapText="1"/>
    </xf>
    <xf numFmtId="0" fontId="0" fillId="0" borderId="0" xfId="0" quotePrefix="1" applyAlignment="1">
      <alignment horizontal="center"/>
    </xf>
    <xf numFmtId="0" fontId="3" fillId="13" borderId="3" xfId="0" applyFont="1" applyFill="1" applyBorder="1" applyAlignment="1">
      <alignment horizontal="center"/>
    </xf>
    <xf numFmtId="0" fontId="36" fillId="4" borderId="0" xfId="0" applyFont="1" applyFill="1"/>
    <xf numFmtId="0" fontId="37" fillId="0" borderId="0" xfId="0" applyFont="1"/>
    <xf numFmtId="0" fontId="37" fillId="3" borderId="0" xfId="0" applyFont="1" applyFill="1"/>
    <xf numFmtId="0" fontId="37" fillId="3" borderId="7" xfId="0" applyFont="1" applyFill="1" applyBorder="1"/>
    <xf numFmtId="0" fontId="37" fillId="0" borderId="1" xfId="0" applyFont="1" applyBorder="1"/>
    <xf numFmtId="9" fontId="37" fillId="0" borderId="1" xfId="0" applyNumberFormat="1" applyFont="1" applyBorder="1"/>
    <xf numFmtId="0" fontId="11" fillId="3" borderId="4" xfId="0" applyFont="1" applyFill="1" applyBorder="1" applyAlignment="1">
      <alignment horizontal="center" vertical="center" wrapText="1"/>
    </xf>
    <xf numFmtId="43" fontId="39" fillId="6" borderId="1" xfId="0" applyNumberFormat="1" applyFont="1" applyFill="1" applyBorder="1" applyAlignment="1">
      <alignment horizontal="center"/>
    </xf>
    <xf numFmtId="43" fontId="37" fillId="13" borderId="3" xfId="0" applyNumberFormat="1" applyFont="1" applyFill="1" applyBorder="1"/>
    <xf numFmtId="43" fontId="37" fillId="0" borderId="0" xfId="0" applyNumberFormat="1" applyFont="1"/>
    <xf numFmtId="0" fontId="11" fillId="3" borderId="9" xfId="0" applyFont="1" applyFill="1" applyBorder="1" applyAlignment="1">
      <alignment horizontal="center" vertical="center" wrapText="1"/>
    </xf>
    <xf numFmtId="0" fontId="40" fillId="13" borderId="1" xfId="0" applyFont="1" applyFill="1" applyBorder="1"/>
    <xf numFmtId="43" fontId="37" fillId="13" borderId="1" xfId="0" applyNumberFormat="1" applyFont="1" applyFill="1" applyBorder="1"/>
    <xf numFmtId="0" fontId="11" fillId="3" borderId="1" xfId="0" applyFont="1" applyFill="1" applyBorder="1" applyAlignment="1">
      <alignment horizontal="center" vertical="center" wrapText="1"/>
    </xf>
    <xf numFmtId="0" fontId="11" fillId="3" borderId="11" xfId="0" applyFont="1" applyFill="1" applyBorder="1" applyAlignment="1">
      <alignment horizontal="center" vertical="center" wrapText="1"/>
    </xf>
    <xf numFmtId="0" fontId="15" fillId="14" borderId="42" xfId="5" applyFont="1" applyFill="1" applyBorder="1" applyAlignment="1">
      <alignment horizontal="left"/>
    </xf>
    <xf numFmtId="0" fontId="16" fillId="16" borderId="43" xfId="8" applyBorder="1"/>
    <xf numFmtId="0" fontId="15" fillId="30" borderId="44" xfId="6" applyFont="1" applyFill="1" applyBorder="1" applyAlignment="1">
      <alignment horizontal="center"/>
    </xf>
    <xf numFmtId="0" fontId="15" fillId="30" borderId="45" xfId="6" applyFont="1" applyFill="1" applyBorder="1" applyAlignment="1">
      <alignment horizontal="center"/>
    </xf>
    <xf numFmtId="0" fontId="15" fillId="0" borderId="1" xfId="5" applyFont="1" applyBorder="1" applyAlignment="1">
      <alignment wrapText="1"/>
    </xf>
    <xf numFmtId="166" fontId="15" fillId="0" borderId="25" xfId="5" applyNumberFormat="1" applyFont="1" applyBorder="1" applyAlignment="1">
      <alignment wrapText="1"/>
    </xf>
    <xf numFmtId="166" fontId="15" fillId="0" borderId="24" xfId="5" applyNumberFormat="1" applyFont="1" applyBorder="1" applyAlignment="1">
      <alignment wrapText="1"/>
    </xf>
    <xf numFmtId="0" fontId="15" fillId="0" borderId="24" xfId="5" applyFont="1" applyBorder="1" applyAlignment="1">
      <alignment wrapText="1"/>
    </xf>
    <xf numFmtId="0" fontId="15" fillId="0" borderId="1" xfId="6" applyFont="1" applyBorder="1" applyAlignment="1">
      <alignment wrapText="1"/>
    </xf>
    <xf numFmtId="0" fontId="15" fillId="0" borderId="24" xfId="7" applyFont="1" applyBorder="1" applyAlignment="1">
      <alignment horizontal="right" wrapText="1"/>
    </xf>
    <xf numFmtId="0" fontId="15" fillId="0" borderId="24" xfId="7" applyFont="1" applyBorder="1" applyAlignment="1">
      <alignment wrapText="1"/>
    </xf>
    <xf numFmtId="0" fontId="0" fillId="15" borderId="16" xfId="0" applyFill="1" applyBorder="1"/>
    <xf numFmtId="0" fontId="15" fillId="0" borderId="46" xfId="6" applyFont="1" applyBorder="1" applyAlignment="1">
      <alignment wrapText="1"/>
    </xf>
    <xf numFmtId="0" fontId="15" fillId="0" borderId="47" xfId="6" applyFont="1" applyBorder="1" applyAlignment="1">
      <alignment wrapText="1"/>
    </xf>
    <xf numFmtId="0" fontId="15" fillId="0" borderId="21" xfId="5" applyFont="1" applyBorder="1" applyAlignment="1">
      <alignment wrapText="1"/>
    </xf>
    <xf numFmtId="0" fontId="15" fillId="0" borderId="21" xfId="6" applyFont="1" applyBorder="1" applyAlignment="1">
      <alignment wrapText="1"/>
    </xf>
    <xf numFmtId="0" fontId="15" fillId="0" borderId="31" xfId="6" applyFont="1" applyBorder="1" applyAlignment="1">
      <alignment wrapText="1"/>
    </xf>
    <xf numFmtId="4" fontId="0" fillId="0" borderId="1" xfId="0" applyNumberFormat="1" applyBorder="1" applyAlignment="1">
      <alignment horizontal="left" vertical="center"/>
    </xf>
    <xf numFmtId="0" fontId="15" fillId="30" borderId="1" xfId="6" applyFont="1" applyFill="1" applyBorder="1" applyAlignment="1">
      <alignment horizontal="center"/>
    </xf>
    <xf numFmtId="0" fontId="15" fillId="0" borderId="0" xfId="6" applyFont="1" applyAlignment="1">
      <alignment horizontal="center"/>
    </xf>
    <xf numFmtId="0" fontId="15" fillId="32" borderId="1" xfId="6" applyFont="1" applyFill="1" applyBorder="1" applyAlignment="1">
      <alignment horizontal="center"/>
    </xf>
    <xf numFmtId="0" fontId="15" fillId="3" borderId="3" xfId="6" applyFont="1" applyFill="1" applyBorder="1" applyAlignment="1">
      <alignment wrapText="1"/>
    </xf>
    <xf numFmtId="0" fontId="15" fillId="3" borderId="1" xfId="5" applyFont="1" applyFill="1" applyBorder="1" applyAlignment="1">
      <alignment wrapText="1"/>
    </xf>
    <xf numFmtId="166" fontId="15" fillId="13" borderId="1" xfId="5" applyNumberFormat="1" applyFont="1" applyFill="1" applyBorder="1" applyAlignment="1">
      <alignment wrapText="1"/>
    </xf>
    <xf numFmtId="0" fontId="15" fillId="30" borderId="48" xfId="6" applyFont="1" applyFill="1" applyBorder="1" applyAlignment="1">
      <alignment horizontal="center"/>
    </xf>
    <xf numFmtId="0" fontId="0" fillId="25" borderId="2" xfId="0" applyFill="1" applyBorder="1" applyAlignment="1">
      <alignment vertical="center"/>
    </xf>
    <xf numFmtId="0" fontId="0" fillId="25" borderId="0" xfId="0" applyFill="1" applyAlignment="1">
      <alignment vertical="center"/>
    </xf>
    <xf numFmtId="0" fontId="0" fillId="0" borderId="11" xfId="0" applyBorder="1" applyAlignment="1">
      <alignment horizontal="center"/>
    </xf>
    <xf numFmtId="43" fontId="39" fillId="6" borderId="1" xfId="0" applyNumberFormat="1" applyFont="1" applyFill="1" applyBorder="1" applyAlignment="1">
      <alignment vertical="center"/>
    </xf>
    <xf numFmtId="0" fontId="42" fillId="6" borderId="1" xfId="11" applyFont="1" applyFill="1" applyBorder="1" applyAlignment="1">
      <alignment horizontal="left" vertical="center" wrapText="1"/>
    </xf>
    <xf numFmtId="0" fontId="24" fillId="2" borderId="1" xfId="11" applyFill="1" applyBorder="1" applyAlignment="1">
      <alignment wrapText="1"/>
    </xf>
    <xf numFmtId="0" fontId="42" fillId="33" borderId="1" xfId="11" applyFont="1" applyFill="1" applyBorder="1" applyAlignment="1">
      <alignment wrapText="1"/>
    </xf>
    <xf numFmtId="0" fontId="42" fillId="7" borderId="1" xfId="11" applyFont="1" applyFill="1" applyBorder="1" applyAlignment="1">
      <alignment wrapText="1"/>
    </xf>
    <xf numFmtId="0" fontId="24" fillId="34" borderId="1" xfId="11" applyFill="1" applyBorder="1" applyAlignment="1">
      <alignment wrapText="1"/>
    </xf>
    <xf numFmtId="0" fontId="24" fillId="5" borderId="1" xfId="11" applyFill="1" applyBorder="1" applyAlignment="1">
      <alignment wrapText="1"/>
    </xf>
    <xf numFmtId="0" fontId="24" fillId="4" borderId="1" xfId="11" applyFill="1" applyBorder="1" applyAlignment="1">
      <alignment wrapText="1"/>
    </xf>
    <xf numFmtId="0" fontId="24" fillId="9" borderId="1" xfId="11" applyFill="1" applyBorder="1" applyAlignment="1">
      <alignment wrapText="1"/>
    </xf>
    <xf numFmtId="0" fontId="31" fillId="0" borderId="0" xfId="0" applyFont="1"/>
    <xf numFmtId="0" fontId="43" fillId="4" borderId="0" xfId="0" applyFont="1" applyFill="1"/>
    <xf numFmtId="0" fontId="13" fillId="0" borderId="0" xfId="0" applyFont="1" applyAlignment="1">
      <alignment horizontal="left" vertical="center"/>
    </xf>
    <xf numFmtId="0" fontId="7" fillId="0" borderId="0" xfId="0" applyFont="1" applyAlignment="1">
      <alignment horizontal="center" vertical="center" wrapText="1"/>
    </xf>
    <xf numFmtId="0" fontId="41" fillId="6" borderId="1" xfId="0" applyFont="1" applyFill="1" applyBorder="1" applyAlignment="1">
      <alignment vertical="center" wrapText="1"/>
    </xf>
    <xf numFmtId="0" fontId="0" fillId="2" borderId="1" xfId="0" applyFill="1" applyBorder="1" applyAlignment="1">
      <alignment vertical="center" wrapText="1"/>
    </xf>
    <xf numFmtId="0" fontId="41" fillId="33" borderId="1" xfId="0" applyFont="1" applyFill="1" applyBorder="1" applyAlignment="1">
      <alignment vertical="center" wrapText="1"/>
    </xf>
    <xf numFmtId="0" fontId="41" fillId="7" borderId="1" xfId="0" applyFont="1" applyFill="1" applyBorder="1" applyAlignment="1">
      <alignment vertical="center" wrapText="1"/>
    </xf>
    <xf numFmtId="0" fontId="0" fillId="34" borderId="1" xfId="0" applyFill="1" applyBorder="1" applyAlignment="1">
      <alignment vertical="center" wrapText="1"/>
    </xf>
    <xf numFmtId="0" fontId="0" fillId="5" borderId="1" xfId="0" applyFill="1" applyBorder="1" applyAlignment="1">
      <alignment vertical="center" wrapText="1"/>
    </xf>
    <xf numFmtId="0" fontId="0" fillId="4" borderId="1" xfId="0" applyFill="1" applyBorder="1" applyAlignment="1">
      <alignment vertical="center" wrapText="1"/>
    </xf>
    <xf numFmtId="0" fontId="0" fillId="9" borderId="1" xfId="0" applyFill="1" applyBorder="1" applyAlignment="1">
      <alignment vertical="center" wrapText="1"/>
    </xf>
    <xf numFmtId="0" fontId="0" fillId="0" borderId="1" xfId="0" applyBorder="1" applyAlignment="1">
      <alignment vertical="center" wrapText="1"/>
    </xf>
    <xf numFmtId="0" fontId="24" fillId="26" borderId="1" xfId="11" applyFill="1" applyBorder="1" applyAlignment="1">
      <alignment horizontal="center" vertical="center" wrapText="1"/>
    </xf>
    <xf numFmtId="0" fontId="41" fillId="6" borderId="1" xfId="0" applyFont="1" applyFill="1" applyBorder="1" applyAlignment="1">
      <alignment horizontal="center"/>
    </xf>
    <xf numFmtId="0" fontId="0" fillId="4" borderId="0" xfId="0" applyFill="1" applyAlignment="1">
      <alignment wrapText="1"/>
    </xf>
    <xf numFmtId="9" fontId="0" fillId="13" borderId="1" xfId="0" applyNumberFormat="1" applyFill="1" applyBorder="1" applyAlignment="1">
      <alignment horizontal="center" vertical="center"/>
    </xf>
    <xf numFmtId="168" fontId="0" fillId="17" borderId="1" xfId="0" applyNumberFormat="1" applyFill="1" applyBorder="1" applyAlignment="1">
      <alignment horizontal="center" vertical="center"/>
    </xf>
    <xf numFmtId="0" fontId="0" fillId="4" borderId="22" xfId="0" applyFill="1" applyBorder="1"/>
    <xf numFmtId="0" fontId="0" fillId="15" borderId="29" xfId="0" applyFill="1" applyBorder="1"/>
    <xf numFmtId="0" fontId="15" fillId="0" borderId="55" xfId="6" applyFont="1" applyBorder="1" applyAlignment="1">
      <alignment wrapText="1"/>
    </xf>
    <xf numFmtId="0" fontId="15" fillId="0" borderId="56" xfId="6" applyFont="1" applyBorder="1" applyAlignment="1">
      <alignment wrapText="1"/>
    </xf>
    <xf numFmtId="0" fontId="3" fillId="4" borderId="1" xfId="0" applyFont="1" applyFill="1" applyBorder="1" applyAlignment="1">
      <alignment horizontal="center"/>
    </xf>
    <xf numFmtId="0" fontId="24" fillId="26" borderId="1" xfId="11" quotePrefix="1" applyFill="1" applyBorder="1" applyAlignment="1">
      <alignment horizontal="center" vertical="center"/>
    </xf>
    <xf numFmtId="0" fontId="3" fillId="3" borderId="35" xfId="0" applyFont="1" applyFill="1" applyBorder="1" applyAlignment="1">
      <alignment horizontal="center" vertical="center"/>
    </xf>
    <xf numFmtId="0" fontId="3" fillId="0" borderId="6" xfId="0" applyFont="1" applyBorder="1" applyAlignment="1">
      <alignment horizontal="left"/>
    </xf>
    <xf numFmtId="0" fontId="3" fillId="3" borderId="35" xfId="0" applyFont="1" applyFill="1" applyBorder="1" applyAlignment="1">
      <alignment vertical="center"/>
    </xf>
    <xf numFmtId="0" fontId="3" fillId="0" borderId="5" xfId="0" applyFont="1" applyBorder="1" applyAlignment="1">
      <alignment horizontal="center" wrapText="1"/>
    </xf>
    <xf numFmtId="168" fontId="0" fillId="13" borderId="1" xfId="0" applyNumberFormat="1" applyFill="1" applyBorder="1" applyAlignment="1">
      <alignment horizontal="center" vertical="center"/>
    </xf>
    <xf numFmtId="164" fontId="0" fillId="0" borderId="0" xfId="1" applyFont="1" applyFill="1" applyBorder="1"/>
    <xf numFmtId="166" fontId="0" fillId="0" borderId="0" xfId="0" applyNumberFormat="1" applyAlignment="1">
      <alignment horizontal="center"/>
    </xf>
    <xf numFmtId="1" fontId="0" fillId="0" borderId="0" xfId="0" applyNumberFormat="1" applyAlignment="1">
      <alignment horizontal="center"/>
    </xf>
    <xf numFmtId="0" fontId="3" fillId="3" borderId="1" xfId="0" quotePrefix="1" applyFont="1" applyFill="1" applyBorder="1" applyAlignment="1">
      <alignment horizontal="center" vertical="center"/>
    </xf>
    <xf numFmtId="0" fontId="3" fillId="3" borderId="1" xfId="0" quotePrefix="1" applyFont="1" applyFill="1" applyBorder="1" applyAlignment="1">
      <alignment horizontal="left"/>
    </xf>
    <xf numFmtId="0" fontId="18" fillId="31" borderId="1" xfId="0" applyFont="1" applyFill="1" applyBorder="1"/>
    <xf numFmtId="0" fontId="0" fillId="31" borderId="1" xfId="0" applyFill="1" applyBorder="1" applyAlignment="1">
      <alignment horizontal="center"/>
    </xf>
    <xf numFmtId="1" fontId="3" fillId="36" borderId="1" xfId="0" applyNumberFormat="1" applyFont="1" applyFill="1" applyBorder="1" applyAlignment="1">
      <alignment horizontal="left" vertical="center"/>
    </xf>
    <xf numFmtId="0" fontId="3" fillId="37" borderId="1" xfId="0" quotePrefix="1" applyFont="1" applyFill="1" applyBorder="1" applyAlignment="1">
      <alignment horizontal="left" vertical="center" wrapText="1"/>
    </xf>
    <xf numFmtId="0" fontId="3" fillId="31" borderId="1" xfId="0" quotePrefix="1" applyFont="1" applyFill="1" applyBorder="1" applyAlignment="1">
      <alignment horizontal="left" vertical="center" wrapText="1"/>
    </xf>
    <xf numFmtId="0" fontId="0" fillId="6" borderId="1" xfId="0" applyFill="1" applyBorder="1" applyAlignment="1">
      <alignment horizontal="center" vertical="center" wrapText="1"/>
    </xf>
    <xf numFmtId="0" fontId="0" fillId="6" borderId="6" xfId="0" applyFill="1" applyBorder="1" applyAlignment="1">
      <alignment horizontal="center" vertical="center"/>
    </xf>
    <xf numFmtId="0" fontId="3" fillId="6" borderId="1" xfId="0" quotePrefix="1" applyFont="1" applyFill="1" applyBorder="1" applyAlignment="1">
      <alignment horizontal="left" vertical="center" wrapText="1"/>
    </xf>
    <xf numFmtId="1" fontId="0" fillId="38" borderId="1" xfId="0" applyNumberFormat="1" applyFill="1" applyBorder="1" applyAlignment="1">
      <alignment horizontal="center" vertical="center"/>
    </xf>
    <xf numFmtId="2" fontId="0" fillId="38" borderId="0" xfId="0" applyNumberFormat="1" applyFill="1" applyAlignment="1">
      <alignment horizontal="center" vertical="center"/>
    </xf>
    <xf numFmtId="0" fontId="0" fillId="6" borderId="0" xfId="0" applyFill="1"/>
    <xf numFmtId="0" fontId="41" fillId="6" borderId="3" xfId="0" applyFont="1" applyFill="1" applyBorder="1" applyAlignment="1">
      <alignment horizontal="center" vertical="center"/>
    </xf>
    <xf numFmtId="2" fontId="0" fillId="0" borderId="0" xfId="0" applyNumberFormat="1"/>
    <xf numFmtId="0" fontId="0" fillId="25" borderId="1" xfId="0" applyFill="1" applyBorder="1" applyAlignment="1">
      <alignment horizontal="center" vertical="center"/>
    </xf>
    <xf numFmtId="0" fontId="3" fillId="26" borderId="1" xfId="0" applyFont="1" applyFill="1" applyBorder="1" applyAlignment="1">
      <alignment horizontal="center" vertical="center" wrapText="1"/>
    </xf>
    <xf numFmtId="0" fontId="3" fillId="25" borderId="1" xfId="0" applyFont="1" applyFill="1" applyBorder="1" applyAlignment="1">
      <alignment horizontal="center" vertical="center"/>
    </xf>
    <xf numFmtId="0" fontId="0" fillId="26" borderId="1" xfId="0" applyFill="1" applyBorder="1" applyAlignment="1">
      <alignment horizontal="center" vertical="center"/>
    </xf>
    <xf numFmtId="0" fontId="0" fillId="19" borderId="1" xfId="0" applyFill="1" applyBorder="1" applyAlignment="1">
      <alignment horizontal="center" vertical="center"/>
    </xf>
    <xf numFmtId="0" fontId="0" fillId="22" borderId="1" xfId="0" applyFill="1" applyBorder="1" applyAlignment="1">
      <alignment horizontal="center" vertical="center"/>
    </xf>
    <xf numFmtId="0" fontId="0" fillId="23" borderId="1" xfId="0" applyFill="1" applyBorder="1" applyAlignment="1">
      <alignment horizontal="center" vertical="center" wrapText="1"/>
    </xf>
    <xf numFmtId="0" fontId="0" fillId="19" borderId="1" xfId="0" applyFill="1" applyBorder="1" applyAlignment="1">
      <alignment horizontal="center" vertical="center" wrapText="1"/>
    </xf>
    <xf numFmtId="0" fontId="0" fillId="5" borderId="1" xfId="0" applyFill="1" applyBorder="1" applyAlignment="1">
      <alignment horizontal="center" vertical="center"/>
    </xf>
    <xf numFmtId="0" fontId="0" fillId="4" borderId="0" xfId="0" applyFill="1" applyAlignment="1">
      <alignment horizontal="center"/>
    </xf>
    <xf numFmtId="0" fontId="24" fillId="22" borderId="1" xfId="11" applyFill="1" applyBorder="1" applyAlignment="1">
      <alignment horizontal="center" vertical="center" wrapText="1"/>
    </xf>
    <xf numFmtId="0" fontId="0" fillId="40" borderId="1" xfId="0" applyFill="1" applyBorder="1" applyAlignment="1">
      <alignment horizontal="center" vertical="center" wrapText="1"/>
    </xf>
    <xf numFmtId="0" fontId="24" fillId="40" borderId="1" xfId="11" applyFill="1" applyBorder="1" applyAlignment="1">
      <alignment horizontal="center" vertical="center"/>
    </xf>
    <xf numFmtId="0" fontId="0" fillId="40" borderId="3" xfId="0" applyFill="1" applyBorder="1" applyAlignment="1">
      <alignment horizontal="center" vertical="center"/>
    </xf>
    <xf numFmtId="0" fontId="0" fillId="40" borderId="1" xfId="0" applyFill="1" applyBorder="1" applyAlignment="1">
      <alignment horizontal="center" vertical="center"/>
    </xf>
    <xf numFmtId="0" fontId="0" fillId="34" borderId="0" xfId="0" applyFill="1"/>
    <xf numFmtId="0" fontId="0" fillId="34" borderId="0" xfId="0" applyFill="1" applyAlignment="1">
      <alignment horizontal="center"/>
    </xf>
    <xf numFmtId="0" fontId="0" fillId="41" borderId="0" xfId="0" applyFill="1"/>
    <xf numFmtId="0" fontId="0" fillId="9" borderId="0" xfId="0" applyFill="1"/>
    <xf numFmtId="0" fontId="0" fillId="33" borderId="0" xfId="0" applyFill="1"/>
    <xf numFmtId="0" fontId="47" fillId="2" borderId="0" xfId="0" applyFont="1" applyFill="1"/>
    <xf numFmtId="2" fontId="0" fillId="42" borderId="1" xfId="0" applyNumberFormat="1" applyFill="1" applyBorder="1" applyAlignment="1">
      <alignment horizontal="center" vertical="center"/>
    </xf>
    <xf numFmtId="0" fontId="24" fillId="19" borderId="1" xfId="11" applyFill="1" applyBorder="1" applyAlignment="1">
      <alignment horizontal="center" vertical="center" wrapText="1"/>
    </xf>
    <xf numFmtId="0" fontId="0" fillId="0" borderId="0" xfId="4" applyFont="1" applyAlignment="1">
      <alignment horizontal="center"/>
    </xf>
    <xf numFmtId="49" fontId="3" fillId="3" borderId="1" xfId="12">
      <alignment horizontal="center"/>
    </xf>
    <xf numFmtId="0" fontId="16" fillId="16" borderId="57" xfId="8" applyBorder="1" applyAlignment="1">
      <alignment horizontal="center"/>
    </xf>
    <xf numFmtId="0" fontId="16" fillId="16" borderId="0" xfId="8"/>
    <xf numFmtId="49" fontId="16" fillId="16" borderId="0" xfId="8" applyNumberFormat="1" applyAlignment="1">
      <alignment horizontal="center" vertical="center"/>
    </xf>
    <xf numFmtId="0" fontId="48" fillId="43" borderId="0" xfId="0" applyFont="1" applyFill="1"/>
    <xf numFmtId="0" fontId="0" fillId="2" borderId="0" xfId="0" applyFill="1"/>
    <xf numFmtId="0" fontId="2" fillId="0" borderId="1" xfId="0" applyFont="1" applyBorder="1" applyAlignment="1">
      <alignment horizontal="center" vertical="top"/>
    </xf>
    <xf numFmtId="0" fontId="2" fillId="0" borderId="0" xfId="0" applyFont="1" applyAlignment="1">
      <alignment horizontal="center" vertical="top"/>
    </xf>
    <xf numFmtId="0" fontId="24" fillId="0" borderId="9" xfId="11" applyBorder="1" applyAlignment="1">
      <alignment vertical="center" wrapText="1"/>
    </xf>
    <xf numFmtId="0" fontId="0" fillId="0" borderId="11" xfId="0" applyBorder="1" applyAlignment="1">
      <alignment vertical="center" wrapText="1"/>
    </xf>
    <xf numFmtId="0" fontId="24" fillId="26" borderId="58" xfId="11" quotePrefix="1" applyFill="1" applyBorder="1" applyAlignment="1">
      <alignment horizontal="center" vertical="center"/>
    </xf>
    <xf numFmtId="0" fontId="0" fillId="26" borderId="58" xfId="0" applyFill="1" applyBorder="1" applyAlignment="1">
      <alignment horizontal="center" vertical="center"/>
    </xf>
    <xf numFmtId="0" fontId="3" fillId="26" borderId="58" xfId="0" applyFont="1" applyFill="1" applyBorder="1" applyAlignment="1">
      <alignment horizontal="center" vertical="center" wrapText="1"/>
    </xf>
    <xf numFmtId="0" fontId="0" fillId="0" borderId="58" xfId="0" applyBorder="1" applyAlignment="1">
      <alignment horizontal="center" vertical="center"/>
    </xf>
    <xf numFmtId="0" fontId="0" fillId="0" borderId="58" xfId="0" applyBorder="1"/>
    <xf numFmtId="0" fontId="0" fillId="0" borderId="58" xfId="0" applyBorder="1" applyAlignment="1">
      <alignment horizontal="center"/>
    </xf>
    <xf numFmtId="0" fontId="3" fillId="4" borderId="58" xfId="0" applyFont="1" applyFill="1" applyBorder="1" applyAlignment="1">
      <alignment horizontal="center" vertical="center" wrapText="1"/>
    </xf>
    <xf numFmtId="0" fontId="3" fillId="3" borderId="58" xfId="0" applyFont="1" applyFill="1" applyBorder="1"/>
    <xf numFmtId="0" fontId="3" fillId="3" borderId="58" xfId="0" quotePrefix="1" applyFont="1" applyFill="1" applyBorder="1" applyAlignment="1">
      <alignment horizontal="center" vertical="center" wrapText="1"/>
    </xf>
    <xf numFmtId="0" fontId="3" fillId="0" borderId="58" xfId="0" applyFont="1" applyBorder="1" applyAlignment="1">
      <alignment horizontal="left"/>
    </xf>
    <xf numFmtId="0" fontId="3" fillId="0" borderId="58" xfId="0" quotePrefix="1" applyFont="1" applyBorder="1" applyAlignment="1">
      <alignment horizontal="center" wrapText="1"/>
    </xf>
    <xf numFmtId="0" fontId="3" fillId="13" borderId="58" xfId="0" applyFont="1" applyFill="1" applyBorder="1" applyAlignment="1">
      <alignment horizontal="center"/>
    </xf>
    <xf numFmtId="0" fontId="3" fillId="3" borderId="58" xfId="0" applyFont="1" applyFill="1" applyBorder="1" applyAlignment="1">
      <alignment vertical="center"/>
    </xf>
    <xf numFmtId="0" fontId="3" fillId="0" borderId="58" xfId="0" applyFont="1" applyBorder="1" applyAlignment="1">
      <alignment vertical="center"/>
    </xf>
    <xf numFmtId="0" fontId="3" fillId="3" borderId="58" xfId="0" applyFont="1" applyFill="1" applyBorder="1" applyAlignment="1">
      <alignment horizontal="center"/>
    </xf>
    <xf numFmtId="0" fontId="3" fillId="4" borderId="58" xfId="0" applyFont="1" applyFill="1" applyBorder="1" applyAlignment="1">
      <alignment horizontal="center" wrapText="1"/>
    </xf>
    <xf numFmtId="0" fontId="3" fillId="0" borderId="58" xfId="0" applyFont="1" applyBorder="1" applyAlignment="1">
      <alignment horizontal="left" wrapText="1"/>
    </xf>
    <xf numFmtId="0" fontId="3" fillId="0" borderId="58" xfId="0" applyFont="1" applyBorder="1" applyAlignment="1">
      <alignment horizontal="center" vertical="center" wrapText="1"/>
    </xf>
    <xf numFmtId="171" fontId="49" fillId="44" borderId="58" xfId="16" applyNumberFormat="1">
      <alignment horizontal="center" vertical="center"/>
    </xf>
    <xf numFmtId="0" fontId="3" fillId="0" borderId="58" xfId="0" applyFont="1" applyBorder="1" applyAlignment="1">
      <alignment horizontal="left" vertical="center" wrapText="1"/>
    </xf>
    <xf numFmtId="0" fontId="3" fillId="3" borderId="58" xfId="0" quotePrefix="1" applyFont="1" applyFill="1" applyBorder="1" applyAlignment="1">
      <alignment horizontal="center" wrapText="1"/>
    </xf>
    <xf numFmtId="0" fontId="3" fillId="3" borderId="58" xfId="0" applyFont="1" applyFill="1" applyBorder="1" applyAlignment="1">
      <alignment horizontal="left"/>
    </xf>
    <xf numFmtId="0" fontId="3" fillId="3" borderId="58" xfId="0" applyFont="1" applyFill="1" applyBorder="1" applyAlignment="1">
      <alignment horizontal="center" vertical="center"/>
    </xf>
    <xf numFmtId="2" fontId="3" fillId="13" borderId="58" xfId="0" applyNumberFormat="1" applyFont="1" applyFill="1" applyBorder="1" applyAlignment="1">
      <alignment horizontal="center" vertical="center"/>
    </xf>
    <xf numFmtId="2" fontId="3" fillId="13" borderId="18" xfId="0" applyNumberFormat="1" applyFont="1" applyFill="1" applyBorder="1" applyAlignment="1">
      <alignment horizontal="center" vertical="center"/>
    </xf>
    <xf numFmtId="2" fontId="3" fillId="13" borderId="1" xfId="0" applyNumberFormat="1" applyFont="1" applyFill="1" applyBorder="1" applyAlignment="1">
      <alignment horizontal="center" vertical="center"/>
    </xf>
    <xf numFmtId="2" fontId="3" fillId="13" borderId="17" xfId="0" applyNumberFormat="1" applyFont="1" applyFill="1" applyBorder="1" applyAlignment="1">
      <alignment horizontal="center" vertical="center"/>
    </xf>
    <xf numFmtId="2" fontId="3" fillId="13" borderId="34" xfId="0" applyNumberFormat="1" applyFont="1" applyFill="1" applyBorder="1" applyAlignment="1">
      <alignment horizontal="center" vertical="center"/>
    </xf>
    <xf numFmtId="0" fontId="3" fillId="3" borderId="3" xfId="0" applyFont="1" applyFill="1" applyBorder="1"/>
    <xf numFmtId="2" fontId="3" fillId="13" borderId="3" xfId="0" applyNumberFormat="1" applyFont="1" applyFill="1" applyBorder="1" applyAlignment="1">
      <alignment horizontal="center" vertical="center"/>
    </xf>
    <xf numFmtId="0" fontId="3" fillId="3" borderId="7" xfId="0" applyFont="1" applyFill="1" applyBorder="1"/>
    <xf numFmtId="2" fontId="3" fillId="13" borderId="7" xfId="0" applyNumberFormat="1" applyFont="1" applyFill="1" applyBorder="1" applyAlignment="1">
      <alignment horizontal="center" vertical="center"/>
    </xf>
    <xf numFmtId="0" fontId="3" fillId="25" borderId="58" xfId="0" applyFont="1" applyFill="1" applyBorder="1" applyAlignment="1">
      <alignment horizontal="center" vertical="center" wrapText="1"/>
    </xf>
    <xf numFmtId="0" fontId="0" fillId="25" borderId="58" xfId="0" applyFill="1" applyBorder="1" applyAlignment="1">
      <alignment horizontal="center" vertical="center"/>
    </xf>
    <xf numFmtId="0" fontId="3" fillId="0" borderId="58" xfId="0" applyFont="1" applyBorder="1" applyAlignment="1">
      <alignment horizontal="center" wrapText="1"/>
    </xf>
    <xf numFmtId="0" fontId="24" fillId="25" borderId="58" xfId="11" applyFill="1" applyBorder="1" applyAlignment="1">
      <alignment horizontal="center" vertical="center" wrapText="1"/>
    </xf>
    <xf numFmtId="0" fontId="0" fillId="4" borderId="58" xfId="0" applyFill="1" applyBorder="1" applyAlignment="1">
      <alignment horizontal="center"/>
    </xf>
    <xf numFmtId="0" fontId="18" fillId="0" borderId="58" xfId="0" applyFont="1" applyBorder="1"/>
    <xf numFmtId="0" fontId="0" fillId="18" borderId="58" xfId="0" applyFill="1" applyBorder="1" applyAlignment="1">
      <alignment horizontal="left"/>
    </xf>
    <xf numFmtId="0" fontId="0" fillId="18" borderId="58" xfId="0" applyFill="1" applyBorder="1"/>
    <xf numFmtId="0" fontId="0" fillId="0" borderId="58" xfId="0" applyBorder="1" applyAlignment="1">
      <alignment horizontal="left"/>
    </xf>
    <xf numFmtId="0" fontId="0" fillId="13" borderId="58" xfId="0" applyFill="1" applyBorder="1" applyAlignment="1">
      <alignment horizontal="center"/>
    </xf>
    <xf numFmtId="0" fontId="0" fillId="13" borderId="58" xfId="0" applyFill="1" applyBorder="1" applyAlignment="1">
      <alignment horizontal="center" vertical="center"/>
    </xf>
    <xf numFmtId="0" fontId="21" fillId="3" borderId="58" xfId="6" applyFont="1" applyFill="1" applyBorder="1" applyAlignment="1">
      <alignment wrapText="1"/>
    </xf>
    <xf numFmtId="0" fontId="0" fillId="3" borderId="58" xfId="0" applyFill="1" applyBorder="1" applyAlignment="1">
      <alignment horizontal="center" vertical="center"/>
    </xf>
    <xf numFmtId="0" fontId="0" fillId="3" borderId="58" xfId="0" applyFill="1" applyBorder="1"/>
    <xf numFmtId="0" fontId="20" fillId="3" borderId="58" xfId="0" applyFont="1" applyFill="1" applyBorder="1" applyAlignment="1">
      <alignment horizontal="center" vertical="center" wrapText="1"/>
    </xf>
    <xf numFmtId="0" fontId="20" fillId="3" borderId="58" xfId="0" applyFont="1" applyFill="1" applyBorder="1" applyAlignment="1">
      <alignment vertical="center" wrapText="1"/>
    </xf>
    <xf numFmtId="0" fontId="15" fillId="3" borderId="58" xfId="6" applyFont="1" applyFill="1" applyBorder="1" applyAlignment="1">
      <alignment wrapText="1"/>
    </xf>
    <xf numFmtId="0" fontId="3" fillId="0" borderId="58" xfId="0" applyFont="1" applyBorder="1" applyAlignment="1">
      <alignment horizontal="center"/>
    </xf>
    <xf numFmtId="9" fontId="0" fillId="13" borderId="58" xfId="0" applyNumberFormat="1" applyFill="1" applyBorder="1" applyAlignment="1">
      <alignment horizontal="center"/>
    </xf>
    <xf numFmtId="0" fontId="3" fillId="0" borderId="58" xfId="0" applyFont="1" applyBorder="1"/>
    <xf numFmtId="0" fontId="3" fillId="0" borderId="58" xfId="0" quotePrefix="1" applyFont="1" applyBorder="1" applyAlignment="1">
      <alignment horizontal="center" vertical="center" wrapText="1"/>
    </xf>
    <xf numFmtId="1" fontId="0" fillId="17" borderId="58" xfId="0" applyNumberFormat="1" applyFill="1" applyBorder="1" applyAlignment="1">
      <alignment horizontal="center" vertical="center"/>
    </xf>
    <xf numFmtId="0" fontId="0" fillId="3" borderId="61" xfId="0" applyFill="1" applyBorder="1" applyAlignment="1">
      <alignment horizontal="left" vertical="center" wrapText="1"/>
    </xf>
    <xf numFmtId="0" fontId="0" fillId="5" borderId="1" xfId="0" applyFill="1" applyBorder="1" applyAlignment="1">
      <alignment horizontal="center" vertical="center" wrapText="1"/>
    </xf>
    <xf numFmtId="0" fontId="3" fillId="4" borderId="61" xfId="0" applyFont="1" applyFill="1" applyBorder="1" applyAlignment="1">
      <alignment horizontal="center" wrapText="1"/>
    </xf>
    <xf numFmtId="0" fontId="3" fillId="3" borderId="61" xfId="0" quotePrefix="1" applyFont="1" applyFill="1" applyBorder="1" applyAlignment="1">
      <alignment horizontal="center" vertical="center" wrapText="1"/>
    </xf>
    <xf numFmtId="0" fontId="3" fillId="3" borderId="61" xfId="0" quotePrefix="1" applyFont="1" applyFill="1" applyBorder="1" applyAlignment="1">
      <alignment horizontal="center" wrapText="1"/>
    </xf>
    <xf numFmtId="0" fontId="3" fillId="0" borderId="62" xfId="0" quotePrefix="1" applyFont="1" applyBorder="1" applyAlignment="1">
      <alignment horizontal="left" vertical="center" wrapText="1"/>
    </xf>
    <xf numFmtId="0" fontId="3" fillId="0" borderId="0" xfId="0" quotePrefix="1" applyFont="1" applyAlignment="1">
      <alignment horizontal="left" vertical="center" wrapText="1"/>
    </xf>
    <xf numFmtId="0" fontId="3" fillId="3" borderId="60" xfId="0" quotePrefix="1" applyFont="1" applyFill="1" applyBorder="1" applyAlignment="1">
      <alignment horizontal="left" vertical="center" wrapText="1"/>
    </xf>
    <xf numFmtId="0" fontId="28" fillId="3" borderId="7" xfId="0" applyFont="1" applyFill="1" applyBorder="1" applyAlignment="1">
      <alignment horizontal="center" vertical="center" wrapText="1"/>
    </xf>
    <xf numFmtId="0" fontId="28" fillId="3" borderId="62" xfId="0" applyFont="1" applyFill="1" applyBorder="1" applyAlignment="1">
      <alignment horizontal="center" vertical="center" wrapText="1"/>
    </xf>
    <xf numFmtId="0" fontId="25" fillId="0" borderId="58" xfId="0" applyFont="1" applyBorder="1" applyAlignment="1">
      <alignment horizontal="center" vertical="center" wrapText="1"/>
    </xf>
    <xf numFmtId="0" fontId="26" fillId="0" borderId="58" xfId="0" applyFont="1" applyBorder="1" applyAlignment="1">
      <alignment horizontal="center" vertical="center" wrapText="1"/>
    </xf>
    <xf numFmtId="0" fontId="11" fillId="3" borderId="58" xfId="4" applyFill="1" applyBorder="1"/>
    <xf numFmtId="0" fontId="0" fillId="3" borderId="58" xfId="0" applyFill="1" applyBorder="1" applyAlignment="1">
      <alignment horizontal="center"/>
    </xf>
    <xf numFmtId="0" fontId="11" fillId="0" borderId="58" xfId="4" applyBorder="1"/>
    <xf numFmtId="0" fontId="1" fillId="0" borderId="58" xfId="4" applyFont="1" applyBorder="1" applyAlignment="1">
      <alignment horizontal="center"/>
    </xf>
    <xf numFmtId="0" fontId="1" fillId="0" borderId="60" xfId="4" applyFont="1" applyBorder="1" applyAlignment="1">
      <alignment horizontal="center"/>
    </xf>
    <xf numFmtId="11" fontId="11" fillId="13" borderId="58" xfId="4" applyNumberFormat="1" applyFill="1" applyBorder="1" applyAlignment="1">
      <alignment horizontal="center"/>
    </xf>
    <xf numFmtId="0" fontId="11" fillId="13" borderId="58" xfId="4" applyFill="1" applyBorder="1" applyAlignment="1">
      <alignment horizontal="center"/>
    </xf>
    <xf numFmtId="0" fontId="1" fillId="13" borderId="60" xfId="4" applyFont="1" applyFill="1" applyBorder="1" applyAlignment="1">
      <alignment horizontal="center"/>
    </xf>
    <xf numFmtId="11" fontId="1" fillId="13" borderId="58" xfId="4" applyNumberFormat="1" applyFont="1" applyFill="1" applyBorder="1" applyAlignment="1">
      <alignment horizontal="center"/>
    </xf>
    <xf numFmtId="0" fontId="3" fillId="5" borderId="58" xfId="0" applyFont="1" applyFill="1" applyBorder="1" applyAlignment="1">
      <alignment horizontal="center" vertical="center" wrapText="1"/>
    </xf>
    <xf numFmtId="0" fontId="24" fillId="5" borderId="58" xfId="11" applyFill="1" applyBorder="1" applyAlignment="1">
      <alignment horizontal="center" vertical="center"/>
    </xf>
    <xf numFmtId="0" fontId="0" fillId="5" borderId="58" xfId="0" applyFill="1" applyBorder="1" applyAlignment="1">
      <alignment horizontal="center" vertical="center" wrapText="1"/>
    </xf>
    <xf numFmtId="0" fontId="0" fillId="0" borderId="0" xfId="0" applyAlignment="1">
      <alignment horizontal="center" vertical="center" wrapText="1"/>
    </xf>
    <xf numFmtId="0" fontId="0" fillId="0" borderId="0" xfId="0" quotePrefix="1" applyAlignment="1">
      <alignment wrapText="1"/>
    </xf>
    <xf numFmtId="0" fontId="0" fillId="3" borderId="58" xfId="0" quotePrefix="1" applyFill="1" applyBorder="1" applyAlignment="1">
      <alignment horizontal="center" wrapText="1"/>
    </xf>
    <xf numFmtId="0" fontId="0" fillId="0" borderId="58" xfId="0" quotePrefix="1" applyBorder="1" applyAlignment="1">
      <alignment horizontal="center" vertical="center"/>
    </xf>
    <xf numFmtId="0" fontId="3" fillId="3" borderId="58" xfId="0" quotePrefix="1" applyFont="1" applyFill="1" applyBorder="1" applyAlignment="1">
      <alignment horizontal="left" wrapText="1"/>
    </xf>
    <xf numFmtId="0" fontId="0" fillId="16" borderId="58" xfId="8" applyFont="1" applyBorder="1" applyAlignment="1">
      <alignment horizontal="center"/>
    </xf>
    <xf numFmtId="0" fontId="3" fillId="3" borderId="60" xfId="0" quotePrefix="1" applyFont="1" applyFill="1" applyBorder="1" applyAlignment="1">
      <alignment horizontal="center" wrapText="1"/>
    </xf>
    <xf numFmtId="0" fontId="3" fillId="0" borderId="60" xfId="0" applyFont="1" applyBorder="1"/>
    <xf numFmtId="0" fontId="3" fillId="0" borderId="58" xfId="0" quotePrefix="1" applyFont="1" applyBorder="1" applyAlignment="1">
      <alignment horizontal="center" vertical="center"/>
    </xf>
    <xf numFmtId="0" fontId="3" fillId="16" borderId="58" xfId="8" applyFont="1" applyBorder="1" applyAlignment="1">
      <alignment horizontal="center"/>
    </xf>
    <xf numFmtId="1" fontId="3" fillId="24" borderId="58" xfId="0" applyNumberFormat="1" applyFont="1" applyFill="1" applyBorder="1" applyAlignment="1">
      <alignment horizontal="left" vertical="center"/>
    </xf>
    <xf numFmtId="0" fontId="1" fillId="0" borderId="63" xfId="8" applyFont="1" applyFill="1" applyBorder="1" applyAlignment="1">
      <alignment horizontal="center"/>
    </xf>
    <xf numFmtId="0" fontId="1" fillId="16" borderId="63" xfId="8" applyFont="1" applyBorder="1" applyAlignment="1">
      <alignment horizontal="center"/>
    </xf>
    <xf numFmtId="0" fontId="0" fillId="8" borderId="58" xfId="0" applyFill="1" applyBorder="1" applyAlignment="1">
      <alignment horizontal="center"/>
    </xf>
    <xf numFmtId="0" fontId="0" fillId="8" borderId="58" xfId="0" applyFill="1" applyBorder="1" applyAlignment="1">
      <alignment vertical="center"/>
    </xf>
    <xf numFmtId="0" fontId="0" fillId="8" borderId="58" xfId="0" applyFill="1" applyBorder="1" applyAlignment="1">
      <alignment horizontal="left"/>
    </xf>
    <xf numFmtId="0" fontId="0" fillId="18" borderId="58" xfId="0" applyFill="1" applyBorder="1" applyAlignment="1">
      <alignment horizontal="left" vertical="center"/>
    </xf>
    <xf numFmtId="0" fontId="0" fillId="18" borderId="61" xfId="0" applyFill="1" applyBorder="1" applyAlignment="1">
      <alignment horizontal="center"/>
    </xf>
    <xf numFmtId="0" fontId="0" fillId="18" borderId="58" xfId="0" applyFill="1" applyBorder="1" applyAlignment="1">
      <alignment horizontal="center"/>
    </xf>
    <xf numFmtId="166" fontId="0" fillId="13" borderId="58" xfId="0" applyNumberFormat="1" applyFill="1" applyBorder="1" applyAlignment="1">
      <alignment horizontal="center"/>
    </xf>
    <xf numFmtId="0" fontId="3" fillId="0" borderId="0" xfId="17" applyFill="1" applyBorder="1">
      <alignment horizontal="left" vertical="center"/>
    </xf>
    <xf numFmtId="0" fontId="0" fillId="4" borderId="58" xfId="0" applyFill="1" applyBorder="1" applyAlignment="1">
      <alignment horizontal="center" vertical="center" wrapText="1"/>
    </xf>
    <xf numFmtId="49" fontId="3" fillId="3" borderId="58" xfId="18">
      <alignment horizontal="left" wrapText="1"/>
    </xf>
    <xf numFmtId="0" fontId="15" fillId="3" borderId="58" xfId="6" applyFont="1" applyFill="1" applyBorder="1" applyAlignment="1">
      <alignment horizontal="center" vertical="center" wrapText="1"/>
    </xf>
    <xf numFmtId="0" fontId="18" fillId="0" borderId="58" xfId="0" applyFont="1" applyBorder="1" applyAlignment="1">
      <alignment horizontal="left"/>
    </xf>
    <xf numFmtId="0" fontId="3" fillId="3" borderId="58" xfId="17">
      <alignment horizontal="left" vertical="center"/>
    </xf>
    <xf numFmtId="2" fontId="0" fillId="0" borderId="58" xfId="0" applyNumberFormat="1" applyBorder="1" applyAlignment="1">
      <alignment horizontal="center"/>
    </xf>
    <xf numFmtId="0" fontId="41" fillId="6" borderId="58" xfId="0" applyFont="1" applyFill="1" applyBorder="1" applyAlignment="1">
      <alignment horizontal="center"/>
    </xf>
    <xf numFmtId="0" fontId="3" fillId="4" borderId="58" xfId="17" applyFill="1" applyAlignment="1">
      <alignment horizontal="center" vertical="center"/>
    </xf>
    <xf numFmtId="0" fontId="3" fillId="4" borderId="0" xfId="17" applyFill="1" applyBorder="1">
      <alignment horizontal="left" vertical="center"/>
    </xf>
    <xf numFmtId="2" fontId="0" fillId="4" borderId="58" xfId="0" applyNumberFormat="1" applyFill="1" applyBorder="1" applyAlignment="1">
      <alignment horizontal="center"/>
    </xf>
    <xf numFmtId="43" fontId="39" fillId="6" borderId="58" xfId="0" applyNumberFormat="1" applyFont="1" applyFill="1" applyBorder="1" applyAlignment="1">
      <alignment horizontal="center" vertical="center"/>
    </xf>
    <xf numFmtId="0" fontId="6" fillId="4" borderId="58" xfId="0" applyFont="1" applyFill="1" applyBorder="1" applyAlignment="1">
      <alignment horizontal="center" vertical="center" wrapText="1"/>
    </xf>
    <xf numFmtId="0" fontId="0" fillId="31" borderId="58" xfId="0" applyFill="1" applyBorder="1"/>
    <xf numFmtId="166" fontId="3" fillId="13" borderId="58" xfId="0" applyNumberFormat="1" applyFont="1" applyFill="1" applyBorder="1" applyAlignment="1">
      <alignment horizontal="center"/>
    </xf>
    <xf numFmtId="0" fontId="0" fillId="3" borderId="58" xfId="0" quotePrefix="1" applyFill="1" applyBorder="1" applyAlignment="1">
      <alignment horizontal="center"/>
    </xf>
    <xf numFmtId="0" fontId="3" fillId="4" borderId="58" xfId="0" applyFont="1" applyFill="1" applyBorder="1" applyAlignment="1">
      <alignment horizontal="center"/>
    </xf>
    <xf numFmtId="2" fontId="0" fillId="17" borderId="58" xfId="0" applyNumberFormat="1" applyFill="1" applyBorder="1" applyAlignment="1">
      <alignment horizontal="center" vertical="center"/>
    </xf>
    <xf numFmtId="0" fontId="3" fillId="3" borderId="58" xfId="0" quotePrefix="1" applyFont="1" applyFill="1" applyBorder="1" applyAlignment="1">
      <alignment horizontal="left" vertical="center" wrapText="1"/>
    </xf>
    <xf numFmtId="0" fontId="3" fillId="0" borderId="58" xfId="0" quotePrefix="1" applyFont="1" applyBorder="1" applyAlignment="1">
      <alignment horizontal="left" wrapText="1"/>
    </xf>
    <xf numFmtId="1" fontId="0" fillId="0" borderId="58" xfId="0" applyNumberFormat="1" applyBorder="1" applyAlignment="1">
      <alignment horizontal="center" vertical="center"/>
    </xf>
    <xf numFmtId="2" fontId="0" fillId="0" borderId="58" xfId="0" applyNumberFormat="1" applyBorder="1" applyAlignment="1">
      <alignment horizontal="center" vertical="center"/>
    </xf>
    <xf numFmtId="0" fontId="2" fillId="4" borderId="58" xfId="0" applyFont="1" applyFill="1" applyBorder="1"/>
    <xf numFmtId="0" fontId="0" fillId="18" borderId="58" xfId="0" applyFill="1" applyBorder="1" applyAlignment="1">
      <alignment wrapText="1"/>
    </xf>
    <xf numFmtId="0" fontId="3" fillId="0" borderId="58" xfId="17" applyFill="1" applyAlignment="1">
      <alignment horizontal="center" vertical="center"/>
    </xf>
    <xf numFmtId="0" fontId="6" fillId="4" borderId="58" xfId="0" quotePrefix="1" applyFont="1" applyFill="1" applyBorder="1" applyAlignment="1">
      <alignment horizontal="center" wrapText="1"/>
    </xf>
    <xf numFmtId="0" fontId="3" fillId="0" borderId="62" xfId="0" applyFont="1" applyBorder="1"/>
    <xf numFmtId="0" fontId="3" fillId="0" borderId="62" xfId="0" quotePrefix="1" applyFont="1" applyBorder="1" applyAlignment="1">
      <alignment horizontal="center" vertical="center" wrapText="1"/>
    </xf>
    <xf numFmtId="1" fontId="0" fillId="28" borderId="58" xfId="0" applyNumberFormat="1" applyFill="1" applyBorder="1" applyAlignment="1">
      <alignment horizontal="center" vertical="center"/>
    </xf>
    <xf numFmtId="1" fontId="3" fillId="28" borderId="58" xfId="0" applyNumberFormat="1" applyFont="1" applyFill="1" applyBorder="1" applyAlignment="1">
      <alignment horizontal="center" vertical="center"/>
    </xf>
    <xf numFmtId="0" fontId="3" fillId="27" borderId="58" xfId="8" applyFont="1" applyFill="1" applyBorder="1" applyAlignment="1">
      <alignment horizontal="center"/>
    </xf>
    <xf numFmtId="1" fontId="0" fillId="13" borderId="58" xfId="0" applyNumberFormat="1" applyFill="1" applyBorder="1" applyAlignment="1">
      <alignment horizontal="center"/>
    </xf>
    <xf numFmtId="0" fontId="7" fillId="0" borderId="0" xfId="17" applyFont="1" applyFill="1" applyBorder="1">
      <alignment horizontal="left" vertical="center"/>
    </xf>
    <xf numFmtId="0" fontId="6" fillId="4" borderId="58" xfId="17" applyFont="1" applyFill="1">
      <alignment horizontal="left" vertical="center"/>
    </xf>
    <xf numFmtId="0" fontId="3" fillId="0" borderId="58" xfId="17" applyFill="1">
      <alignment horizontal="left" vertical="center"/>
    </xf>
    <xf numFmtId="0" fontId="41" fillId="6" borderId="58" xfId="0" applyFont="1" applyFill="1" applyBorder="1" applyAlignment="1">
      <alignment vertical="center"/>
    </xf>
    <xf numFmtId="43" fontId="39" fillId="6" borderId="58" xfId="0" applyNumberFormat="1" applyFont="1" applyFill="1" applyBorder="1" applyAlignment="1">
      <alignment horizontal="center"/>
    </xf>
    <xf numFmtId="0" fontId="20" fillId="3" borderId="58" xfId="0" applyFont="1" applyFill="1" applyBorder="1" applyAlignment="1">
      <alignment vertical="center"/>
    </xf>
    <xf numFmtId="0" fontId="3" fillId="13" borderId="58" xfId="0" applyFont="1" applyFill="1" applyBorder="1"/>
    <xf numFmtId="0" fontId="20" fillId="2" borderId="58" xfId="0" applyFont="1" applyFill="1" applyBorder="1" applyAlignment="1">
      <alignment vertical="center"/>
    </xf>
    <xf numFmtId="0" fontId="0" fillId="18" borderId="58" xfId="0" applyFill="1" applyBorder="1" applyAlignment="1">
      <alignment horizontal="left" wrapText="1"/>
    </xf>
    <xf numFmtId="0" fontId="0" fillId="3" borderId="62" xfId="0" applyFill="1" applyBorder="1" applyAlignment="1">
      <alignment horizontal="center"/>
    </xf>
    <xf numFmtId="0" fontId="0" fillId="0" borderId="58" xfId="0" applyBorder="1" applyAlignment="1">
      <alignment horizontal="left" vertical="center"/>
    </xf>
    <xf numFmtId="9" fontId="0" fillId="0" borderId="58" xfId="0" applyNumberFormat="1" applyBorder="1" applyAlignment="1">
      <alignment horizontal="center"/>
    </xf>
    <xf numFmtId="9" fontId="0" fillId="0" borderId="60" xfId="0" applyNumberFormat="1" applyBorder="1" applyAlignment="1">
      <alignment horizontal="center"/>
    </xf>
    <xf numFmtId="9" fontId="0" fillId="0" borderId="61" xfId="0" applyNumberFormat="1" applyBorder="1" applyAlignment="1">
      <alignment horizontal="center"/>
    </xf>
    <xf numFmtId="0" fontId="0" fillId="4" borderId="58" xfId="0" applyFill="1" applyBorder="1"/>
    <xf numFmtId="0" fontId="3" fillId="4" borderId="64" xfId="0" applyFont="1" applyFill="1" applyBorder="1" applyAlignment="1">
      <alignment horizontal="center"/>
    </xf>
    <xf numFmtId="0" fontId="3" fillId="4" borderId="58" xfId="0" applyFont="1" applyFill="1" applyBorder="1"/>
    <xf numFmtId="0" fontId="2" fillId="3" borderId="58" xfId="1" applyNumberFormat="1" applyFont="1" applyFill="1" applyBorder="1"/>
    <xf numFmtId="0" fontId="4" fillId="3" borderId="58" xfId="1" applyNumberFormat="1" applyFont="1" applyFill="1" applyBorder="1"/>
    <xf numFmtId="164" fontId="0" fillId="3" borderId="58" xfId="1" applyFont="1" applyFill="1" applyBorder="1"/>
    <xf numFmtId="0" fontId="1" fillId="3" borderId="58" xfId="1" applyNumberFormat="1" applyFont="1" applyFill="1" applyBorder="1" applyAlignment="1">
      <alignment horizontal="center"/>
    </xf>
    <xf numFmtId="0" fontId="4" fillId="3" borderId="58" xfId="1" applyNumberFormat="1" applyFont="1" applyFill="1" applyBorder="1" applyAlignment="1">
      <alignment horizontal="center"/>
    </xf>
    <xf numFmtId="0" fontId="0" fillId="25" borderId="58" xfId="0" applyFill="1" applyBorder="1" applyAlignment="1">
      <alignment horizontal="center" vertical="center" wrapText="1"/>
    </xf>
    <xf numFmtId="0" fontId="0" fillId="22" borderId="58" xfId="0" applyFill="1" applyBorder="1" applyAlignment="1">
      <alignment horizontal="center" vertical="center"/>
    </xf>
    <xf numFmtId="0" fontId="0" fillId="23" borderId="58" xfId="0" applyFill="1" applyBorder="1" applyAlignment="1">
      <alignment horizontal="center" vertical="center" wrapText="1"/>
    </xf>
    <xf numFmtId="0" fontId="0" fillId="23" borderId="58" xfId="0" applyFill="1" applyBorder="1" applyAlignment="1">
      <alignment horizontal="center" vertical="center"/>
    </xf>
    <xf numFmtId="0" fontId="0" fillId="26" borderId="58" xfId="0" applyFill="1" applyBorder="1" applyAlignment="1">
      <alignment horizontal="center" vertical="center" wrapText="1"/>
    </xf>
    <xf numFmtId="0" fontId="24" fillId="26" borderId="58" xfId="11" applyFill="1" applyBorder="1" applyAlignment="1">
      <alignment horizontal="center" vertical="center"/>
    </xf>
    <xf numFmtId="0" fontId="7" fillId="0" borderId="0" xfId="0" applyFont="1" applyAlignment="1">
      <alignment horizontal="left" vertical="center"/>
    </xf>
    <xf numFmtId="0" fontId="2" fillId="4" borderId="58" xfId="0" applyFont="1" applyFill="1" applyBorder="1" applyAlignment="1">
      <alignment horizontal="center"/>
    </xf>
    <xf numFmtId="0" fontId="0" fillId="8" borderId="58" xfId="0" applyFill="1" applyBorder="1"/>
    <xf numFmtId="0" fontId="0" fillId="3" borderId="58" xfId="0" applyFill="1" applyBorder="1" applyAlignment="1">
      <alignment wrapText="1"/>
    </xf>
    <xf numFmtId="0" fontId="3" fillId="0" borderId="58" xfId="0" applyFont="1" applyBorder="1" applyAlignment="1">
      <alignment wrapText="1"/>
    </xf>
    <xf numFmtId="2" fontId="0" fillId="13" borderId="58" xfId="0" applyNumberFormat="1" applyFill="1" applyBorder="1" applyAlignment="1">
      <alignment horizontal="center"/>
    </xf>
    <xf numFmtId="0" fontId="21" fillId="3" borderId="58" xfId="4" applyFont="1" applyFill="1" applyBorder="1"/>
    <xf numFmtId="0" fontId="11" fillId="3" borderId="58" xfId="4" applyFill="1" applyBorder="1" applyAlignment="1">
      <alignment horizontal="center" vertical="center"/>
    </xf>
    <xf numFmtId="0" fontId="1" fillId="39" borderId="58" xfId="4" applyFont="1" applyFill="1" applyBorder="1" applyAlignment="1">
      <alignment horizontal="center" vertical="center"/>
    </xf>
    <xf numFmtId="0" fontId="0" fillId="39" borderId="58" xfId="0" applyFill="1" applyBorder="1" applyAlignment="1">
      <alignment horizontal="center" vertical="center"/>
    </xf>
    <xf numFmtId="0" fontId="0" fillId="8" borderId="58" xfId="0" applyFill="1" applyBorder="1" applyAlignment="1">
      <alignment wrapText="1"/>
    </xf>
    <xf numFmtId="165" fontId="0" fillId="13" borderId="58" xfId="0" applyNumberFormat="1" applyFill="1" applyBorder="1" applyAlignment="1">
      <alignment horizontal="center"/>
    </xf>
    <xf numFmtId="0" fontId="0" fillId="39" borderId="58" xfId="0" applyFill="1" applyBorder="1"/>
    <xf numFmtId="1" fontId="3" fillId="2" borderId="58" xfId="0" applyNumberFormat="1" applyFont="1" applyFill="1" applyBorder="1"/>
    <xf numFmtId="0" fontId="0" fillId="3" borderId="62" xfId="0" applyFill="1" applyBorder="1" applyAlignment="1">
      <alignment wrapText="1"/>
    </xf>
    <xf numFmtId="1" fontId="3" fillId="2" borderId="62" xfId="0" applyNumberFormat="1" applyFont="1" applyFill="1" applyBorder="1"/>
    <xf numFmtId="0" fontId="0" fillId="2" borderId="58" xfId="0" applyFill="1" applyBorder="1" applyAlignment="1">
      <alignment horizontal="center" vertical="center"/>
    </xf>
    <xf numFmtId="0" fontId="3" fillId="3" borderId="58" xfId="0" quotePrefix="1" applyFont="1" applyFill="1" applyBorder="1" applyAlignment="1">
      <alignment wrapText="1"/>
    </xf>
    <xf numFmtId="0" fontId="0" fillId="0" borderId="65" xfId="0" applyBorder="1"/>
    <xf numFmtId="9" fontId="3" fillId="2" borderId="60" xfId="0" applyNumberFormat="1" applyFont="1" applyFill="1" applyBorder="1"/>
    <xf numFmtId="0" fontId="3" fillId="3" borderId="58" xfId="0" quotePrefix="1" applyFont="1" applyFill="1" applyBorder="1"/>
    <xf numFmtId="0" fontId="0" fillId="2" borderId="61" xfId="0" applyFill="1" applyBorder="1"/>
    <xf numFmtId="9" fontId="3" fillId="2" borderId="58" xfId="0" applyNumberFormat="1" applyFont="1" applyFill="1" applyBorder="1"/>
    <xf numFmtId="0" fontId="3" fillId="3" borderId="58" xfId="0" quotePrefix="1" applyFont="1" applyFill="1" applyBorder="1" applyAlignment="1">
      <alignment horizontal="center" vertical="center"/>
    </xf>
    <xf numFmtId="0" fontId="0" fillId="18" borderId="1" xfId="0" applyFill="1" applyBorder="1" applyAlignment="1">
      <alignment horizontal="left"/>
    </xf>
    <xf numFmtId="0" fontId="0" fillId="18" borderId="1" xfId="0" applyFill="1" applyBorder="1"/>
    <xf numFmtId="0" fontId="3" fillId="0" borderId="1" xfId="0" applyFont="1" applyBorder="1" applyAlignment="1">
      <alignment horizontal="center" vertical="center"/>
    </xf>
    <xf numFmtId="0" fontId="1" fillId="3" borderId="1" xfId="0" quotePrefix="1" applyFont="1" applyFill="1" applyBorder="1" applyAlignment="1">
      <alignment horizontal="center" vertical="center"/>
    </xf>
    <xf numFmtId="0" fontId="1" fillId="3" borderId="1" xfId="0" applyFont="1" applyFill="1" applyBorder="1"/>
    <xf numFmtId="10" fontId="1" fillId="13" borderId="1" xfId="0" applyNumberFormat="1" applyFont="1" applyFill="1" applyBorder="1" applyAlignment="1">
      <alignment horizontal="center" vertical="center"/>
    </xf>
    <xf numFmtId="0" fontId="1" fillId="3" borderId="1" xfId="0" applyFont="1" applyFill="1" applyBorder="1" applyAlignment="1">
      <alignment vertical="center" wrapText="1"/>
    </xf>
    <xf numFmtId="0" fontId="21" fillId="3" borderId="1" xfId="6" applyFont="1" applyFill="1" applyBorder="1" applyAlignment="1">
      <alignment wrapText="1"/>
    </xf>
    <xf numFmtId="0" fontId="0" fillId="3" borderId="1" xfId="0" applyFill="1" applyBorder="1" applyAlignment="1">
      <alignment horizontal="center" vertical="center"/>
    </xf>
    <xf numFmtId="0" fontId="0" fillId="3" borderId="1" xfId="0" applyFill="1" applyBorder="1"/>
    <xf numFmtId="10" fontId="0" fillId="13" borderId="1" xfId="0" applyNumberFormat="1" applyFill="1" applyBorder="1" applyAlignment="1">
      <alignment horizontal="center" vertical="center"/>
    </xf>
    <xf numFmtId="0" fontId="0" fillId="3" borderId="1" xfId="0" applyFill="1" applyBorder="1" applyAlignment="1">
      <alignment vertical="center" wrapText="1"/>
    </xf>
    <xf numFmtId="10" fontId="0" fillId="17" borderId="1" xfId="0" applyNumberFormat="1" applyFill="1" applyBorder="1" applyAlignment="1">
      <alignment horizontal="center" vertical="center"/>
    </xf>
    <xf numFmtId="170" fontId="0" fillId="13" borderId="1" xfId="0" applyNumberFormat="1" applyFill="1" applyBorder="1" applyAlignment="1">
      <alignment horizontal="center" vertical="center"/>
    </xf>
    <xf numFmtId="170" fontId="0" fillId="39" borderId="1" xfId="0" applyNumberFormat="1" applyFill="1" applyBorder="1" applyAlignment="1">
      <alignment horizontal="center" vertical="center"/>
    </xf>
    <xf numFmtId="170" fontId="0" fillId="13" borderId="1" xfId="0" applyNumberFormat="1" applyFill="1" applyBorder="1" applyAlignment="1">
      <alignment horizontal="center"/>
    </xf>
    <xf numFmtId="170" fontId="0" fillId="2" borderId="1" xfId="0" applyNumberFormat="1" applyFill="1" applyBorder="1" applyAlignment="1">
      <alignment horizontal="center"/>
    </xf>
    <xf numFmtId="10" fontId="7" fillId="13" borderId="1" xfId="0" applyNumberFormat="1" applyFont="1" applyFill="1" applyBorder="1" applyAlignment="1">
      <alignment horizontal="center"/>
    </xf>
    <xf numFmtId="10" fontId="0" fillId="13" borderId="1" xfId="0" applyNumberFormat="1" applyFill="1" applyBorder="1" applyAlignment="1">
      <alignment horizontal="center"/>
    </xf>
    <xf numFmtId="10" fontId="0" fillId="2" borderId="1" xfId="0" applyNumberFormat="1" applyFill="1" applyBorder="1" applyAlignment="1">
      <alignment horizontal="center"/>
    </xf>
    <xf numFmtId="10" fontId="0" fillId="19" borderId="1" xfId="0" applyNumberFormat="1" applyFill="1" applyBorder="1" applyAlignment="1">
      <alignment horizontal="center"/>
    </xf>
    <xf numFmtId="10" fontId="0" fillId="29" borderId="1" xfId="0" applyNumberFormat="1" applyFill="1" applyBorder="1" applyAlignment="1">
      <alignment horizontal="center" vertical="center"/>
    </xf>
    <xf numFmtId="169" fontId="1" fillId="13" borderId="1" xfId="0" applyNumberFormat="1" applyFont="1" applyFill="1" applyBorder="1" applyAlignment="1">
      <alignment horizontal="center" vertical="center"/>
    </xf>
    <xf numFmtId="0" fontId="0" fillId="3" borderId="11" xfId="0" applyFill="1" applyBorder="1" applyAlignment="1">
      <alignment horizontal="left" vertical="center" wrapText="1"/>
    </xf>
    <xf numFmtId="0" fontId="2" fillId="4" borderId="58" xfId="0" applyFont="1" applyFill="1" applyBorder="1" applyAlignment="1">
      <alignment horizontal="left" vertical="center"/>
    </xf>
    <xf numFmtId="0" fontId="2" fillId="4" borderId="58" xfId="0" applyFont="1" applyFill="1" applyBorder="1" applyAlignment="1">
      <alignment horizontal="center" vertical="center"/>
    </xf>
    <xf numFmtId="0" fontId="3" fillId="3" borderId="1" xfId="0" applyFont="1" applyFill="1" applyBorder="1" applyAlignment="1">
      <alignment horizontal="center" wrapText="1"/>
    </xf>
    <xf numFmtId="0" fontId="7" fillId="22" borderId="1" xfId="0" applyFont="1" applyFill="1" applyBorder="1" applyAlignment="1">
      <alignment horizontal="center" vertical="center" wrapText="1"/>
    </xf>
    <xf numFmtId="0" fontId="0" fillId="20" borderId="22" xfId="0" applyFill="1" applyBorder="1" applyAlignment="1">
      <alignment vertical="center" wrapText="1"/>
    </xf>
    <xf numFmtId="0" fontId="0" fillId="20" borderId="0" xfId="0" applyFill="1" applyAlignment="1">
      <alignment vertical="center" wrapText="1"/>
    </xf>
    <xf numFmtId="0" fontId="2" fillId="9" borderId="22" xfId="0" applyFont="1" applyFill="1" applyBorder="1" applyAlignment="1">
      <alignment horizontal="left" vertical="center" wrapText="1"/>
    </xf>
    <xf numFmtId="0" fontId="2" fillId="9" borderId="0" xfId="0" applyFont="1" applyFill="1" applyAlignment="1">
      <alignment horizontal="left" vertical="center" wrapText="1"/>
    </xf>
    <xf numFmtId="0" fontId="0" fillId="23" borderId="1" xfId="0" applyFill="1" applyBorder="1" applyAlignment="1">
      <alignment horizontal="left" vertical="center" wrapText="1"/>
    </xf>
    <xf numFmtId="0" fontId="2" fillId="15" borderId="22" xfId="0" applyFont="1" applyFill="1" applyBorder="1" applyAlignment="1">
      <alignment horizontal="left" vertical="center"/>
    </xf>
    <xf numFmtId="0" fontId="2" fillId="15" borderId="0" xfId="0" applyFont="1" applyFill="1" applyAlignment="1">
      <alignment horizontal="left" vertical="center"/>
    </xf>
    <xf numFmtId="0" fontId="34" fillId="0" borderId="9" xfId="0" applyFont="1" applyBorder="1" applyAlignment="1">
      <alignment horizontal="center" vertical="center" wrapText="1"/>
    </xf>
    <xf numFmtId="0" fontId="34" fillId="0" borderId="11" xfId="0" applyFont="1" applyBorder="1" applyAlignment="1">
      <alignment horizontal="center" vertical="center" wrapText="1"/>
    </xf>
    <xf numFmtId="0" fontId="0" fillId="0" borderId="0" xfId="0" applyAlignment="1">
      <alignment horizontal="left" vertical="center" wrapText="1"/>
    </xf>
    <xf numFmtId="0" fontId="34" fillId="0" borderId="1" xfId="0" applyFont="1" applyBorder="1" applyAlignment="1">
      <alignment horizontal="center" vertical="center" wrapText="1"/>
    </xf>
    <xf numFmtId="0" fontId="34" fillId="0" borderId="9" xfId="0" applyFont="1" applyBorder="1" applyAlignment="1">
      <alignment horizontal="left" wrapText="1"/>
    </xf>
    <xf numFmtId="0" fontId="34" fillId="0" borderId="11" xfId="0" applyFont="1" applyBorder="1" applyAlignment="1">
      <alignment horizontal="left" wrapText="1"/>
    </xf>
    <xf numFmtId="0" fontId="35" fillId="3" borderId="1" xfId="0" applyFont="1" applyFill="1" applyBorder="1" applyAlignment="1">
      <alignment horizontal="center" vertical="center"/>
    </xf>
    <xf numFmtId="0" fontId="34" fillId="3" borderId="1" xfId="0" applyFont="1" applyFill="1" applyBorder="1" applyAlignment="1">
      <alignment horizontal="center" vertical="center"/>
    </xf>
    <xf numFmtId="0" fontId="46" fillId="2" borderId="0" xfId="0" applyFont="1" applyFill="1" applyAlignment="1">
      <alignment horizontal="center" wrapText="1"/>
    </xf>
    <xf numFmtId="0" fontId="0" fillId="3" borderId="40" xfId="0" applyFill="1" applyBorder="1" applyAlignment="1">
      <alignment horizontal="center"/>
    </xf>
    <xf numFmtId="0" fontId="0" fillId="3" borderId="41" xfId="0" applyFill="1" applyBorder="1" applyAlignment="1">
      <alignment horizontal="center"/>
    </xf>
    <xf numFmtId="0" fontId="45" fillId="33" borderId="0" xfId="0" applyFont="1" applyFill="1" applyAlignment="1">
      <alignment horizontal="center" wrapText="1"/>
    </xf>
    <xf numFmtId="0" fontId="45" fillId="7" borderId="0" xfId="0" applyFont="1" applyFill="1" applyAlignment="1">
      <alignment horizontal="center" vertical="center" wrapText="1"/>
    </xf>
    <xf numFmtId="0" fontId="46" fillId="34" borderId="0" xfId="0" applyFont="1" applyFill="1" applyAlignment="1">
      <alignment horizontal="center" wrapText="1"/>
    </xf>
    <xf numFmtId="0" fontId="3" fillId="3" borderId="6" xfId="0" applyFont="1" applyFill="1" applyBorder="1" applyAlignment="1">
      <alignment horizontal="left" vertical="center"/>
    </xf>
    <xf numFmtId="0" fontId="3" fillId="3" borderId="39" xfId="0" applyFont="1" applyFill="1" applyBorder="1" applyAlignment="1">
      <alignment horizontal="left" vertical="center"/>
    </xf>
    <xf numFmtId="0" fontId="3" fillId="3" borderId="35" xfId="0" applyFont="1" applyFill="1" applyBorder="1" applyAlignment="1">
      <alignment horizontal="left" vertical="center"/>
    </xf>
    <xf numFmtId="0" fontId="3" fillId="3" borderId="59" xfId="0" applyFont="1" applyFill="1" applyBorder="1" applyAlignment="1">
      <alignment horizontal="left" vertical="center"/>
    </xf>
    <xf numFmtId="0" fontId="3" fillId="3" borderId="36" xfId="0" applyFont="1" applyFill="1" applyBorder="1" applyAlignment="1">
      <alignment horizontal="left" vertical="center"/>
    </xf>
    <xf numFmtId="0" fontId="45" fillId="41" borderId="0" xfId="0" applyFont="1" applyFill="1" applyAlignment="1">
      <alignment horizontal="center"/>
    </xf>
    <xf numFmtId="0" fontId="0" fillId="3" borderId="0" xfId="0" applyFill="1"/>
    <xf numFmtId="0" fontId="0" fillId="3" borderId="6" xfId="0" applyFill="1" applyBorder="1"/>
    <xf numFmtId="0" fontId="0" fillId="3" borderId="66" xfId="0" applyFill="1" applyBorder="1" applyAlignment="1">
      <alignment horizontal="center" vertical="center" wrapText="1"/>
    </xf>
    <xf numFmtId="0" fontId="0" fillId="3" borderId="10" xfId="0" applyFill="1" applyBorder="1" applyAlignment="1">
      <alignment horizontal="center" vertical="center" wrapText="1"/>
    </xf>
    <xf numFmtId="0" fontId="46" fillId="4" borderId="0" xfId="0" applyFont="1" applyFill="1" applyAlignment="1">
      <alignment horizontal="center" wrapText="1"/>
    </xf>
    <xf numFmtId="0" fontId="46" fillId="9" borderId="0" xfId="0" applyFont="1" applyFill="1" applyAlignment="1">
      <alignment horizontal="center" vertical="center" wrapText="1"/>
    </xf>
    <xf numFmtId="0" fontId="30" fillId="21" borderId="0" xfId="0" applyFont="1" applyFill="1" applyAlignment="1">
      <alignment horizontal="center" vertical="center"/>
    </xf>
    <xf numFmtId="0" fontId="0" fillId="4" borderId="20" xfId="0" applyFill="1" applyBorder="1" applyAlignment="1">
      <alignment horizontal="center"/>
    </xf>
    <xf numFmtId="0" fontId="0" fillId="4" borderId="1" xfId="0" applyFill="1" applyBorder="1" applyAlignment="1">
      <alignment horizontal="center"/>
    </xf>
    <xf numFmtId="0" fontId="0" fillId="35" borderId="50" xfId="14" applyFont="1" applyBorder="1" applyAlignment="1">
      <alignment horizontal="center" wrapText="1"/>
    </xf>
    <xf numFmtId="0" fontId="0" fillId="35" borderId="51" xfId="14" applyFont="1" applyBorder="1" applyAlignment="1">
      <alignment horizontal="center" wrapText="1"/>
    </xf>
    <xf numFmtId="0" fontId="0" fillId="35" borderId="52" xfId="14" applyFont="1" applyBorder="1" applyAlignment="1">
      <alignment horizontal="center" wrapText="1"/>
    </xf>
    <xf numFmtId="0" fontId="0" fillId="35" borderId="53" xfId="14" applyFont="1" applyBorder="1" applyAlignment="1">
      <alignment horizontal="center" wrapText="1"/>
    </xf>
    <xf numFmtId="0" fontId="0" fillId="35" borderId="49" xfId="14" applyFont="1" applyAlignment="1">
      <alignment horizontal="center" wrapText="1"/>
    </xf>
    <xf numFmtId="0" fontId="0" fillId="35" borderId="54" xfId="14" applyFont="1" applyBorder="1" applyAlignment="1">
      <alignment horizontal="center" wrapText="1"/>
    </xf>
    <xf numFmtId="0" fontId="3" fillId="3" borderId="13" xfId="0" quotePrefix="1" applyFont="1" applyFill="1" applyBorder="1" applyAlignment="1">
      <alignment horizontal="center" vertical="center" wrapText="1"/>
    </xf>
    <xf numFmtId="0" fontId="3" fillId="3" borderId="12" xfId="0" quotePrefix="1" applyFont="1" applyFill="1" applyBorder="1" applyAlignment="1">
      <alignment horizontal="center" vertical="center" wrapText="1"/>
    </xf>
    <xf numFmtId="0" fontId="0" fillId="12" borderId="0" xfId="0" applyFill="1" applyAlignment="1">
      <alignment wrapText="1"/>
    </xf>
    <xf numFmtId="0" fontId="0" fillId="0" borderId="0" xfId="0"/>
    <xf numFmtId="0" fontId="10" fillId="0" borderId="0" xfId="0" applyFont="1"/>
    <xf numFmtId="0" fontId="0" fillId="5" borderId="1" xfId="0" applyFill="1" applyBorder="1" applyAlignment="1">
      <alignment horizontal="center" vertical="center"/>
    </xf>
    <xf numFmtId="0" fontId="0" fillId="4" borderId="1" xfId="0" applyFill="1" applyBorder="1" applyAlignment="1">
      <alignment horizontal="center" vertical="center"/>
    </xf>
    <xf numFmtId="0" fontId="3" fillId="3" borderId="1" xfId="0" quotePrefix="1" applyFont="1" applyFill="1" applyBorder="1" applyAlignment="1">
      <alignment horizontal="center" vertical="center" wrapText="1"/>
    </xf>
    <xf numFmtId="0" fontId="0" fillId="22" borderId="8" xfId="0" applyFill="1" applyBorder="1" applyAlignment="1">
      <alignment horizontal="center" vertical="center"/>
    </xf>
    <xf numFmtId="0" fontId="0" fillId="22" borderId="6" xfId="0" applyFill="1" applyBorder="1" applyAlignment="1">
      <alignment horizontal="center" vertical="center"/>
    </xf>
    <xf numFmtId="0" fontId="0" fillId="22" borderId="4" xfId="0" applyFill="1" applyBorder="1" applyAlignment="1">
      <alignment horizontal="center" vertical="center"/>
    </xf>
    <xf numFmtId="0" fontId="0" fillId="22" borderId="7" xfId="0" applyFill="1" applyBorder="1" applyAlignment="1">
      <alignment horizontal="center" vertical="center" wrapText="1"/>
    </xf>
    <xf numFmtId="0" fontId="0" fillId="22" borderId="5" xfId="0" applyFill="1" applyBorder="1" applyAlignment="1">
      <alignment horizontal="center" vertical="center" wrapText="1"/>
    </xf>
    <xf numFmtId="0" fontId="0" fillId="22" borderId="3" xfId="0" applyFill="1" applyBorder="1" applyAlignment="1">
      <alignment horizontal="center" vertical="center" wrapText="1"/>
    </xf>
    <xf numFmtId="0" fontId="0" fillId="4" borderId="7" xfId="0" applyFill="1" applyBorder="1" applyAlignment="1">
      <alignment horizontal="center" vertical="center"/>
    </xf>
    <xf numFmtId="0" fontId="0" fillId="4" borderId="5" xfId="0" applyFill="1" applyBorder="1" applyAlignment="1">
      <alignment horizontal="center" vertical="center"/>
    </xf>
    <xf numFmtId="0" fontId="0" fillId="4" borderId="3" xfId="0" applyFill="1" applyBorder="1" applyAlignment="1">
      <alignment horizontal="center" vertical="center"/>
    </xf>
    <xf numFmtId="0" fontId="0" fillId="19" borderId="1" xfId="0" applyFill="1" applyBorder="1" applyAlignment="1">
      <alignment horizontal="center" vertical="center"/>
    </xf>
    <xf numFmtId="0" fontId="0" fillId="4" borderId="8" xfId="0" applyFill="1" applyBorder="1" applyAlignment="1">
      <alignment horizontal="center" vertical="center"/>
    </xf>
    <xf numFmtId="0" fontId="0" fillId="4" borderId="6" xfId="0" applyFill="1" applyBorder="1" applyAlignment="1">
      <alignment horizontal="center" vertical="center"/>
    </xf>
    <xf numFmtId="0" fontId="0" fillId="23" borderId="7" xfId="0" applyFill="1" applyBorder="1" applyAlignment="1">
      <alignment horizontal="center" vertical="center" wrapText="1"/>
    </xf>
    <xf numFmtId="0" fontId="0" fillId="23" borderId="5" xfId="0" applyFill="1" applyBorder="1" applyAlignment="1">
      <alignment horizontal="center" vertical="center" wrapText="1"/>
    </xf>
    <xf numFmtId="0" fontId="0" fillId="23" borderId="3" xfId="0" applyFill="1" applyBorder="1" applyAlignment="1">
      <alignment horizontal="center" vertical="center" wrapText="1"/>
    </xf>
    <xf numFmtId="0" fontId="0" fillId="23" borderId="7" xfId="0" applyFill="1" applyBorder="1" applyAlignment="1">
      <alignment horizontal="center" vertical="center"/>
    </xf>
    <xf numFmtId="0" fontId="0" fillId="23" borderId="5" xfId="0" applyFill="1" applyBorder="1" applyAlignment="1">
      <alignment horizontal="center" vertical="center"/>
    </xf>
    <xf numFmtId="0" fontId="0" fillId="23" borderId="3" xfId="0" applyFill="1" applyBorder="1" applyAlignment="1">
      <alignment horizontal="center" vertical="center"/>
    </xf>
    <xf numFmtId="0" fontId="0" fillId="22" borderId="1" xfId="0" applyFill="1" applyBorder="1" applyAlignment="1">
      <alignment horizontal="center" vertical="center"/>
    </xf>
    <xf numFmtId="0" fontId="3" fillId="4" borderId="7"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3" borderId="1" xfId="0" quotePrefix="1" applyFont="1" applyFill="1" applyBorder="1" applyAlignment="1">
      <alignment horizontal="center" wrapText="1"/>
    </xf>
    <xf numFmtId="0" fontId="0" fillId="22" borderId="7" xfId="0" applyFill="1" applyBorder="1" applyAlignment="1">
      <alignment horizontal="center" vertical="center"/>
    </xf>
    <xf numFmtId="0" fontId="0" fillId="22" borderId="5" xfId="0" applyFill="1" applyBorder="1" applyAlignment="1">
      <alignment horizontal="center" vertical="center"/>
    </xf>
    <xf numFmtId="0" fontId="0" fillId="22" borderId="3" xfId="0" applyFill="1" applyBorder="1" applyAlignment="1">
      <alignment horizontal="center" vertical="center"/>
    </xf>
    <xf numFmtId="0" fontId="3" fillId="3" borderId="9" xfId="0" quotePrefix="1" applyFont="1" applyFill="1" applyBorder="1" applyAlignment="1">
      <alignment horizontal="center" wrapText="1"/>
    </xf>
    <xf numFmtId="0" fontId="3" fillId="3" borderId="11" xfId="0" quotePrefix="1" applyFont="1" applyFill="1" applyBorder="1" applyAlignment="1">
      <alignment horizontal="center" wrapText="1"/>
    </xf>
    <xf numFmtId="0" fontId="0" fillId="23" borderId="1" xfId="0" applyFill="1" applyBorder="1" applyAlignment="1">
      <alignment horizontal="center" vertical="center" wrapText="1"/>
    </xf>
    <xf numFmtId="0" fontId="0" fillId="19" borderId="1" xfId="0" applyFill="1" applyBorder="1" applyAlignment="1">
      <alignment horizontal="center" vertical="center" wrapText="1"/>
    </xf>
    <xf numFmtId="0" fontId="0" fillId="4" borderId="4" xfId="0" applyFill="1" applyBorder="1" applyAlignment="1">
      <alignment horizontal="center" vertical="center"/>
    </xf>
    <xf numFmtId="0" fontId="0" fillId="3" borderId="1" xfId="0" quotePrefix="1" applyFill="1" applyBorder="1" applyAlignment="1">
      <alignment horizontal="center" wrapText="1"/>
    </xf>
    <xf numFmtId="0" fontId="3" fillId="3" borderId="1" xfId="0" applyFont="1" applyFill="1" applyBorder="1" applyAlignment="1">
      <alignment horizontal="center" vertical="center"/>
    </xf>
    <xf numFmtId="0" fontId="0" fillId="25" borderId="1" xfId="0" applyFill="1" applyBorder="1" applyAlignment="1">
      <alignment horizontal="center" vertical="center"/>
    </xf>
    <xf numFmtId="0" fontId="20" fillId="3" borderId="1" xfId="0" applyFont="1" applyFill="1" applyBorder="1" applyAlignment="1">
      <alignment horizontal="center" vertical="center" wrapText="1"/>
    </xf>
    <xf numFmtId="0" fontId="3" fillId="25" borderId="1" xfId="0" applyFont="1" applyFill="1" applyBorder="1" applyAlignment="1">
      <alignment horizontal="center" vertical="center"/>
    </xf>
    <xf numFmtId="0" fontId="3" fillId="26" borderId="1"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0" fillId="26" borderId="1" xfId="0" applyFill="1" applyBorder="1" applyAlignment="1">
      <alignment horizontal="center" vertical="center"/>
    </xf>
    <xf numFmtId="0" fontId="0" fillId="31" borderId="1" xfId="0" quotePrefix="1" applyFill="1" applyBorder="1" applyAlignment="1">
      <alignment horizontal="center" vertical="center" wrapText="1"/>
    </xf>
    <xf numFmtId="0" fontId="0" fillId="3" borderId="13" xfId="0" applyFill="1" applyBorder="1" applyAlignment="1">
      <alignment horizontal="center"/>
    </xf>
    <xf numFmtId="0" fontId="0" fillId="3" borderId="12" xfId="0" applyFill="1"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0" fontId="0" fillId="4" borderId="8" xfId="0" applyFill="1" applyBorder="1" applyAlignment="1">
      <alignment horizontal="center" vertical="center" wrapText="1"/>
    </xf>
    <xf numFmtId="0" fontId="0" fillId="4" borderId="6" xfId="0" applyFill="1" applyBorder="1" applyAlignment="1">
      <alignment horizontal="center" vertical="center" wrapText="1"/>
    </xf>
    <xf numFmtId="0" fontId="0" fillId="4" borderId="4" xfId="0" applyFill="1" applyBorder="1" applyAlignment="1">
      <alignment horizontal="center" vertical="center" wrapText="1"/>
    </xf>
    <xf numFmtId="0" fontId="20" fillId="3" borderId="1" xfId="0" applyFont="1" applyFill="1" applyBorder="1" applyAlignment="1">
      <alignment horizontal="center" vertical="center"/>
    </xf>
    <xf numFmtId="0" fontId="0" fillId="26" borderId="7" xfId="0" applyFill="1" applyBorder="1" applyAlignment="1">
      <alignment horizontal="center" vertical="center"/>
    </xf>
    <xf numFmtId="0" fontId="0" fillId="26" borderId="5" xfId="0" applyFill="1" applyBorder="1" applyAlignment="1">
      <alignment horizontal="center" vertical="center"/>
    </xf>
    <xf numFmtId="0" fontId="0" fillId="26" borderId="3" xfId="0" applyFill="1" applyBorder="1" applyAlignment="1">
      <alignment horizontal="center" vertical="center"/>
    </xf>
    <xf numFmtId="0" fontId="0" fillId="26" borderId="2" xfId="0" applyFill="1" applyBorder="1" applyAlignment="1">
      <alignment horizontal="center" vertical="top"/>
    </xf>
    <xf numFmtId="0" fontId="0" fillId="26" borderId="0" xfId="0" applyFill="1" applyAlignment="1">
      <alignment horizontal="center" vertical="top"/>
    </xf>
    <xf numFmtId="0" fontId="0" fillId="4" borderId="0" xfId="0" applyFill="1" applyAlignment="1">
      <alignment horizontal="left"/>
    </xf>
    <xf numFmtId="0" fontId="0" fillId="5" borderId="2" xfId="0" applyFill="1" applyBorder="1" applyAlignment="1">
      <alignment horizontal="center" vertical="top"/>
    </xf>
    <xf numFmtId="0" fontId="0" fillId="5" borderId="0" xfId="0" applyFill="1" applyAlignment="1">
      <alignment horizontal="center" vertical="top"/>
    </xf>
    <xf numFmtId="0" fontId="0" fillId="4" borderId="22" xfId="0" applyFill="1" applyBorder="1" applyAlignment="1">
      <alignment horizontal="left"/>
    </xf>
    <xf numFmtId="0" fontId="3" fillId="4" borderId="22" xfId="0" applyFont="1" applyFill="1" applyBorder="1" applyAlignment="1">
      <alignment horizontal="left" wrapText="1"/>
    </xf>
    <xf numFmtId="0" fontId="3" fillId="4" borderId="0" xfId="0" applyFont="1" applyFill="1" applyAlignment="1">
      <alignment horizontal="left" wrapText="1"/>
    </xf>
    <xf numFmtId="0" fontId="0" fillId="22" borderId="2" xfId="0" applyFill="1" applyBorder="1" applyAlignment="1">
      <alignment horizontal="center" vertical="top"/>
    </xf>
    <xf numFmtId="0" fontId="0" fillId="22" borderId="0" xfId="0" applyFill="1" applyAlignment="1">
      <alignment horizontal="center" vertical="top"/>
    </xf>
    <xf numFmtId="0" fontId="41" fillId="6" borderId="0" xfId="0" applyFont="1" applyFill="1" applyAlignment="1">
      <alignment horizontal="left" vertical="top"/>
    </xf>
    <xf numFmtId="0" fontId="0" fillId="23" borderId="2" xfId="0" applyFill="1" applyBorder="1" applyAlignment="1">
      <alignment horizontal="center" vertical="top"/>
    </xf>
    <xf numFmtId="0" fontId="0" fillId="23" borderId="0" xfId="0" applyFill="1" applyAlignment="1">
      <alignment horizontal="center" vertical="top"/>
    </xf>
    <xf numFmtId="0" fontId="3" fillId="4" borderId="22" xfId="0" applyFont="1" applyFill="1" applyBorder="1" applyAlignment="1">
      <alignment horizontal="left" vertical="center" wrapText="1"/>
    </xf>
    <xf numFmtId="0" fontId="3" fillId="4" borderId="0" xfId="0" applyFont="1" applyFill="1" applyAlignment="1">
      <alignment horizontal="left" vertical="center" wrapText="1"/>
    </xf>
    <xf numFmtId="0" fontId="0" fillId="25" borderId="2" xfId="0" applyFill="1" applyBorder="1" applyAlignment="1">
      <alignment horizontal="center" vertical="top"/>
    </xf>
    <xf numFmtId="0" fontId="0" fillId="25" borderId="0" xfId="0" applyFill="1" applyAlignment="1">
      <alignment horizontal="center" vertical="top"/>
    </xf>
    <xf numFmtId="0" fontId="15" fillId="30" borderId="22" xfId="6" applyFont="1" applyFill="1" applyBorder="1" applyAlignment="1">
      <alignment horizontal="left"/>
    </xf>
    <xf numFmtId="0" fontId="15" fillId="30" borderId="0" xfId="6" applyFont="1" applyFill="1" applyAlignment="1">
      <alignment horizontal="left"/>
    </xf>
    <xf numFmtId="0" fontId="3" fillId="3" borderId="13" xfId="0" quotePrefix="1" applyFont="1" applyFill="1" applyBorder="1" applyAlignment="1">
      <alignment horizontal="left" vertical="center" wrapText="1"/>
    </xf>
    <xf numFmtId="0" fontId="3" fillId="3" borderId="12" xfId="0" quotePrefix="1" applyFont="1" applyFill="1" applyBorder="1" applyAlignment="1">
      <alignment horizontal="left" vertical="center" wrapText="1"/>
    </xf>
    <xf numFmtId="0" fontId="0" fillId="19" borderId="0" xfId="0" applyFill="1" applyAlignment="1">
      <alignment horizontal="center" vertical="top"/>
    </xf>
    <xf numFmtId="0" fontId="0" fillId="4" borderId="0" xfId="0" applyFill="1" applyAlignment="1">
      <alignment horizontal="center"/>
    </xf>
    <xf numFmtId="0" fontId="3" fillId="3" borderId="38" xfId="0" applyFont="1" applyFill="1" applyBorder="1" applyAlignment="1">
      <alignment horizontal="left" vertical="center"/>
    </xf>
    <xf numFmtId="0" fontId="0" fillId="19" borderId="2" xfId="0" applyFill="1" applyBorder="1" applyAlignment="1">
      <alignment horizontal="center" vertical="top"/>
    </xf>
    <xf numFmtId="0" fontId="0" fillId="4" borderId="22" xfId="0" applyFill="1" applyBorder="1" applyAlignment="1">
      <alignment horizontal="left" vertical="center"/>
    </xf>
    <xf numFmtId="0" fontId="0" fillId="4" borderId="0" xfId="0" applyFill="1" applyAlignment="1">
      <alignment horizontal="left" vertical="center"/>
    </xf>
    <xf numFmtId="0" fontId="0" fillId="4" borderId="2" xfId="0" applyFill="1" applyBorder="1" applyAlignment="1">
      <alignment horizontal="left"/>
    </xf>
    <xf numFmtId="0" fontId="0" fillId="23" borderId="2" xfId="0" applyFill="1" applyBorder="1" applyAlignment="1">
      <alignment horizontal="center" vertical="center"/>
    </xf>
    <xf numFmtId="0" fontId="0" fillId="23" borderId="0" xfId="0" applyFill="1" applyAlignment="1">
      <alignment horizontal="center" vertical="center"/>
    </xf>
  </cellXfs>
  <cellStyles count="19">
    <cellStyle name="header_column" xfId="12" xr:uid="{00000000-0005-0000-0000-000000000000}"/>
    <cellStyle name="header_row" xfId="10" xr:uid="{00000000-0005-0000-0000-000001000000}"/>
    <cellStyle name="header_row 2" xfId="17" xr:uid="{00000000-0005-0000-0000-000002000000}"/>
    <cellStyle name="header_table" xfId="9" xr:uid="{00000000-0005-0000-0000-000003000000}"/>
    <cellStyle name="header_table 2" xfId="18" xr:uid="{00000000-0005-0000-0000-000004000000}"/>
    <cellStyle name="Hipervínculo" xfId="11" builtinId="8"/>
    <cellStyle name="input_fixed" xfId="16" xr:uid="{00000000-0005-0000-0000-000006000000}"/>
    <cellStyle name="Millares" xfId="1" builtinId="3"/>
    <cellStyle name="Millares 2" xfId="15" xr:uid="{00000000-0005-0000-0000-000008000000}"/>
    <cellStyle name="Neutral" xfId="8" builtinId="28"/>
    <cellStyle name="Normal" xfId="0" builtinId="0"/>
    <cellStyle name="Normal 2" xfId="4" xr:uid="{00000000-0005-0000-0000-00000B000000}"/>
    <cellStyle name="Normal 4" xfId="3" xr:uid="{00000000-0005-0000-0000-00000C000000}"/>
    <cellStyle name="Normal_EU27" xfId="5" xr:uid="{00000000-0005-0000-0000-00000D000000}"/>
    <cellStyle name="Normal_EU27_1" xfId="7" xr:uid="{00000000-0005-0000-0000-00000E000000}"/>
    <cellStyle name="Normal_World" xfId="6" xr:uid="{00000000-0005-0000-0000-00000F000000}"/>
    <cellStyle name="Notas" xfId="14" builtinId="10"/>
    <cellStyle name="Porcentaje" xfId="2" builtinId="5"/>
    <cellStyle name="Unit" xfId="13" xr:uid="{00000000-0005-0000-0000-000012000000}"/>
  </cellStyles>
  <dxfs count="0"/>
  <tableStyles count="0" defaultTableStyle="TableStyleMedium2" defaultPivotStyle="PivotStyleLight16"/>
  <colors>
    <mruColors>
      <color rgb="FF66FF33"/>
      <color rgb="FFEEDDFF"/>
      <color rgb="FFE6CDFF"/>
      <color rgb="FFF3F3FF"/>
      <color rgb="FFC9C9FF"/>
      <color rgb="FFCCECFF"/>
      <color rgb="FFCCCCFF"/>
      <color rgb="FFCC99FF"/>
      <color rgb="FFFFE699"/>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3</xdr:col>
      <xdr:colOff>619872</xdr:colOff>
      <xdr:row>11</xdr:row>
      <xdr:rowOff>30892</xdr:rowOff>
    </xdr:from>
    <xdr:to>
      <xdr:col>8</xdr:col>
      <xdr:colOff>584013</xdr:colOff>
      <xdr:row>23</xdr:row>
      <xdr:rowOff>151130</xdr:rowOff>
    </xdr:to>
    <xdr:sp macro="" textlink="">
      <xdr:nvSpPr>
        <xdr:cNvPr id="2" name="Esquina doblada 1">
          <a:extLst>
            <a:ext uri="{FF2B5EF4-FFF2-40B4-BE49-F238E27FC236}">
              <a16:creationId xmlns:a16="http://schemas.microsoft.com/office/drawing/2014/main" id="{8A9772CC-0936-4E10-81CA-95734A338D53}"/>
            </a:ext>
          </a:extLst>
        </xdr:cNvPr>
        <xdr:cNvSpPr/>
      </xdr:nvSpPr>
      <xdr:spPr>
        <a:xfrm>
          <a:off x="10859247" y="3631342"/>
          <a:ext cx="8022291" cy="2987263"/>
        </a:xfrm>
        <a:prstGeom prst="foldedCorner">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r>
            <a:rPr lang="en-GB" sz="1100" b="1">
              <a:solidFill>
                <a:schemeClr val="lt1"/>
              </a:solidFill>
              <a:effectLst/>
              <a:latin typeface="+mn-lt"/>
              <a:ea typeface="+mn-ea"/>
              <a:cs typeface="+mn-cs"/>
            </a:rPr>
            <a:t>STEPS</a:t>
          </a:r>
          <a:r>
            <a:rPr lang="en-GB" sz="1100" b="1" baseline="0">
              <a:solidFill>
                <a:schemeClr val="lt1"/>
              </a:solidFill>
              <a:effectLst/>
              <a:latin typeface="+mn-lt"/>
              <a:ea typeface="+mn-ea"/>
              <a:cs typeface="+mn-cs"/>
            </a:rPr>
            <a:t> TO PARAMETRIZE A SCENARIO WITH WILIAM</a:t>
          </a:r>
        </a:p>
        <a:p>
          <a:endParaRPr lang="es-ES" sz="1200">
            <a:effectLst/>
          </a:endParaRPr>
        </a:p>
        <a:p>
          <a:r>
            <a:rPr lang="en-GB" sz="1100" b="0" baseline="0">
              <a:solidFill>
                <a:schemeClr val="lt1"/>
              </a:solidFill>
              <a:effectLst/>
              <a:latin typeface="+mn-lt"/>
              <a:ea typeface="+mn-ea"/>
              <a:cs typeface="+mn-cs"/>
            </a:rPr>
            <a:t>1. Think about a storyline and set of pre-defined goals</a:t>
          </a:r>
        </a:p>
        <a:p>
          <a:endParaRPr lang="es-ES" sz="1200">
            <a:effectLst/>
          </a:endParaRPr>
        </a:p>
        <a:p>
          <a:r>
            <a:rPr lang="en-GB" sz="1100" b="0" baseline="0">
              <a:solidFill>
                <a:schemeClr val="lt1"/>
              </a:solidFill>
              <a:effectLst/>
              <a:latin typeface="+mn-lt"/>
              <a:ea typeface="+mn-ea"/>
              <a:cs typeface="+mn-cs"/>
            </a:rPr>
            <a:t>2. Parametrize the policies and hypotheses according to that storyline. Eventually, add more polices and hypotheses, modify the structure of the model, etc. to suit your needs.</a:t>
          </a:r>
        </a:p>
        <a:p>
          <a:endParaRPr lang="es-ES" sz="1200">
            <a:effectLst/>
          </a:endParaRPr>
        </a:p>
        <a:p>
          <a:r>
            <a:rPr lang="en-GB" sz="1100" b="0" baseline="0">
              <a:solidFill>
                <a:schemeClr val="lt1"/>
              </a:solidFill>
              <a:effectLst/>
              <a:latin typeface="+mn-lt"/>
              <a:ea typeface="+mn-ea"/>
              <a:cs typeface="+mn-cs"/>
            </a:rPr>
            <a:t>WARNING: each scenario input is independent from the others from a mathematical point of view, however they are conceptually linked by a common storyline, and in some cases there are also some dependences when parametrizing them.</a:t>
          </a:r>
        </a:p>
        <a:p>
          <a:endParaRPr lang="es-ES" sz="1200">
            <a:effectLst/>
          </a:endParaRPr>
        </a:p>
        <a:p>
          <a:r>
            <a:rPr lang="en-GB" sz="1100" b="0" baseline="0">
              <a:solidFill>
                <a:schemeClr val="lt1"/>
              </a:solidFill>
              <a:effectLst/>
              <a:latin typeface="+mn-lt"/>
              <a:ea typeface="+mn-ea"/>
              <a:cs typeface="+mn-cs"/>
            </a:rPr>
            <a:t>3. Run your simulation!</a:t>
          </a:r>
          <a:endParaRPr lang="es-ES" sz="1200">
            <a:effectLst/>
          </a:endParaRPr>
        </a:p>
        <a:p>
          <a:pPr algn="l"/>
          <a:endParaRPr lang="en-GB" sz="1100" b="0"/>
        </a:p>
        <a:p>
          <a:pPr algn="l"/>
          <a:endParaRPr lang="en-GB" sz="1400" b="1"/>
        </a:p>
        <a:p>
          <a:pPr algn="l"/>
          <a:endParaRPr lang="en-GB" sz="1400" b="1"/>
        </a:p>
      </xdr:txBody>
    </xdr:sp>
    <xdr:clientData/>
  </xdr:twoCellAnchor>
  <xdr:twoCellAnchor>
    <xdr:from>
      <xdr:col>3</xdr:col>
      <xdr:colOff>584088</xdr:colOff>
      <xdr:row>3</xdr:row>
      <xdr:rowOff>179332</xdr:rowOff>
    </xdr:from>
    <xdr:to>
      <xdr:col>8</xdr:col>
      <xdr:colOff>582295</xdr:colOff>
      <xdr:row>10</xdr:row>
      <xdr:rowOff>19050</xdr:rowOff>
    </xdr:to>
    <xdr:sp macro="" textlink="">
      <xdr:nvSpPr>
        <xdr:cNvPr id="3" name="Esquina doblada 2">
          <a:extLst>
            <a:ext uri="{FF2B5EF4-FFF2-40B4-BE49-F238E27FC236}">
              <a16:creationId xmlns:a16="http://schemas.microsoft.com/office/drawing/2014/main" id="{CAECBE38-CD07-4724-BC31-CD26507C01A4}"/>
            </a:ext>
          </a:extLst>
        </xdr:cNvPr>
        <xdr:cNvSpPr/>
      </xdr:nvSpPr>
      <xdr:spPr>
        <a:xfrm>
          <a:off x="10823463" y="979432"/>
          <a:ext cx="8056357" cy="2459093"/>
        </a:xfrm>
        <a:prstGeom prst="foldedCorner">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GB" sz="1200" b="1"/>
            <a:t>MODEL STATUS</a:t>
          </a:r>
          <a:r>
            <a:rPr lang="en-GB" sz="1200" b="1" baseline="0"/>
            <a:t> AND </a:t>
          </a:r>
          <a:r>
            <a:rPr lang="en-GB" sz="1200" b="1"/>
            <a:t>REFERENCE SCENARIO</a:t>
          </a:r>
          <a:endParaRPr lang="en-GB" sz="1200" b="1" baseline="0"/>
        </a:p>
        <a:p>
          <a:pPr algn="l"/>
          <a:endParaRPr lang="en-GB" sz="1200" b="1" baseline="0"/>
        </a:p>
        <a:p>
          <a:pPr marL="0" marR="0" indent="0" algn="l" defTabSz="914400" eaLnBrk="1" fontAlgn="auto" latinLnBrk="0" hangingPunct="1">
            <a:lnSpc>
              <a:spcPct val="100000"/>
            </a:lnSpc>
            <a:spcBef>
              <a:spcPts val="0"/>
            </a:spcBef>
            <a:spcAft>
              <a:spcPts val="0"/>
            </a:spcAft>
            <a:buClrTx/>
            <a:buSzTx/>
            <a:buFontTx/>
            <a:buNone/>
            <a:tabLst/>
            <a:defRPr/>
          </a:pPr>
          <a:r>
            <a:rPr lang="en-GB" sz="1100" b="0" baseline="0">
              <a:solidFill>
                <a:schemeClr val="lt1"/>
              </a:solidFill>
              <a:effectLst/>
              <a:latin typeface="+mn-lt"/>
              <a:ea typeface="+mn-ea"/>
              <a:cs typeface="+mn-cs"/>
            </a:rPr>
            <a:t>In the current version, there is a number of issues with inter-module links (calibration, some are yet not functional, etc), which affects the internal coherence of the obtained results. For this reason, the model is still in BETA phase. </a:t>
          </a:r>
          <a:r>
            <a:rPr lang="en-GB" sz="1100">
              <a:solidFill>
                <a:schemeClr val="lt1"/>
              </a:solidFill>
              <a:effectLst/>
              <a:latin typeface="+mn-lt"/>
              <a:ea typeface="+mn-ea"/>
              <a:cs typeface="+mn-cs"/>
            </a:rPr>
            <a:t>This model version is not a fully validated model and hence it is not possible to use the whole model with confidence.</a:t>
          </a:r>
          <a:endParaRPr lang="en-GB">
            <a:effectLst/>
          </a:endParaRPr>
        </a:p>
        <a:p>
          <a:pPr algn="l"/>
          <a:endParaRPr lang="en-GB" sz="1100" b="0" baseline="0"/>
        </a:p>
        <a:p>
          <a:pPr algn="l"/>
          <a:r>
            <a:rPr lang="en-GB" sz="1100" b="0" baseline="0"/>
            <a:t>The by-default parametrization of the model does not consist of a fully consistently set of scenario inputs, although in general the default parametrization corresponds to current trends (dynamic), current levels (static) or sometimes convergence to "expert-judgement"-based" averages in the long-term.</a:t>
          </a:r>
        </a:p>
        <a:p>
          <a:pPr algn="l"/>
          <a:endParaRPr lang="en-GB" sz="1100" b="0" baseline="0"/>
        </a:p>
        <a:p>
          <a:pPr algn="l"/>
          <a:r>
            <a:rPr lang="en-GB" sz="1100" b="0"/>
            <a:t>Although the model begins to simulate in 2005, some modules (such as the economy module) are initialized in 2015 (data constraints), so the reference year of the model is 2015 and since</a:t>
          </a:r>
          <a:r>
            <a:rPr lang="en-GB" sz="1100" b="0" baseline="0"/>
            <a:t> that year is projection period</a:t>
          </a:r>
          <a:r>
            <a:rPr lang="en-GB" sz="1100" b="0"/>
            <a:t>.</a:t>
          </a:r>
        </a:p>
        <a:p>
          <a:pPr algn="l"/>
          <a:endParaRPr lang="en-GB" sz="1400" b="1"/>
        </a:p>
        <a:p>
          <a:pPr algn="l"/>
          <a:endParaRPr lang="en-GB" sz="14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432173</xdr:colOff>
      <xdr:row>7</xdr:row>
      <xdr:rowOff>137644</xdr:rowOff>
    </xdr:from>
    <xdr:to>
      <xdr:col>12</xdr:col>
      <xdr:colOff>108322</xdr:colOff>
      <xdr:row>12</xdr:row>
      <xdr:rowOff>32852</xdr:rowOff>
    </xdr:to>
    <xdr:sp macro="" textlink="">
      <xdr:nvSpPr>
        <xdr:cNvPr id="2" name="Esquina doblada 1">
          <a:extLst>
            <a:ext uri="{FF2B5EF4-FFF2-40B4-BE49-F238E27FC236}">
              <a16:creationId xmlns:a16="http://schemas.microsoft.com/office/drawing/2014/main" id="{475DFAC2-CA82-44E0-BD38-FE36F4E6BE2A}"/>
            </a:ext>
          </a:extLst>
        </xdr:cNvPr>
        <xdr:cNvSpPr/>
      </xdr:nvSpPr>
      <xdr:spPr>
        <a:xfrm>
          <a:off x="9378053" y="1577824"/>
          <a:ext cx="4911089" cy="771508"/>
        </a:xfrm>
        <a:prstGeom prst="foldedCorner">
          <a:avLst/>
        </a:prstGeom>
        <a:solidFill>
          <a:srgbClr val="FFFF00">
            <a:alpha val="7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800">
              <a:solidFill>
                <a:sysClr val="windowText" lastClr="000000"/>
              </a:solidFill>
            </a:rPr>
            <a:t>Take into account that in</a:t>
          </a:r>
          <a:r>
            <a:rPr lang="en-GB" sz="1800" baseline="0">
              <a:solidFill>
                <a:sysClr val="windowText" lastClr="000000"/>
              </a:solidFill>
            </a:rPr>
            <a:t> this model version</a:t>
          </a:r>
          <a:r>
            <a:rPr lang="en-GB" sz="1800">
              <a:solidFill>
                <a:sysClr val="windowText" lastClr="000000"/>
              </a:solidFill>
            </a:rPr>
            <a:t> there are no limits to capital productivity variation</a:t>
          </a:r>
        </a:p>
      </xdr:txBody>
    </xdr:sp>
    <xdr:clientData/>
  </xdr:twoCellAnchor>
  <xdr:twoCellAnchor>
    <xdr:from>
      <xdr:col>4</xdr:col>
      <xdr:colOff>75826</xdr:colOff>
      <xdr:row>105</xdr:row>
      <xdr:rowOff>7283</xdr:rowOff>
    </xdr:from>
    <xdr:to>
      <xdr:col>13</xdr:col>
      <xdr:colOff>515620</xdr:colOff>
      <xdr:row>110</xdr:row>
      <xdr:rowOff>83819</xdr:rowOff>
    </xdr:to>
    <xdr:sp macro="" textlink="">
      <xdr:nvSpPr>
        <xdr:cNvPr id="3" name="Esquina doblada 1">
          <a:extLst>
            <a:ext uri="{FF2B5EF4-FFF2-40B4-BE49-F238E27FC236}">
              <a16:creationId xmlns:a16="http://schemas.microsoft.com/office/drawing/2014/main" id="{5F64ACBD-E841-4915-AFAE-ED01C508762C}"/>
            </a:ext>
          </a:extLst>
        </xdr:cNvPr>
        <xdr:cNvSpPr/>
      </xdr:nvSpPr>
      <xdr:spPr>
        <a:xfrm>
          <a:off x="9172201" y="19219208"/>
          <a:ext cx="6373869" cy="981411"/>
        </a:xfrm>
        <a:prstGeom prst="foldedCorner">
          <a:avLst/>
        </a:prstGeom>
        <a:solidFill>
          <a:schemeClr val="accent2">
            <a:alpha val="7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800">
              <a:solidFill>
                <a:sysClr val="windowText" lastClr="000000"/>
              </a:solidFill>
            </a:rPr>
            <a:t>Take into account that in</a:t>
          </a:r>
          <a:r>
            <a:rPr lang="en-GB" sz="1800" baseline="0">
              <a:solidFill>
                <a:sysClr val="windowText" lastClr="000000"/>
              </a:solidFill>
            </a:rPr>
            <a:t> this model version</a:t>
          </a:r>
          <a:r>
            <a:rPr lang="en-GB" sz="1800">
              <a:solidFill>
                <a:sysClr val="windowText" lastClr="000000"/>
              </a:solidFill>
            </a:rPr>
            <a:t> there are no limits to labour productivity variation</a:t>
          </a:r>
        </a:p>
      </xdr:txBody>
    </xdr:sp>
    <xdr:clientData/>
  </xdr:twoCellAnchor>
  <xdr:twoCellAnchor>
    <xdr:from>
      <xdr:col>9</xdr:col>
      <xdr:colOff>175184</xdr:colOff>
      <xdr:row>946</xdr:row>
      <xdr:rowOff>167153</xdr:rowOff>
    </xdr:from>
    <xdr:to>
      <xdr:col>21</xdr:col>
      <xdr:colOff>76199</xdr:colOff>
      <xdr:row>962</xdr:row>
      <xdr:rowOff>0</xdr:rowOff>
    </xdr:to>
    <xdr:sp macro="" textlink="">
      <xdr:nvSpPr>
        <xdr:cNvPr id="4" name="Esquina doblada 1">
          <a:extLst>
            <a:ext uri="{FF2B5EF4-FFF2-40B4-BE49-F238E27FC236}">
              <a16:creationId xmlns:a16="http://schemas.microsoft.com/office/drawing/2014/main" id="{C410243F-51B3-4252-8087-4D4643061659}"/>
            </a:ext>
          </a:extLst>
        </xdr:cNvPr>
        <xdr:cNvSpPr/>
      </xdr:nvSpPr>
      <xdr:spPr>
        <a:xfrm>
          <a:off x="12283364" y="166176473"/>
          <a:ext cx="7665795" cy="2637007"/>
        </a:xfrm>
        <a:prstGeom prst="foldedCorner">
          <a:avLst/>
        </a:prstGeom>
        <a:solidFill>
          <a:srgbClr val="FFFF00">
            <a:alpha val="7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800">
              <a:solidFill>
                <a:sysClr val="windowText" lastClr="000000"/>
              </a:solidFill>
            </a:rPr>
            <a:t>If SELECT_BASIC_INCOME_SP=0, then what it is included here is not affecting</a:t>
          </a:r>
          <a:r>
            <a:rPr lang="en-GB" sz="1800" baseline="0">
              <a:solidFill>
                <a:sysClr val="windowText" lastClr="000000"/>
              </a:solidFill>
            </a:rPr>
            <a:t> the model</a:t>
          </a:r>
        </a:p>
        <a:p>
          <a:pPr algn="l"/>
          <a:r>
            <a:rPr lang="en-GB" sz="1800" baseline="0">
              <a:solidFill>
                <a:sysClr val="windowText" lastClr="000000"/>
              </a:solidFill>
            </a:rPr>
            <a:t>When 'SELECT_POLICY_FINANCE_BASIC_INCOME_SP = 2, the user has to activate GHG taxes and decide the share of the GHG tax revenues that is used to fiance the basic income  SHARE_GHG_REVENUES_TO_FINANCE_BASIC_INCOME_SP</a:t>
          </a:r>
          <a:endParaRPr lang="en-GB" sz="1800">
            <a:solidFill>
              <a:sysClr val="windowText" lastClr="000000"/>
            </a:solidFill>
          </a:endParaRPr>
        </a:p>
      </xdr:txBody>
    </xdr:sp>
    <xdr:clientData/>
  </xdr:twoCellAnchor>
  <xdr:twoCellAnchor>
    <xdr:from>
      <xdr:col>7</xdr:col>
      <xdr:colOff>134471</xdr:colOff>
      <xdr:row>1019</xdr:row>
      <xdr:rowOff>107202</xdr:rowOff>
    </xdr:from>
    <xdr:to>
      <xdr:col>15</xdr:col>
      <xdr:colOff>164726</xdr:colOff>
      <xdr:row>1024</xdr:row>
      <xdr:rowOff>112059</xdr:rowOff>
    </xdr:to>
    <xdr:sp macro="" textlink="">
      <xdr:nvSpPr>
        <xdr:cNvPr id="5" name="Esquina doblada 1">
          <a:extLst>
            <a:ext uri="{FF2B5EF4-FFF2-40B4-BE49-F238E27FC236}">
              <a16:creationId xmlns:a16="http://schemas.microsoft.com/office/drawing/2014/main" id="{7E8ED21A-9085-4908-94F2-EA5A9C7F247A}"/>
            </a:ext>
          </a:extLst>
        </xdr:cNvPr>
        <xdr:cNvSpPr/>
      </xdr:nvSpPr>
      <xdr:spPr>
        <a:xfrm>
          <a:off x="10977731" y="178910502"/>
          <a:ext cx="5265195" cy="881157"/>
        </a:xfrm>
        <a:prstGeom prst="foldedCorner">
          <a:avLst/>
        </a:prstGeom>
        <a:solidFill>
          <a:srgbClr val="FFFF00">
            <a:alpha val="7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800">
              <a:solidFill>
                <a:sysClr val="windowText" lastClr="000000"/>
              </a:solidFill>
            </a:rPr>
            <a:t>Affects both to bottom-up and top-down modelling</a:t>
          </a:r>
          <a:r>
            <a:rPr lang="en-GB" sz="1800" baseline="0">
              <a:solidFill>
                <a:sysClr val="windowText" lastClr="000000"/>
              </a:solidFill>
            </a:rPr>
            <a:t> of passenger transport consumption of energy</a:t>
          </a:r>
          <a:endParaRPr lang="en-GB" sz="1800">
            <a:solidFill>
              <a:sysClr val="windowText" lastClr="000000"/>
            </a:solidFill>
          </a:endParaRPr>
        </a:p>
      </xdr:txBody>
    </xdr:sp>
    <xdr:clientData/>
  </xdr:twoCellAnchor>
  <xdr:twoCellAnchor>
    <xdr:from>
      <xdr:col>3</xdr:col>
      <xdr:colOff>327660</xdr:colOff>
      <xdr:row>774</xdr:row>
      <xdr:rowOff>68580</xdr:rowOff>
    </xdr:from>
    <xdr:to>
      <xdr:col>14</xdr:col>
      <xdr:colOff>563880</xdr:colOff>
      <xdr:row>779</xdr:row>
      <xdr:rowOff>139401</xdr:rowOff>
    </xdr:to>
    <xdr:sp macro="" textlink="">
      <xdr:nvSpPr>
        <xdr:cNvPr id="6" name="Esquina doblada 1">
          <a:extLst>
            <a:ext uri="{FF2B5EF4-FFF2-40B4-BE49-F238E27FC236}">
              <a16:creationId xmlns:a16="http://schemas.microsoft.com/office/drawing/2014/main" id="{F2A3CE21-81D1-47F0-9A69-FFD70B20C029}"/>
            </a:ext>
          </a:extLst>
        </xdr:cNvPr>
        <xdr:cNvSpPr/>
      </xdr:nvSpPr>
      <xdr:spPr>
        <a:xfrm>
          <a:off x="8641080" y="135933180"/>
          <a:ext cx="7368540" cy="947121"/>
        </a:xfrm>
        <a:prstGeom prst="foldedCorner">
          <a:avLst/>
        </a:prstGeom>
        <a:solidFill>
          <a:srgbClr val="FFFF00">
            <a:alpha val="7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800">
              <a:solidFill>
                <a:sysClr val="windowText" lastClr="000000"/>
              </a:solidFill>
            </a:rPr>
            <a:t>When</a:t>
          </a:r>
          <a:r>
            <a:rPr lang="en-GB" sz="1800" baseline="0">
              <a:solidFill>
                <a:sysClr val="windowText" lastClr="000000"/>
              </a:solidFill>
            </a:rPr>
            <a:t> taxes on sectors and/or households emissions are activated, the user should check how revenues are used (SHARE GHG REVENUES SP)</a:t>
          </a:r>
          <a:endParaRPr lang="en-GB" sz="1800">
            <a:solidFill>
              <a:sysClr val="windowText" lastClr="000000"/>
            </a:solidFill>
          </a:endParaRPr>
        </a:p>
      </xdr:txBody>
    </xdr:sp>
    <xdr:clientData/>
  </xdr:twoCellAnchor>
  <xdr:twoCellAnchor>
    <xdr:from>
      <xdr:col>7</xdr:col>
      <xdr:colOff>556260</xdr:colOff>
      <xdr:row>886</xdr:row>
      <xdr:rowOff>45720</xdr:rowOff>
    </xdr:from>
    <xdr:to>
      <xdr:col>18</xdr:col>
      <xdr:colOff>426720</xdr:colOff>
      <xdr:row>906</xdr:row>
      <xdr:rowOff>76200</xdr:rowOff>
    </xdr:to>
    <xdr:sp macro="" textlink="">
      <xdr:nvSpPr>
        <xdr:cNvPr id="7" name="Esquina doblada 1">
          <a:extLst>
            <a:ext uri="{FF2B5EF4-FFF2-40B4-BE49-F238E27FC236}">
              <a16:creationId xmlns:a16="http://schemas.microsoft.com/office/drawing/2014/main" id="{F05A5562-0F6B-48C3-A004-A4389799124C}"/>
            </a:ext>
          </a:extLst>
        </xdr:cNvPr>
        <xdr:cNvSpPr/>
      </xdr:nvSpPr>
      <xdr:spPr>
        <a:xfrm>
          <a:off x="11399520" y="155539440"/>
          <a:ext cx="7002780" cy="3535680"/>
        </a:xfrm>
        <a:prstGeom prst="foldedCorner">
          <a:avLst/>
        </a:prstGeom>
        <a:solidFill>
          <a:srgbClr val="FFFF00">
            <a:alpha val="7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800">
              <a:solidFill>
                <a:sysClr val="windowText" lastClr="000000"/>
              </a:solidFill>
            </a:rPr>
            <a:t>GHG tax revenues "recycling options":</a:t>
          </a:r>
          <a:r>
            <a:rPr lang="en-GB" sz="1800" baseline="0">
              <a:solidFill>
                <a:sysClr val="windowText" lastClr="000000"/>
              </a:solidFill>
            </a:rPr>
            <a:t> d</a:t>
          </a:r>
          <a:r>
            <a:rPr lang="en-GB" sz="1800">
              <a:solidFill>
                <a:sysClr val="windowText" lastClr="000000"/>
              </a:solidFill>
            </a:rPr>
            <a:t>istribution of</a:t>
          </a:r>
          <a:r>
            <a:rPr lang="en-GB" sz="1800" baseline="0">
              <a:solidFill>
                <a:sysClr val="windowText" lastClr="000000"/>
              </a:solidFill>
            </a:rPr>
            <a:t> revenues from taxes on sectors and households GHG emissions</a:t>
          </a:r>
          <a:endParaRPr lang="es-ES" sz="1100" b="0" i="0" u="none" strike="noStrike" baseline="0">
            <a:solidFill>
              <a:schemeClr val="lt1"/>
            </a:solidFill>
            <a:effectLst/>
            <a:latin typeface="+mn-lt"/>
            <a:ea typeface="+mn-ea"/>
            <a:cs typeface="+mn-cs"/>
          </a:endParaRPr>
        </a:p>
        <a:p>
          <a:pPr algn="l"/>
          <a:r>
            <a:rPr lang="es-ES" sz="1800">
              <a:solidFill>
                <a:sysClr val="windowText" lastClr="000000"/>
              </a:solidFill>
            </a:rPr>
            <a:t>* These recycling mechanims operate whe the GHG taxes are activated</a:t>
          </a:r>
          <a:br>
            <a:rPr lang="es-ES" sz="1800">
              <a:solidFill>
                <a:sysClr val="windowText" lastClr="000000"/>
              </a:solidFill>
            </a:rPr>
          </a:br>
          <a:r>
            <a:rPr lang="es-ES" sz="1800">
              <a:solidFill>
                <a:sysClr val="windowText" lastClr="000000"/>
              </a:solidFill>
            </a:rPr>
            <a:t>* When part of the revenues are used to finance a basic income, the basic income policy must be activated (note that this policy only works for</a:t>
          </a:r>
          <a:r>
            <a:rPr lang="es-ES" sz="1800" baseline="0">
              <a:solidFill>
                <a:sysClr val="windowText" lastClr="000000"/>
              </a:solidFill>
            </a:rPr>
            <a:t> countries with disaggregated households). In order to do it, activate 'SWITCH_POLICY_BASIC_INCOME_SP' and select option 2 in 'SELECT_POLICY_FINANCE_BASIC_INCOME_SP'</a:t>
          </a:r>
        </a:p>
        <a:p>
          <a:pPr algn="l"/>
          <a:r>
            <a:rPr lang="es-ES" sz="1800" baseline="0">
              <a:solidFill>
                <a:sysClr val="windowText" lastClr="000000"/>
              </a:solidFill>
            </a:rPr>
            <a:t>* Note that if a large amount of tax revenues is used for social benefits or basic income this can cause a rebound in GHG emissions</a:t>
          </a:r>
          <a:endParaRPr lang="es-ES" sz="1800">
            <a:solidFill>
              <a:sysClr val="windowText" lastClr="000000"/>
            </a:solidFill>
          </a:endParaRPr>
        </a:p>
        <a:p>
          <a:pPr algn="l"/>
          <a:endParaRPr lang="en-GB" sz="1800">
            <a:solidFill>
              <a:sysClr val="windowText" lastClr="000000"/>
            </a:solidFill>
          </a:endParaRPr>
        </a:p>
      </xdr:txBody>
    </xdr:sp>
    <xdr:clientData/>
  </xdr:twoCellAnchor>
  <xdr:twoCellAnchor>
    <xdr:from>
      <xdr:col>0</xdr:col>
      <xdr:colOff>1650626</xdr:colOff>
      <xdr:row>114</xdr:row>
      <xdr:rowOff>38100</xdr:rowOff>
    </xdr:from>
    <xdr:to>
      <xdr:col>6</xdr:col>
      <xdr:colOff>276225</xdr:colOff>
      <xdr:row>125</xdr:row>
      <xdr:rowOff>125094</xdr:rowOff>
    </xdr:to>
    <xdr:sp macro="" textlink="">
      <xdr:nvSpPr>
        <xdr:cNvPr id="8" name="Esquina doblada 1">
          <a:extLst>
            <a:ext uri="{FF2B5EF4-FFF2-40B4-BE49-F238E27FC236}">
              <a16:creationId xmlns:a16="http://schemas.microsoft.com/office/drawing/2014/main" id="{8D325114-E4EC-40A4-8FB7-505729512B76}"/>
            </a:ext>
          </a:extLst>
        </xdr:cNvPr>
        <xdr:cNvSpPr/>
      </xdr:nvSpPr>
      <xdr:spPr>
        <a:xfrm>
          <a:off x="1650626" y="20878800"/>
          <a:ext cx="8998324" cy="2077719"/>
        </a:xfrm>
        <a:prstGeom prst="foldedCorner">
          <a:avLst/>
        </a:prstGeom>
        <a:solidFill>
          <a:srgbClr val="FFFF00">
            <a:alpha val="7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800">
              <a:solidFill>
                <a:sysClr val="windowText" lastClr="000000"/>
              </a:solidFill>
            </a:rPr>
            <a:t>Note that assumptions on labour productivity are highly relevant in the construction of scenarios, since it affects economic growth and employent (the model is very sensitive to this parameter). This parameter usually ranges between 0% and 6%,  with typically values around 1-3%,  depending on the country. When changing these parameters, the user should check the unemployment rate resulting from the simulation to avoid unrealistic results. The improved modelling of this feature is ongoing.</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5565588</xdr:colOff>
      <xdr:row>379</xdr:row>
      <xdr:rowOff>94876</xdr:rowOff>
    </xdr:from>
    <xdr:to>
      <xdr:col>1</xdr:col>
      <xdr:colOff>1928272</xdr:colOff>
      <xdr:row>398</xdr:row>
      <xdr:rowOff>69475</xdr:rowOff>
    </xdr:to>
    <xdr:sp macro="" textlink="">
      <xdr:nvSpPr>
        <xdr:cNvPr id="2" name="Esquina doblada 1">
          <a:extLst>
            <a:ext uri="{FF2B5EF4-FFF2-40B4-BE49-F238E27FC236}">
              <a16:creationId xmlns:a16="http://schemas.microsoft.com/office/drawing/2014/main" id="{4F6086E4-4F62-4C6B-B2ED-7CE6FD8ED565}"/>
            </a:ext>
          </a:extLst>
        </xdr:cNvPr>
        <xdr:cNvSpPr/>
      </xdr:nvSpPr>
      <xdr:spPr>
        <a:xfrm>
          <a:off x="5565588" y="70917061"/>
          <a:ext cx="3902674" cy="3407409"/>
        </a:xfrm>
        <a:prstGeom prst="foldedCorner">
          <a:avLst/>
        </a:prstGeom>
        <a:solidFill>
          <a:schemeClr val="accent1">
            <a:alpha val="7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2000">
              <a:solidFill>
                <a:sysClr val="windowText" lastClr="000000"/>
              </a:solidFill>
            </a:rPr>
            <a:t>Including very high numbers (10,000) in this table is</a:t>
          </a:r>
          <a:r>
            <a:rPr lang="en-GB" sz="2000" baseline="0">
              <a:solidFill>
                <a:sysClr val="windowText" lastClr="000000"/>
              </a:solidFill>
            </a:rPr>
            <a:t> equivalent to unlimited RES potential, but to ease model usability we have include a specific option in the SELECT above (SELECT_PROTRA_RES_POTENTIALS_SP)</a:t>
          </a:r>
          <a:endParaRPr lang="en-GB" sz="2000">
            <a:solidFill>
              <a:sysClr val="windowText" lastClr="000000"/>
            </a:solidFill>
          </a:endParaRPr>
        </a:p>
      </xdr:txBody>
    </xdr:sp>
    <xdr:clientData/>
  </xdr:twoCellAnchor>
  <xdr:twoCellAnchor>
    <xdr:from>
      <xdr:col>10</xdr:col>
      <xdr:colOff>533400</xdr:colOff>
      <xdr:row>380</xdr:row>
      <xdr:rowOff>152400</xdr:rowOff>
    </xdr:from>
    <xdr:to>
      <xdr:col>14</xdr:col>
      <xdr:colOff>342900</xdr:colOff>
      <xdr:row>390</xdr:row>
      <xdr:rowOff>14941</xdr:rowOff>
    </xdr:to>
    <xdr:sp macro="" textlink="">
      <xdr:nvSpPr>
        <xdr:cNvPr id="3" name="Esquina doblada 2">
          <a:extLst>
            <a:ext uri="{FF2B5EF4-FFF2-40B4-BE49-F238E27FC236}">
              <a16:creationId xmlns:a16="http://schemas.microsoft.com/office/drawing/2014/main" id="{0B870CA9-CE44-4F95-8EF9-68744F982893}"/>
            </a:ext>
          </a:extLst>
        </xdr:cNvPr>
        <xdr:cNvSpPr/>
      </xdr:nvSpPr>
      <xdr:spPr>
        <a:xfrm>
          <a:off x="37680900" y="71151750"/>
          <a:ext cx="2933700" cy="1676101"/>
        </a:xfrm>
        <a:prstGeom prst="foldedCorner">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rgbClr val="FFFF00"/>
              </a:solidFill>
            </a:rPr>
            <a:t>ISSUES</a:t>
          </a:r>
          <a:r>
            <a:rPr lang="en-GB" sz="1100" b="1" baseline="0">
              <a:solidFill>
                <a:srgbClr val="FFFF00"/>
              </a:solidFill>
            </a:rPr>
            <a:t> WITH CSP:</a:t>
          </a:r>
        </a:p>
        <a:p>
          <a:pPr algn="l"/>
          <a:endParaRPr lang="en-GB" sz="1100" b="1" baseline="0">
            <a:solidFill>
              <a:srgbClr val="FFFF00"/>
            </a:solidFill>
          </a:endParaRPr>
        </a:p>
        <a:p>
          <a:pPr algn="l"/>
          <a:r>
            <a:rPr lang="en-GB" sz="1100" b="1" baseline="0">
              <a:solidFill>
                <a:srgbClr val="FFFF00"/>
              </a:solidFill>
            </a:rPr>
            <a:t>*</a:t>
          </a:r>
          <a:r>
            <a:rPr lang="en-GB" sz="1100" b="1">
              <a:solidFill>
                <a:srgbClr val="FFFF00"/>
              </a:solidFill>
            </a:rPr>
            <a:t>CSP is</a:t>
          </a:r>
          <a:r>
            <a:rPr lang="en-GB" sz="1100" b="1" baseline="0">
              <a:solidFill>
                <a:srgbClr val="FFFF00"/>
              </a:solidFill>
            </a:rPr>
            <a:t> not marked in yellow since for the moment there is no land-use-based potential</a:t>
          </a:r>
          <a:r>
            <a:rPr lang="en-GB" sz="1100" b="1">
              <a:solidFill>
                <a:srgbClr val="FFFF00"/>
              </a:solidFill>
            </a:rPr>
            <a:t>.</a:t>
          </a:r>
        </a:p>
        <a:p>
          <a:pPr algn="l"/>
          <a:endParaRPr lang="en-GB" sz="1100" b="1">
            <a:solidFill>
              <a:srgbClr val="FFFF00"/>
            </a:solidFill>
          </a:endParaRPr>
        </a:p>
        <a:p>
          <a:pPr algn="l"/>
          <a:r>
            <a:rPr lang="en-GB" sz="1100" b="1">
              <a:solidFill>
                <a:srgbClr val="FFFF00"/>
              </a:solidFill>
            </a:rPr>
            <a:t>*Also, the CSP historical data</a:t>
          </a:r>
          <a:r>
            <a:rPr lang="en-GB" sz="1100" b="1" baseline="0">
              <a:solidFill>
                <a:srgbClr val="FFFF00"/>
              </a:solidFill>
            </a:rPr>
            <a:t> for EU must be revised.</a:t>
          </a:r>
        </a:p>
      </xdr:txBody>
    </xdr:sp>
    <xdr:clientData/>
  </xdr:twoCellAnchor>
  <xdr:twoCellAnchor>
    <xdr:from>
      <xdr:col>2</xdr:col>
      <xdr:colOff>134470</xdr:colOff>
      <xdr:row>356</xdr:row>
      <xdr:rowOff>74146</xdr:rowOff>
    </xdr:from>
    <xdr:to>
      <xdr:col>2</xdr:col>
      <xdr:colOff>5114177</xdr:colOff>
      <xdr:row>363</xdr:row>
      <xdr:rowOff>32870</xdr:rowOff>
    </xdr:to>
    <xdr:sp macro="" textlink="">
      <xdr:nvSpPr>
        <xdr:cNvPr id="4" name="Esquina doblada 1">
          <a:extLst>
            <a:ext uri="{FF2B5EF4-FFF2-40B4-BE49-F238E27FC236}">
              <a16:creationId xmlns:a16="http://schemas.microsoft.com/office/drawing/2014/main" id="{FBF92D99-3DB5-47C8-A67B-BC875D873ADB}"/>
            </a:ext>
          </a:extLst>
        </xdr:cNvPr>
        <xdr:cNvSpPr/>
      </xdr:nvSpPr>
      <xdr:spPr>
        <a:xfrm>
          <a:off x="13179910" y="66168121"/>
          <a:ext cx="4985422" cy="1223644"/>
        </a:xfrm>
        <a:prstGeom prst="foldedCorner">
          <a:avLst/>
        </a:prstGeom>
        <a:solidFill>
          <a:srgbClr val="FFFF00">
            <a:alpha val="7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800">
              <a:solidFill>
                <a:sysClr val="windowText" lastClr="000000"/>
              </a:solidFill>
            </a:rPr>
            <a:t>To consistently use this hypotesis be sure to put 0 potential for unmature energy technologies if SELECT_PROTRA_RES_POTENTIALS_SP=1</a:t>
          </a:r>
        </a:p>
      </xdr:txBody>
    </xdr:sp>
    <xdr:clientData/>
  </xdr:twoCellAnchor>
  <xdr:twoCellAnchor>
    <xdr:from>
      <xdr:col>2</xdr:col>
      <xdr:colOff>256428</xdr:colOff>
      <xdr:row>368</xdr:row>
      <xdr:rowOff>103282</xdr:rowOff>
    </xdr:from>
    <xdr:to>
      <xdr:col>3</xdr:col>
      <xdr:colOff>1086971</xdr:colOff>
      <xdr:row>372</xdr:row>
      <xdr:rowOff>58830</xdr:rowOff>
    </xdr:to>
    <xdr:sp macro="" textlink="">
      <xdr:nvSpPr>
        <xdr:cNvPr id="5" name="Esquina doblada 1">
          <a:extLst>
            <a:ext uri="{FF2B5EF4-FFF2-40B4-BE49-F238E27FC236}">
              <a16:creationId xmlns:a16="http://schemas.microsoft.com/office/drawing/2014/main" id="{606E33C8-E8DC-4A7C-B62A-45975F9B24E5}"/>
            </a:ext>
          </a:extLst>
        </xdr:cNvPr>
        <xdr:cNvSpPr/>
      </xdr:nvSpPr>
      <xdr:spPr>
        <a:xfrm>
          <a:off x="13303773" y="68367052"/>
          <a:ext cx="6181688" cy="1239518"/>
        </a:xfrm>
        <a:prstGeom prst="foldedCorner">
          <a:avLst/>
        </a:prstGeom>
        <a:solidFill>
          <a:srgbClr val="FFFF00">
            <a:alpha val="7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800">
              <a:solidFill>
                <a:sysClr val="windowText" lastClr="000000"/>
              </a:solidFill>
            </a:rPr>
            <a:t>To consistently use this hypotesis check</a:t>
          </a:r>
          <a:r>
            <a:rPr lang="en-GB" sz="1800" baseline="0">
              <a:solidFill>
                <a:sysClr val="windowText" lastClr="000000"/>
              </a:solidFill>
            </a:rPr>
            <a:t> the parametrization of SELECT_AVAILABILITY_UNMATURE_ENERGY_TECHNOLOGIES_SP</a:t>
          </a:r>
          <a:endParaRPr lang="en-GB" sz="1800">
            <a:solidFill>
              <a:sysClr val="windowText" lastClr="000000"/>
            </a:solidFill>
          </a:endParaRPr>
        </a:p>
      </xdr:txBody>
    </xdr:sp>
    <xdr:clientData/>
  </xdr:twoCellAnchor>
  <xdr:twoCellAnchor>
    <xdr:from>
      <xdr:col>0</xdr:col>
      <xdr:colOff>2363973</xdr:colOff>
      <xdr:row>232</xdr:row>
      <xdr:rowOff>136566</xdr:rowOff>
    </xdr:from>
    <xdr:to>
      <xdr:col>4</xdr:col>
      <xdr:colOff>3911831</xdr:colOff>
      <xdr:row>283</xdr:row>
      <xdr:rowOff>158677</xdr:rowOff>
    </xdr:to>
    <xdr:sp macro="" textlink="">
      <xdr:nvSpPr>
        <xdr:cNvPr id="6" name="Esquina doblada 1">
          <a:extLst>
            <a:ext uri="{FF2B5EF4-FFF2-40B4-BE49-F238E27FC236}">
              <a16:creationId xmlns:a16="http://schemas.microsoft.com/office/drawing/2014/main" id="{1270EDB1-7599-4214-B433-33D217165BF6}"/>
            </a:ext>
          </a:extLst>
        </xdr:cNvPr>
        <xdr:cNvSpPr/>
      </xdr:nvSpPr>
      <xdr:spPr>
        <a:xfrm>
          <a:off x="2363973" y="42880956"/>
          <a:ext cx="23308673" cy="9257551"/>
        </a:xfrm>
        <a:prstGeom prst="foldedCorner">
          <a:avLst/>
        </a:prstGeom>
        <a:solidFill>
          <a:schemeClr val="accent1">
            <a:alpha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6600">
              <a:solidFill>
                <a:srgbClr val="002060"/>
              </a:solidFill>
            </a:rPr>
            <a:t>All these only need to be configurated</a:t>
          </a:r>
          <a:r>
            <a:rPr lang="en-GB" sz="6600" baseline="0">
              <a:solidFill>
                <a:srgbClr val="002060"/>
              </a:solidFill>
            </a:rPr>
            <a:t> if 'SWITCH NRG PROFLEX CAPACITY EXPANSION ENDOGENOUS'=0</a:t>
          </a:r>
          <a:endParaRPr lang="en-GB" sz="6600">
            <a:solidFill>
              <a:srgbClr val="002060"/>
            </a:solidFill>
          </a:endParaRPr>
        </a:p>
      </xdr:txBody>
    </xdr:sp>
    <xdr:clientData/>
  </xdr:twoCellAnchor>
  <xdr:twoCellAnchor>
    <xdr:from>
      <xdr:col>1</xdr:col>
      <xdr:colOff>12539</xdr:colOff>
      <xdr:row>204</xdr:row>
      <xdr:rowOff>77560</xdr:rowOff>
    </xdr:from>
    <xdr:to>
      <xdr:col>6</xdr:col>
      <xdr:colOff>1075501</xdr:colOff>
      <xdr:row>206</xdr:row>
      <xdr:rowOff>68036</xdr:rowOff>
    </xdr:to>
    <xdr:sp macro="" textlink="">
      <xdr:nvSpPr>
        <xdr:cNvPr id="7" name="Esquina doblada 1">
          <a:extLst>
            <a:ext uri="{FF2B5EF4-FFF2-40B4-BE49-F238E27FC236}">
              <a16:creationId xmlns:a16="http://schemas.microsoft.com/office/drawing/2014/main" id="{8BC6604A-AFAA-4F6F-8AA9-A4C722F14C5E}"/>
            </a:ext>
          </a:extLst>
        </xdr:cNvPr>
        <xdr:cNvSpPr/>
      </xdr:nvSpPr>
      <xdr:spPr>
        <a:xfrm>
          <a:off x="7560149" y="37672735"/>
          <a:ext cx="22682807" cy="350521"/>
        </a:xfrm>
        <a:prstGeom prst="foldedCorner">
          <a:avLst/>
        </a:prstGeom>
        <a:solidFill>
          <a:schemeClr val="accent1">
            <a:alpha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3200">
              <a:solidFill>
                <a:srgbClr val="FF0000"/>
              </a:solidFill>
            </a:rPr>
            <a:t>    NOT USED</a:t>
          </a:r>
        </a:p>
      </xdr:txBody>
    </xdr:sp>
    <xdr:clientData/>
  </xdr:twoCellAnchor>
  <xdr:twoCellAnchor editAs="oneCell">
    <xdr:from>
      <xdr:col>3</xdr:col>
      <xdr:colOff>0</xdr:colOff>
      <xdr:row>274</xdr:row>
      <xdr:rowOff>0</xdr:rowOff>
    </xdr:from>
    <xdr:to>
      <xdr:col>4</xdr:col>
      <xdr:colOff>22224</xdr:colOff>
      <xdr:row>275</xdr:row>
      <xdr:rowOff>13971</xdr:rowOff>
    </xdr:to>
    <xdr:pic>
      <xdr:nvPicPr>
        <xdr:cNvPr id="8" name="Imagen 7">
          <a:extLst>
            <a:ext uri="{FF2B5EF4-FFF2-40B4-BE49-F238E27FC236}">
              <a16:creationId xmlns:a16="http://schemas.microsoft.com/office/drawing/2014/main" id="{5C216C03-4AAB-4B83-AB16-1E9923BC28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02300" y="50349150"/>
          <a:ext cx="3382644" cy="1968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6464920</xdr:colOff>
      <xdr:row>304</xdr:row>
      <xdr:rowOff>65068</xdr:rowOff>
    </xdr:from>
    <xdr:to>
      <xdr:col>5</xdr:col>
      <xdr:colOff>3383685</xdr:colOff>
      <xdr:row>319</xdr:row>
      <xdr:rowOff>17319</xdr:rowOff>
    </xdr:to>
    <xdr:sp macro="" textlink="">
      <xdr:nvSpPr>
        <xdr:cNvPr id="9" name="Esquina doblada 1">
          <a:extLst>
            <a:ext uri="{FF2B5EF4-FFF2-40B4-BE49-F238E27FC236}">
              <a16:creationId xmlns:a16="http://schemas.microsoft.com/office/drawing/2014/main" id="{7A16C527-7641-4E67-AADF-A8B6F5C9C7BE}"/>
            </a:ext>
          </a:extLst>
        </xdr:cNvPr>
        <xdr:cNvSpPr/>
      </xdr:nvSpPr>
      <xdr:spPr>
        <a:xfrm>
          <a:off x="6461110" y="56384488"/>
          <a:ext cx="22628645" cy="2672591"/>
        </a:xfrm>
        <a:prstGeom prst="foldedCorner">
          <a:avLst/>
        </a:prstGeom>
        <a:solidFill>
          <a:srgbClr val="FF0000">
            <a:alpha val="4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6600">
              <a:solidFill>
                <a:srgbClr val="FF0000"/>
              </a:solidFill>
            </a:rPr>
            <a:t>TO-DO:</a:t>
          </a:r>
          <a:r>
            <a:rPr lang="en-GB" sz="6600" baseline="0">
              <a:solidFill>
                <a:srgbClr val="FF0000"/>
              </a:solidFill>
            </a:rPr>
            <a:t> build an explicit capacity stock for TW of V2G and SC and integrate in the PROFLEX allocate.</a:t>
          </a:r>
          <a:endParaRPr lang="en-GB" sz="6600">
            <a:solidFill>
              <a:srgbClr val="FF0000"/>
            </a:solidFill>
          </a:endParaRPr>
        </a:p>
      </xdr:txBody>
    </xdr:sp>
    <xdr:clientData/>
  </xdr:twoCellAnchor>
  <xdr:twoCellAnchor>
    <xdr:from>
      <xdr:col>0</xdr:col>
      <xdr:colOff>4706834</xdr:colOff>
      <xdr:row>151</xdr:row>
      <xdr:rowOff>103910</xdr:rowOff>
    </xdr:from>
    <xdr:to>
      <xdr:col>9</xdr:col>
      <xdr:colOff>1731818</xdr:colOff>
      <xdr:row>154</xdr:row>
      <xdr:rowOff>83417</xdr:rowOff>
    </xdr:to>
    <xdr:sp macro="" textlink="">
      <xdr:nvSpPr>
        <xdr:cNvPr id="10" name="Esquina doblada 1">
          <a:extLst>
            <a:ext uri="{FF2B5EF4-FFF2-40B4-BE49-F238E27FC236}">
              <a16:creationId xmlns:a16="http://schemas.microsoft.com/office/drawing/2014/main" id="{D366AEAE-47B3-4E09-B184-7F162C13EBF8}"/>
            </a:ext>
          </a:extLst>
        </xdr:cNvPr>
        <xdr:cNvSpPr/>
      </xdr:nvSpPr>
      <xdr:spPr>
        <a:xfrm>
          <a:off x="4703024" y="28105505"/>
          <a:ext cx="32103654" cy="526242"/>
        </a:xfrm>
        <a:prstGeom prst="foldedCorner">
          <a:avLst/>
        </a:prstGeom>
        <a:solidFill>
          <a:schemeClr val="accent1">
            <a:alpha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2400">
              <a:solidFill>
                <a:srgbClr val="002060"/>
              </a:solidFill>
            </a:rPr>
            <a:t>=0 means</a:t>
          </a:r>
          <a:r>
            <a:rPr lang="en-GB" sz="2400" baseline="0">
              <a:solidFill>
                <a:srgbClr val="002060"/>
              </a:solidFill>
            </a:rPr>
            <a:t> it is fully endogenous, and =1 fully exogenous [range: 0-1]. Validated feature.</a:t>
          </a:r>
          <a:endParaRPr lang="en-GB" sz="2400">
            <a:solidFill>
              <a:srgbClr val="002060"/>
            </a:solidFill>
          </a:endParaRPr>
        </a:p>
      </xdr:txBody>
    </xdr:sp>
    <xdr:clientData/>
  </xdr:twoCellAnchor>
  <xdr:twoCellAnchor>
    <xdr:from>
      <xdr:col>0</xdr:col>
      <xdr:colOff>6837090</xdr:colOff>
      <xdr:row>97</xdr:row>
      <xdr:rowOff>17082</xdr:rowOff>
    </xdr:from>
    <xdr:to>
      <xdr:col>12</xdr:col>
      <xdr:colOff>146458</xdr:colOff>
      <xdr:row>100</xdr:row>
      <xdr:rowOff>9289</xdr:rowOff>
    </xdr:to>
    <xdr:sp macro="" textlink="">
      <xdr:nvSpPr>
        <xdr:cNvPr id="11" name="Esquina doblada 1">
          <a:extLst>
            <a:ext uri="{FF2B5EF4-FFF2-40B4-BE49-F238E27FC236}">
              <a16:creationId xmlns:a16="http://schemas.microsoft.com/office/drawing/2014/main" id="{F92CDFD1-001B-4CCB-AEBB-E5C02308828D}"/>
            </a:ext>
          </a:extLst>
        </xdr:cNvPr>
        <xdr:cNvSpPr/>
      </xdr:nvSpPr>
      <xdr:spPr>
        <a:xfrm>
          <a:off x="6840900" y="18251742"/>
          <a:ext cx="32013253" cy="533227"/>
        </a:xfrm>
        <a:prstGeom prst="foldedCorner">
          <a:avLst/>
        </a:prstGeom>
        <a:solidFill>
          <a:schemeClr val="accent1">
            <a:alpha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spcBef>
              <a:spcPts val="0"/>
            </a:spcBef>
            <a:spcAft>
              <a:spcPts val="0"/>
            </a:spcAft>
          </a:pPr>
          <a:r>
            <a:rPr lang="en-GB" sz="2400">
              <a:solidFill>
                <a:srgbClr val="002060"/>
              </a:solidFill>
              <a:effectLst/>
              <a:latin typeface="Calibri" panose="020F0502020204030204" pitchFamily="34" charset="0"/>
              <a:ea typeface="+mn-ea"/>
              <a:cs typeface="+mn-cs"/>
            </a:rPr>
            <a:t>=0 means</a:t>
          </a:r>
          <a:r>
            <a:rPr lang="en-GB" sz="2400" baseline="0">
              <a:solidFill>
                <a:srgbClr val="002060"/>
              </a:solidFill>
              <a:effectLst/>
              <a:latin typeface="Calibri" panose="020F0502020204030204" pitchFamily="34" charset="0"/>
              <a:ea typeface="+mn-ea"/>
              <a:cs typeface="+mn-cs"/>
            </a:rPr>
            <a:t> it is fully endogenous through LCOE, and =1 fully exogenous [range: 0-1]</a:t>
          </a:r>
          <a:endParaRPr lang="es-ES" sz="2400">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449034</xdr:colOff>
      <xdr:row>63</xdr:row>
      <xdr:rowOff>-1</xdr:rowOff>
    </xdr:from>
    <xdr:to>
      <xdr:col>6</xdr:col>
      <xdr:colOff>2462892</xdr:colOff>
      <xdr:row>73</xdr:row>
      <xdr:rowOff>27213</xdr:rowOff>
    </xdr:to>
    <xdr:sp macro="" textlink="">
      <xdr:nvSpPr>
        <xdr:cNvPr id="2" name="Rectángulo: esquina doblada 1">
          <a:extLst>
            <a:ext uri="{FF2B5EF4-FFF2-40B4-BE49-F238E27FC236}">
              <a16:creationId xmlns:a16="http://schemas.microsoft.com/office/drawing/2014/main" id="{C10E3257-DC5F-4FF0-9CAF-59C5314AE4BF}"/>
            </a:ext>
          </a:extLst>
        </xdr:cNvPr>
        <xdr:cNvSpPr/>
      </xdr:nvSpPr>
      <xdr:spPr>
        <a:xfrm>
          <a:off x="23878629" y="12563474"/>
          <a:ext cx="5612403" cy="1882684"/>
        </a:xfrm>
        <a:prstGeom prst="foldedCorner">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200"/>
            <a:t>for gas: </a:t>
          </a:r>
          <a:r>
            <a:rPr lang="es-ES" sz="1200">
              <a:effectLst/>
            </a:rPr>
            <a:t>For the medium Gas Scenario value I would recommend 26526.74 EJ based on BGR 2021 Report and recalculated to 2005 values with BP Stats 2022. </a:t>
          </a:r>
          <a:endParaRPr lang="es-ES" sz="1200"/>
        </a:p>
        <a:p>
          <a:pPr algn="l"/>
          <a:endParaRPr lang="es-ES" sz="1200"/>
        </a:p>
        <a:p>
          <a:pPr algn="l"/>
          <a:r>
            <a:rPr lang="es-ES" sz="1200"/>
            <a:t>for coal:</a:t>
          </a:r>
        </a:p>
        <a:p>
          <a:pPr algn="l"/>
          <a:r>
            <a:rPr lang="es-ES" sz="1200" b="0" i="0" u="none" strike="noStrike">
              <a:solidFill>
                <a:schemeClr val="lt1"/>
              </a:solidFill>
              <a:effectLst/>
              <a:latin typeface="+mn-lt"/>
              <a:ea typeface="+mn-ea"/>
              <a:cs typeface="+mn-cs"/>
            </a:rPr>
            <a:t>Low scenario: 70% medium scenario</a:t>
          </a:r>
        </a:p>
        <a:p>
          <a:pPr algn="l"/>
          <a:r>
            <a:rPr lang="es-ES" sz="1200" b="0" i="0" u="none" strike="noStrike">
              <a:solidFill>
                <a:schemeClr val="lt1"/>
              </a:solidFill>
              <a:effectLst/>
              <a:latin typeface="+mn-lt"/>
              <a:ea typeface="+mn-ea"/>
              <a:cs typeface="+mn-cs"/>
            </a:rPr>
            <a:t>High scenario: 130% medium scenario</a:t>
          </a:r>
          <a:r>
            <a:rPr lang="es-ES" sz="1200"/>
            <a:t> </a:t>
          </a:r>
        </a:p>
      </xdr:txBody>
    </xdr:sp>
    <xdr:clientData/>
  </xdr:twoCellAnchor>
  <xdr:twoCellAnchor>
    <xdr:from>
      <xdr:col>2</xdr:col>
      <xdr:colOff>120090</xdr:colOff>
      <xdr:row>43</xdr:row>
      <xdr:rowOff>108885</xdr:rowOff>
    </xdr:from>
    <xdr:to>
      <xdr:col>3</xdr:col>
      <xdr:colOff>1672853</xdr:colOff>
      <xdr:row>48</xdr:row>
      <xdr:rowOff>97679</xdr:rowOff>
    </xdr:to>
    <xdr:sp macro="" textlink="">
      <xdr:nvSpPr>
        <xdr:cNvPr id="3" name="Rectángulo: esquina doblada 2">
          <a:extLst>
            <a:ext uri="{FF2B5EF4-FFF2-40B4-BE49-F238E27FC236}">
              <a16:creationId xmlns:a16="http://schemas.microsoft.com/office/drawing/2014/main" id="{3F5CE59C-5A82-4C73-64BE-DF4964BB5AE6}"/>
            </a:ext>
          </a:extLst>
        </xdr:cNvPr>
        <xdr:cNvSpPr/>
      </xdr:nvSpPr>
      <xdr:spPr>
        <a:xfrm>
          <a:off x="11023414" y="8636561"/>
          <a:ext cx="5844615" cy="885265"/>
        </a:xfrm>
        <a:prstGeom prst="foldedCorner">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800"/>
            <a:t>After 2020, gas</a:t>
          </a:r>
          <a:r>
            <a:rPr lang="es-ES" sz="1800" baseline="0"/>
            <a:t> price development is always independent from oil price development.</a:t>
          </a:r>
          <a:endParaRPr lang="es-ES" sz="18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114300</xdr:colOff>
      <xdr:row>0</xdr:row>
      <xdr:rowOff>53975</xdr:rowOff>
    </xdr:from>
    <xdr:to>
      <xdr:col>10</xdr:col>
      <xdr:colOff>619124</xdr:colOff>
      <xdr:row>17</xdr:row>
      <xdr:rowOff>0</xdr:rowOff>
    </xdr:to>
    <xdr:sp macro="" textlink="">
      <xdr:nvSpPr>
        <xdr:cNvPr id="2" name="CuadroTexto 1">
          <a:extLst>
            <a:ext uri="{FF2B5EF4-FFF2-40B4-BE49-F238E27FC236}">
              <a16:creationId xmlns:a16="http://schemas.microsoft.com/office/drawing/2014/main" id="{5C556C0B-6CE2-4A78-B988-EEBD186E6CC3}"/>
            </a:ext>
          </a:extLst>
        </xdr:cNvPr>
        <xdr:cNvSpPr txBox="1"/>
      </xdr:nvSpPr>
      <xdr:spPr>
        <a:xfrm>
          <a:off x="114300" y="53975"/>
          <a:ext cx="11109324" cy="3022600"/>
        </a:xfrm>
        <a:prstGeom prst="rect">
          <a:avLst/>
        </a:prstGeom>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r>
            <a:rPr lang="en-GB" sz="1400"/>
            <a:t>This sheet is dedicated to</a:t>
          </a:r>
          <a:r>
            <a:rPr lang="en-GB" sz="1400" baseline="0"/>
            <a:t> introduce exogenous energy capacity expansion inputs in order to use WILIAM as a CALCULATOR OF MATERIAL REQUIREMENTS.</a:t>
          </a:r>
        </a:p>
        <a:p>
          <a:r>
            <a:rPr lang="en-GB" sz="1400" baseline="0"/>
            <a:t>By exogenously setting these capacity expansion levels, the full WILIAM is not anymore functional. The functional outputs are those related to the bottom-up computation of material capacities (cf. view 'materials-primary_demand_vs_availability_MEDEAS').</a:t>
          </a:r>
        </a:p>
        <a:p>
          <a:endParaRPr lang="en-GB" sz="1400" baseline="0"/>
        </a:p>
        <a:p>
          <a:r>
            <a:rPr lang="en-GB" sz="1400" baseline="0"/>
            <a:t>There are currently 6 technologies included in this calculator:</a:t>
          </a:r>
        </a:p>
        <a:p>
          <a:r>
            <a:rPr lang="en-GB" sz="1400" baseline="0"/>
            <a:t>- Onshore wind</a:t>
          </a:r>
        </a:p>
        <a:p>
          <a:r>
            <a:rPr lang="en-GB" sz="1400" baseline="0"/>
            <a:t>- Offshore wind</a:t>
          </a:r>
        </a:p>
        <a:p>
          <a:r>
            <a:rPr lang="en-GB" sz="1400" baseline="0"/>
            <a:t>- Solar photovoltaics (open-space)</a:t>
          </a:r>
        </a:p>
        <a:p>
          <a:r>
            <a:rPr lang="en-GB" sz="1400" baseline="0"/>
            <a:t>- Solar CSP</a:t>
          </a:r>
        </a:p>
        <a:p>
          <a:pPr marL="0" marR="0" lvl="0" indent="0" defTabSz="914400" eaLnBrk="1" fontAlgn="auto" latinLnBrk="0" hangingPunct="1">
            <a:lnSpc>
              <a:spcPct val="100000"/>
            </a:lnSpc>
            <a:spcBef>
              <a:spcPts val="0"/>
            </a:spcBef>
            <a:spcAft>
              <a:spcPts val="0"/>
            </a:spcAft>
            <a:buClrTx/>
            <a:buSzTx/>
            <a:buFontTx/>
            <a:buNone/>
            <a:tabLst/>
            <a:defRPr/>
          </a:pPr>
          <a:r>
            <a:rPr lang="en-GB" sz="1400">
              <a:solidFill>
                <a:srgbClr val="FF0000"/>
              </a:solidFill>
              <a:effectLst/>
              <a:latin typeface="+mn-lt"/>
              <a:ea typeface="+mn-ea"/>
              <a:cs typeface="+mn-cs"/>
            </a:rPr>
            <a:t>- Pumped hydro storage (but no material</a:t>
          </a:r>
          <a:r>
            <a:rPr lang="en-GB" sz="1400" baseline="0">
              <a:solidFill>
                <a:srgbClr val="FF0000"/>
              </a:solidFill>
              <a:effectLst/>
              <a:latin typeface="+mn-lt"/>
              <a:ea typeface="+mn-ea"/>
              <a:cs typeface="+mn-cs"/>
            </a:rPr>
            <a:t> requirements in the model yet</a:t>
          </a:r>
          <a:r>
            <a:rPr lang="en-GB" sz="1400">
              <a:solidFill>
                <a:srgbClr val="FF0000"/>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r>
            <a:rPr lang="en-GB" sz="1400">
              <a:solidFill>
                <a:schemeClr val="dk1"/>
              </a:solidFill>
              <a:effectLst/>
              <a:latin typeface="+mn-lt"/>
              <a:ea typeface="+mn-ea"/>
              <a:cs typeface="+mn-cs"/>
            </a:rPr>
            <a:t>- </a:t>
          </a:r>
          <a:r>
            <a:rPr lang="en-GB" sz="1400" baseline="0">
              <a:solidFill>
                <a:schemeClr val="dk1"/>
              </a:solidFill>
              <a:effectLst/>
              <a:latin typeface="+mn-lt"/>
              <a:ea typeface="+mn-ea"/>
              <a:cs typeface="+mn-cs"/>
            </a:rPr>
            <a:t>stationary grid storage</a:t>
          </a:r>
          <a:endParaRPr lang="es-ES" sz="1400">
            <a:effectLst/>
          </a:endParaRPr>
        </a:p>
        <a:p>
          <a:endParaRPr lang="en-GB" sz="1400" baseline="0"/>
        </a:p>
        <a:p>
          <a:r>
            <a:rPr lang="en-GB" sz="1400" baseline="0"/>
            <a:t>For the correct use of this calculator, follow the next steps, in order:</a:t>
          </a:r>
          <a:endParaRPr lang="en-GB" sz="1400"/>
        </a:p>
      </xdr:txBody>
    </xdr:sp>
    <xdr:clientData/>
  </xdr:twoCellAnchor>
  <xdr:twoCellAnchor>
    <xdr:from>
      <xdr:col>0</xdr:col>
      <xdr:colOff>119380</xdr:colOff>
      <xdr:row>17</xdr:row>
      <xdr:rowOff>104140</xdr:rowOff>
    </xdr:from>
    <xdr:to>
      <xdr:col>10</xdr:col>
      <xdr:colOff>643890</xdr:colOff>
      <xdr:row>19</xdr:row>
      <xdr:rowOff>139700</xdr:rowOff>
    </xdr:to>
    <xdr:sp macro="" textlink="">
      <xdr:nvSpPr>
        <xdr:cNvPr id="3" name="CuadroTexto 2">
          <a:extLst>
            <a:ext uri="{FF2B5EF4-FFF2-40B4-BE49-F238E27FC236}">
              <a16:creationId xmlns:a16="http://schemas.microsoft.com/office/drawing/2014/main" id="{B1FE6E87-459E-4530-B8B4-275392805076}"/>
            </a:ext>
          </a:extLst>
        </xdr:cNvPr>
        <xdr:cNvSpPr txBox="1"/>
      </xdr:nvSpPr>
      <xdr:spPr>
        <a:xfrm>
          <a:off x="122555" y="3183890"/>
          <a:ext cx="11119485" cy="397510"/>
        </a:xfrm>
        <a:prstGeom prst="rect">
          <a:avLst/>
        </a:prstGeom>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r>
            <a:rPr lang="en-GB" sz="1400" b="1"/>
            <a:t>STEP</a:t>
          </a:r>
          <a:r>
            <a:rPr lang="en-GB" sz="1400" b="1" baseline="0"/>
            <a:t> 1 </a:t>
          </a:r>
          <a:r>
            <a:rPr lang="en-GB" sz="1400" baseline="0"/>
            <a:t>--&gt; SWITCH ON the calculator (SWITCH_MATERIALS_CALCULATOR)</a:t>
          </a:r>
          <a:endParaRPr lang="en-GB" sz="1400"/>
        </a:p>
      </xdr:txBody>
    </xdr:sp>
    <xdr:clientData/>
  </xdr:twoCellAnchor>
  <xdr:twoCellAnchor>
    <xdr:from>
      <xdr:col>0</xdr:col>
      <xdr:colOff>88900</xdr:colOff>
      <xdr:row>24</xdr:row>
      <xdr:rowOff>46990</xdr:rowOff>
    </xdr:from>
    <xdr:to>
      <xdr:col>5</xdr:col>
      <xdr:colOff>603250</xdr:colOff>
      <xdr:row>26</xdr:row>
      <xdr:rowOff>83820</xdr:rowOff>
    </xdr:to>
    <xdr:sp macro="" textlink="">
      <xdr:nvSpPr>
        <xdr:cNvPr id="4" name="CuadroTexto 3">
          <a:extLst>
            <a:ext uri="{FF2B5EF4-FFF2-40B4-BE49-F238E27FC236}">
              <a16:creationId xmlns:a16="http://schemas.microsoft.com/office/drawing/2014/main" id="{B05972BF-D25D-45D8-AEAD-EA2CC6590531}"/>
            </a:ext>
          </a:extLst>
        </xdr:cNvPr>
        <xdr:cNvSpPr txBox="1"/>
      </xdr:nvSpPr>
      <xdr:spPr>
        <a:xfrm>
          <a:off x="85725" y="4393565"/>
          <a:ext cx="7219950" cy="398780"/>
        </a:xfrm>
        <a:prstGeom prst="rect">
          <a:avLst/>
        </a:prstGeom>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r>
            <a:rPr lang="en-GB" sz="1400" b="1"/>
            <a:t>STEP</a:t>
          </a:r>
          <a:r>
            <a:rPr lang="en-GB" sz="1400" b="1" baseline="0"/>
            <a:t> 2 </a:t>
          </a:r>
          <a:r>
            <a:rPr lang="en-GB" sz="1400" baseline="0"/>
            <a:t>--&gt; FULLFILL ALL THE FOLLOWING INPUTS </a:t>
          </a:r>
          <a:r>
            <a:rPr lang="en-GB" sz="1400" baseline="0">
              <a:solidFill>
                <a:schemeClr val="dk1"/>
              </a:solidFill>
              <a:effectLst/>
              <a:latin typeface="+mn-lt"/>
              <a:ea typeface="+mn-ea"/>
              <a:cs typeface="+mn-cs"/>
            </a:rPr>
            <a:t>(cells marked with this colour) --&gt;</a:t>
          </a:r>
          <a:endParaRPr lang="en-GB" sz="1400"/>
        </a:p>
      </xdr:txBody>
    </xdr:sp>
    <xdr:clientData/>
  </xdr:twoCellAnchor>
  <xdr:twoCellAnchor>
    <xdr:from>
      <xdr:col>0</xdr:col>
      <xdr:colOff>27940</xdr:colOff>
      <xdr:row>27</xdr:row>
      <xdr:rowOff>151130</xdr:rowOff>
    </xdr:from>
    <xdr:to>
      <xdr:col>7</xdr:col>
      <xdr:colOff>180340</xdr:colOff>
      <xdr:row>30</xdr:row>
      <xdr:rowOff>154940</xdr:rowOff>
    </xdr:to>
    <xdr:sp macro="" textlink="">
      <xdr:nvSpPr>
        <xdr:cNvPr id="5" name="CuadroTexto 4">
          <a:extLst>
            <a:ext uri="{FF2B5EF4-FFF2-40B4-BE49-F238E27FC236}">
              <a16:creationId xmlns:a16="http://schemas.microsoft.com/office/drawing/2014/main" id="{2F726EAE-9444-4240-8A8C-3D34845D13E6}"/>
            </a:ext>
          </a:extLst>
        </xdr:cNvPr>
        <xdr:cNvSpPr txBox="1"/>
      </xdr:nvSpPr>
      <xdr:spPr>
        <a:xfrm>
          <a:off x="31115" y="5037455"/>
          <a:ext cx="8382000" cy="546735"/>
        </a:xfrm>
        <a:prstGeom prst="rect">
          <a:avLst/>
        </a:prstGeom>
        <a:solidFill>
          <a:schemeClr val="accent2">
            <a:lumMod val="60000"/>
            <a:lumOff val="40000"/>
          </a:schemeClr>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r>
            <a:rPr lang="en-GB" sz="1400" b="1"/>
            <a:t>POWER</a:t>
          </a:r>
          <a:r>
            <a:rPr lang="en-GB" sz="1400" b="1" baseline="0"/>
            <a:t> SYSTEM --&gt; new installed capacity per year (TW/year)</a:t>
          </a:r>
          <a:endParaRPr lang="en-GB" sz="1400"/>
        </a:p>
      </xdr:txBody>
    </xdr:sp>
    <xdr:clientData/>
  </xdr:twoCellAnchor>
  <xdr:twoCellAnchor>
    <xdr:from>
      <xdr:col>0</xdr:col>
      <xdr:colOff>0</xdr:colOff>
      <xdr:row>121</xdr:row>
      <xdr:rowOff>0</xdr:rowOff>
    </xdr:from>
    <xdr:to>
      <xdr:col>7</xdr:col>
      <xdr:colOff>152400</xdr:colOff>
      <xdr:row>121</xdr:row>
      <xdr:rowOff>0</xdr:rowOff>
    </xdr:to>
    <xdr:sp macro="" textlink="">
      <xdr:nvSpPr>
        <xdr:cNvPr id="6" name="CuadroTexto 5">
          <a:extLst>
            <a:ext uri="{FF2B5EF4-FFF2-40B4-BE49-F238E27FC236}">
              <a16:creationId xmlns:a16="http://schemas.microsoft.com/office/drawing/2014/main" id="{C1CEBA00-02FE-4782-AF03-0D643B0B36B8}"/>
            </a:ext>
          </a:extLst>
        </xdr:cNvPr>
        <xdr:cNvSpPr txBox="1"/>
      </xdr:nvSpPr>
      <xdr:spPr>
        <a:xfrm>
          <a:off x="0" y="22298025"/>
          <a:ext cx="8382000" cy="0"/>
        </a:xfrm>
        <a:prstGeom prst="rect">
          <a:avLst/>
        </a:prstGeom>
        <a:solidFill>
          <a:schemeClr val="accent2">
            <a:lumMod val="60000"/>
            <a:lumOff val="40000"/>
          </a:schemeClr>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r>
            <a:rPr lang="en-GB" sz="1400" b="1"/>
            <a:t>STORAGE </a:t>
          </a:r>
          <a:r>
            <a:rPr lang="en-GB" sz="1400" b="1" baseline="0"/>
            <a:t>--&gt; new installed capacity per year (TW/year)</a:t>
          </a:r>
          <a:endParaRPr lang="en-GB" sz="1400"/>
        </a:p>
      </xdr:txBody>
    </xdr:sp>
    <xdr:clientData/>
  </xdr:twoCellAnchor>
  <xdr:twoCellAnchor>
    <xdr:from>
      <xdr:col>0</xdr:col>
      <xdr:colOff>0</xdr:colOff>
      <xdr:row>121</xdr:row>
      <xdr:rowOff>0</xdr:rowOff>
    </xdr:from>
    <xdr:to>
      <xdr:col>7</xdr:col>
      <xdr:colOff>152400</xdr:colOff>
      <xdr:row>121</xdr:row>
      <xdr:rowOff>0</xdr:rowOff>
    </xdr:to>
    <xdr:sp macro="" textlink="">
      <xdr:nvSpPr>
        <xdr:cNvPr id="7" name="CuadroTexto 6">
          <a:extLst>
            <a:ext uri="{FF2B5EF4-FFF2-40B4-BE49-F238E27FC236}">
              <a16:creationId xmlns:a16="http://schemas.microsoft.com/office/drawing/2014/main" id="{CD9DEAE6-B477-43F6-BB35-6793B537F14E}"/>
            </a:ext>
          </a:extLst>
        </xdr:cNvPr>
        <xdr:cNvSpPr txBox="1"/>
      </xdr:nvSpPr>
      <xdr:spPr>
        <a:xfrm>
          <a:off x="0" y="22298025"/>
          <a:ext cx="8382000" cy="0"/>
        </a:xfrm>
        <a:prstGeom prst="rect">
          <a:avLst/>
        </a:prstGeom>
        <a:solidFill>
          <a:schemeClr val="accent2">
            <a:lumMod val="60000"/>
            <a:lumOff val="40000"/>
          </a:schemeClr>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r>
            <a:rPr lang="en-GB" sz="1400" b="1"/>
            <a:t>TRANSPORT </a:t>
          </a:r>
          <a:r>
            <a:rPr lang="en-GB" sz="1400" b="1" baseline="0"/>
            <a:t>--&gt; new vehicles per year (vehicles/year)</a:t>
          </a:r>
          <a:endParaRPr lang="en-GB" sz="1400"/>
        </a:p>
      </xdr:txBody>
    </xdr:sp>
    <xdr:clientData/>
  </xdr:twoCellAnchor>
  <xdr:twoCellAnchor>
    <xdr:from>
      <xdr:col>0</xdr:col>
      <xdr:colOff>284480</xdr:colOff>
      <xdr:row>123</xdr:row>
      <xdr:rowOff>69216</xdr:rowOff>
    </xdr:from>
    <xdr:to>
      <xdr:col>6</xdr:col>
      <xdr:colOff>657225</xdr:colOff>
      <xdr:row>133</xdr:row>
      <xdr:rowOff>9526</xdr:rowOff>
    </xdr:to>
    <xdr:sp macro="" textlink="">
      <xdr:nvSpPr>
        <xdr:cNvPr id="8" name="CuadroTexto 7">
          <a:extLst>
            <a:ext uri="{FF2B5EF4-FFF2-40B4-BE49-F238E27FC236}">
              <a16:creationId xmlns:a16="http://schemas.microsoft.com/office/drawing/2014/main" id="{D1C799AD-6AAA-439C-9F5A-1A9BAADFF727}"/>
            </a:ext>
          </a:extLst>
        </xdr:cNvPr>
        <xdr:cNvSpPr txBox="1"/>
      </xdr:nvSpPr>
      <xdr:spPr>
        <a:xfrm>
          <a:off x="284480" y="22726016"/>
          <a:ext cx="7837170" cy="1750060"/>
        </a:xfrm>
        <a:prstGeom prst="rect">
          <a:avLst/>
        </a:prstGeom>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r>
            <a:rPr lang="en-GB" sz="1400" b="1"/>
            <a:t>STEP</a:t>
          </a:r>
          <a:r>
            <a:rPr lang="en-GB" sz="1400" b="1" baseline="0"/>
            <a:t> 3 </a:t>
          </a:r>
          <a:r>
            <a:rPr lang="en-GB" sz="1400" baseline="0"/>
            <a:t>--&gt; INTRODUCE THE MATERIALS RECYCLING RATES IN SHEET "materials" (row 170 forward)</a:t>
          </a:r>
        </a:p>
        <a:p>
          <a:r>
            <a:rPr lang="en-GB" sz="1400" baseline="0"/>
            <a:t>'POLICIES AND HYPOTHESES FROM MEDEAS'</a:t>
          </a:r>
        </a:p>
        <a:p>
          <a:endParaRPr lang="en-GB" sz="1400" baseline="0"/>
        </a:p>
        <a:p>
          <a:r>
            <a:rPr lang="en-GB" sz="1100" b="0" i="0" u="none" strike="noStrike">
              <a:solidFill>
                <a:schemeClr val="dk1"/>
              </a:solidFill>
              <a:effectLst/>
              <a:latin typeface="+mn-lt"/>
              <a:ea typeface="+mn-ea"/>
              <a:cs typeface="+mn-cs"/>
            </a:rPr>
            <a:t>Initial year</a:t>
          </a:r>
          <a:r>
            <a:rPr lang="en-GB" sz="1400"/>
            <a:t> </a:t>
          </a:r>
          <a:r>
            <a:rPr lang="en-GB" sz="1100" b="0" i="0" u="none" strike="noStrike">
              <a:solidFill>
                <a:schemeClr val="dk1"/>
              </a:solidFill>
              <a:effectLst/>
              <a:latin typeface="+mn-lt"/>
              <a:ea typeface="+mn-ea"/>
              <a:cs typeface="+mn-cs"/>
            </a:rPr>
            <a:t>2020</a:t>
          </a:r>
          <a:r>
            <a:rPr lang="en-GB" sz="1400"/>
            <a:t> </a:t>
          </a:r>
        </a:p>
        <a:p>
          <a:r>
            <a:rPr lang="en-GB" sz="1100" b="0" i="0" u="none" strike="noStrike">
              <a:solidFill>
                <a:schemeClr val="dk1"/>
              </a:solidFill>
              <a:effectLst/>
              <a:latin typeface="+mn-lt"/>
              <a:ea typeface="+mn-ea"/>
              <a:cs typeface="+mn-cs"/>
            </a:rPr>
            <a:t>Final year</a:t>
          </a:r>
          <a:r>
            <a:rPr lang="en-GB" sz="1400"/>
            <a:t> </a:t>
          </a:r>
          <a:r>
            <a:rPr lang="en-GB" sz="1100" b="0" i="0" u="none" strike="noStrike">
              <a:solidFill>
                <a:schemeClr val="dk1"/>
              </a:solidFill>
              <a:effectLst/>
              <a:latin typeface="+mn-lt"/>
              <a:ea typeface="+mn-ea"/>
              <a:cs typeface="+mn-cs"/>
            </a:rPr>
            <a:t>2050</a:t>
          </a:r>
          <a:r>
            <a:rPr lang="en-GB" sz="1400"/>
            <a:t> </a:t>
          </a:r>
        </a:p>
        <a:p>
          <a:r>
            <a:rPr lang="en-GB" sz="1100" b="0" i="0" u="none" strike="noStrike">
              <a:solidFill>
                <a:schemeClr val="dk1"/>
              </a:solidFill>
              <a:effectLst/>
              <a:latin typeface="+mn-lt"/>
              <a:ea typeface="+mn-ea"/>
              <a:cs typeface="+mn-cs"/>
            </a:rPr>
            <a:t>Target --&gt; recycling rate [0-1]</a:t>
          </a:r>
          <a:r>
            <a:rPr lang="en-GB" sz="1400"/>
            <a:t> </a:t>
          </a:r>
        </a:p>
      </xdr:txBody>
    </xdr:sp>
    <xdr:clientData/>
  </xdr:twoCellAnchor>
  <xdr:twoCellAnchor>
    <xdr:from>
      <xdr:col>11</xdr:col>
      <xdr:colOff>38099</xdr:colOff>
      <xdr:row>5</xdr:row>
      <xdr:rowOff>41274</xdr:rowOff>
    </xdr:from>
    <xdr:to>
      <xdr:col>17</xdr:col>
      <xdr:colOff>647700</xdr:colOff>
      <xdr:row>11</xdr:row>
      <xdr:rowOff>104774</xdr:rowOff>
    </xdr:to>
    <xdr:sp macro="" textlink="">
      <xdr:nvSpPr>
        <xdr:cNvPr id="9" name="Rectángulo: esquinas redondeadas 8">
          <a:extLst>
            <a:ext uri="{FF2B5EF4-FFF2-40B4-BE49-F238E27FC236}">
              <a16:creationId xmlns:a16="http://schemas.microsoft.com/office/drawing/2014/main" id="{983FE4E0-3B06-49D3-94E0-DD2886F6C9F9}"/>
            </a:ext>
          </a:extLst>
        </xdr:cNvPr>
        <xdr:cNvSpPr/>
      </xdr:nvSpPr>
      <xdr:spPr>
        <a:xfrm>
          <a:off x="11401424" y="946149"/>
          <a:ext cx="5334001" cy="1152525"/>
        </a:xfrm>
        <a:prstGeom prst="round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sz="1400" baseline="0">
              <a:solidFill>
                <a:schemeClr val="tx1"/>
              </a:solidFill>
              <a:effectLst/>
              <a:latin typeface="+mn-lt"/>
              <a:ea typeface="+mn-ea"/>
              <a:cs typeface="+mn-cs"/>
            </a:rPr>
            <a:t>This calculator could be expanded to:</a:t>
          </a:r>
          <a:endParaRPr lang="es-ES" sz="1400">
            <a:solidFill>
              <a:schemeClr val="tx1"/>
            </a:solidFill>
            <a:effectLst/>
          </a:endParaRPr>
        </a:p>
        <a:p>
          <a:r>
            <a:rPr lang="en-GB" sz="1400">
              <a:solidFill>
                <a:schemeClr val="tx1"/>
              </a:solidFill>
              <a:effectLst/>
              <a:latin typeface="+mn-lt"/>
              <a:ea typeface="+mn-ea"/>
              <a:cs typeface="+mn-cs"/>
            </a:rPr>
            <a:t>- Electric batteries of</a:t>
          </a:r>
          <a:r>
            <a:rPr lang="en-GB" sz="1400" baseline="0">
              <a:solidFill>
                <a:schemeClr val="tx1"/>
              </a:solidFill>
              <a:effectLst/>
              <a:latin typeface="+mn-lt"/>
              <a:ea typeface="+mn-ea"/>
              <a:cs typeface="+mn-cs"/>
            </a:rPr>
            <a:t> passenger v</a:t>
          </a:r>
          <a:r>
            <a:rPr lang="en-GB" sz="1400">
              <a:solidFill>
                <a:schemeClr val="tx1"/>
              </a:solidFill>
              <a:effectLst/>
              <a:latin typeface="+mn-lt"/>
              <a:ea typeface="+mn-ea"/>
              <a:cs typeface="+mn-cs"/>
            </a:rPr>
            <a:t>ehicles (private and public)</a:t>
          </a:r>
          <a:endParaRPr lang="es-ES" sz="1400">
            <a:solidFill>
              <a:schemeClr val="tx1"/>
            </a:solidFill>
            <a:effectLst/>
          </a:endParaRPr>
        </a:p>
      </xdr:txBody>
    </xdr:sp>
    <xdr:clientData/>
  </xdr:twoCellAnchor>
  <xdr:twoCellAnchor>
    <xdr:from>
      <xdr:col>0</xdr:col>
      <xdr:colOff>0</xdr:colOff>
      <xdr:row>91</xdr:row>
      <xdr:rowOff>0</xdr:rowOff>
    </xdr:from>
    <xdr:to>
      <xdr:col>7</xdr:col>
      <xdr:colOff>152400</xdr:colOff>
      <xdr:row>94</xdr:row>
      <xdr:rowOff>3810</xdr:rowOff>
    </xdr:to>
    <xdr:sp macro="" textlink="">
      <xdr:nvSpPr>
        <xdr:cNvPr id="10" name="CuadroTexto 9">
          <a:extLst>
            <a:ext uri="{FF2B5EF4-FFF2-40B4-BE49-F238E27FC236}">
              <a16:creationId xmlns:a16="http://schemas.microsoft.com/office/drawing/2014/main" id="{910E72EB-43C7-46F3-A9F0-38C5A1B26E21}"/>
            </a:ext>
          </a:extLst>
        </xdr:cNvPr>
        <xdr:cNvSpPr txBox="1"/>
      </xdr:nvSpPr>
      <xdr:spPr>
        <a:xfrm>
          <a:off x="0" y="16754475"/>
          <a:ext cx="8382000" cy="549910"/>
        </a:xfrm>
        <a:prstGeom prst="rect">
          <a:avLst/>
        </a:prstGeom>
        <a:solidFill>
          <a:schemeClr val="accent2">
            <a:lumMod val="60000"/>
            <a:lumOff val="40000"/>
          </a:schemeClr>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r>
            <a:rPr lang="en-GB" sz="1400" b="1"/>
            <a:t>STORAGE </a:t>
          </a:r>
          <a:r>
            <a:rPr lang="en-GB" sz="1400" b="1" baseline="0"/>
            <a:t>--&gt; new installed capacity per year (TW/year)</a:t>
          </a:r>
          <a:endParaRPr lang="en-GB" sz="14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tntcat.iiasa.ac.at/SspDb/dsd?Action=htmlpage&amp;page=citation"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6.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B1:D43"/>
  <sheetViews>
    <sheetView tabSelected="1" topLeftCell="B1" zoomScaleNormal="100" workbookViewId="0">
      <selection activeCell="D2" sqref="D2"/>
    </sheetView>
  </sheetViews>
  <sheetFormatPr baseColWidth="10" defaultColWidth="10.54296875" defaultRowHeight="14.5" x14ac:dyDescent="0.35"/>
  <cols>
    <col min="1" max="1" width="4.453125" customWidth="1"/>
    <col min="2" max="2" width="40.54296875" customWidth="1"/>
    <col min="3" max="3" width="101.54296875" customWidth="1"/>
    <col min="4" max="4" width="24.453125" style="16" customWidth="1"/>
    <col min="5" max="5" width="59.453125" customWidth="1"/>
  </cols>
  <sheetData>
    <row r="1" spans="2:4" ht="18.5" x14ac:dyDescent="0.45">
      <c r="B1" s="260" t="s">
        <v>680</v>
      </c>
    </row>
    <row r="2" spans="2:4" x14ac:dyDescent="0.35">
      <c r="B2" t="s">
        <v>1743</v>
      </c>
    </row>
    <row r="3" spans="2:4" ht="30" customHeight="1" x14ac:dyDescent="0.35">
      <c r="B3" s="560" t="s">
        <v>1744</v>
      </c>
      <c r="C3" s="560"/>
    </row>
    <row r="4" spans="2:4" x14ac:dyDescent="0.35">
      <c r="D4" s="262"/>
    </row>
    <row r="5" spans="2:4" x14ac:dyDescent="0.35">
      <c r="B5" s="171" t="s">
        <v>677</v>
      </c>
      <c r="C5" s="171" t="s">
        <v>675</v>
      </c>
    </row>
    <row r="6" spans="2:4" ht="23.5" customHeight="1" x14ac:dyDescent="0.35">
      <c r="B6" s="561" t="s">
        <v>1005</v>
      </c>
      <c r="C6" s="561"/>
    </row>
    <row r="7" spans="2:4" ht="59.9" customHeight="1" x14ac:dyDescent="0.35">
      <c r="B7" s="252" t="s">
        <v>676</v>
      </c>
      <c r="C7" s="264" t="s">
        <v>678</v>
      </c>
    </row>
    <row r="8" spans="2:4" ht="59.9" customHeight="1" x14ac:dyDescent="0.35">
      <c r="B8" s="252" t="s">
        <v>679</v>
      </c>
      <c r="C8" s="264" t="s">
        <v>1633</v>
      </c>
    </row>
    <row r="9" spans="2:4" ht="22.4" customHeight="1" x14ac:dyDescent="0.35">
      <c r="B9" s="561" t="s">
        <v>1004</v>
      </c>
      <c r="C9" s="561"/>
    </row>
    <row r="10" spans="2:4" x14ac:dyDescent="0.35">
      <c r="B10" s="253" t="s">
        <v>666</v>
      </c>
      <c r="C10" s="265" t="s">
        <v>685</v>
      </c>
    </row>
    <row r="11" spans="2:4" x14ac:dyDescent="0.35">
      <c r="B11" s="254" t="s">
        <v>667</v>
      </c>
      <c r="C11" s="266" t="s">
        <v>686</v>
      </c>
    </row>
    <row r="12" spans="2:4" x14ac:dyDescent="0.35">
      <c r="B12" s="255" t="s">
        <v>668</v>
      </c>
      <c r="C12" s="267" t="s">
        <v>687</v>
      </c>
    </row>
    <row r="13" spans="2:4" x14ac:dyDescent="0.35">
      <c r="B13" s="255" t="s">
        <v>669</v>
      </c>
      <c r="C13" s="267" t="s">
        <v>688</v>
      </c>
    </row>
    <row r="14" spans="2:4" x14ac:dyDescent="0.35">
      <c r="B14" s="256" t="s">
        <v>670</v>
      </c>
      <c r="C14" s="268" t="s">
        <v>693</v>
      </c>
    </row>
    <row r="15" spans="2:4" x14ac:dyDescent="0.35">
      <c r="B15" s="256" t="s">
        <v>671</v>
      </c>
      <c r="C15" s="268" t="s">
        <v>692</v>
      </c>
    </row>
    <row r="16" spans="2:4" x14ac:dyDescent="0.35">
      <c r="B16" s="257" t="s">
        <v>674</v>
      </c>
      <c r="C16" s="269" t="s">
        <v>690</v>
      </c>
    </row>
    <row r="17" spans="2:4" x14ac:dyDescent="0.35">
      <c r="B17" s="258" t="s">
        <v>672</v>
      </c>
      <c r="C17" s="270" t="s">
        <v>689</v>
      </c>
    </row>
    <row r="18" spans="2:4" x14ac:dyDescent="0.35">
      <c r="B18" s="259" t="s">
        <v>673</v>
      </c>
      <c r="C18" s="271" t="s">
        <v>691</v>
      </c>
    </row>
    <row r="19" spans="2:4" ht="31.75" customHeight="1" x14ac:dyDescent="0.35">
      <c r="B19" s="558" t="s">
        <v>1003</v>
      </c>
      <c r="C19" s="559"/>
    </row>
    <row r="20" spans="2:4" x14ac:dyDescent="0.35">
      <c r="B20" s="172" t="s">
        <v>681</v>
      </c>
      <c r="C20" s="272" t="s">
        <v>682</v>
      </c>
    </row>
    <row r="21" spans="2:4" x14ac:dyDescent="0.35">
      <c r="B21" s="172" t="s">
        <v>951</v>
      </c>
      <c r="C21" s="272" t="s">
        <v>952</v>
      </c>
    </row>
    <row r="22" spans="2:4" ht="22.75" customHeight="1" x14ac:dyDescent="0.35">
      <c r="B22" s="562" t="s">
        <v>1580</v>
      </c>
      <c r="C22" s="563"/>
    </row>
    <row r="23" spans="2:4" ht="43.5" x14ac:dyDescent="0.35">
      <c r="B23" s="339" t="s">
        <v>1581</v>
      </c>
      <c r="C23" s="340" t="s">
        <v>1582</v>
      </c>
    </row>
    <row r="24" spans="2:4" ht="36" customHeight="1" x14ac:dyDescent="0.35">
      <c r="B24" s="558" t="s">
        <v>1745</v>
      </c>
      <c r="C24" s="559"/>
    </row>
    <row r="25" spans="2:4" x14ac:dyDescent="0.35">
      <c r="B25" s="172" t="s">
        <v>976</v>
      </c>
      <c r="C25" s="272" t="s">
        <v>1002</v>
      </c>
    </row>
    <row r="26" spans="2:4" x14ac:dyDescent="0.35">
      <c r="B26" s="172" t="s">
        <v>977</v>
      </c>
      <c r="C26" s="272" t="s">
        <v>1007</v>
      </c>
    </row>
    <row r="27" spans="2:4" ht="18" customHeight="1" x14ac:dyDescent="0.35"/>
    <row r="28" spans="2:4" x14ac:dyDescent="0.35">
      <c r="B28" s="553" t="s">
        <v>684</v>
      </c>
      <c r="C28" s="554"/>
    </row>
    <row r="29" spans="2:4" ht="28.4" customHeight="1" x14ac:dyDescent="0.35">
      <c r="B29" s="555" t="s">
        <v>683</v>
      </c>
      <c r="C29" s="555"/>
      <c r="D29" s="263"/>
    </row>
    <row r="30" spans="2:4" x14ac:dyDescent="0.35">
      <c r="B30" s="555" t="s">
        <v>451</v>
      </c>
      <c r="C30" s="555"/>
      <c r="D30" s="263"/>
    </row>
    <row r="32" spans="2:4" x14ac:dyDescent="0.35">
      <c r="B32" s="556" t="s">
        <v>694</v>
      </c>
      <c r="C32" s="557"/>
    </row>
    <row r="33" spans="2:3" x14ac:dyDescent="0.35">
      <c r="B33" s="551" t="s">
        <v>381</v>
      </c>
      <c r="C33" s="552"/>
    </row>
    <row r="34" spans="2:3" x14ac:dyDescent="0.35">
      <c r="B34" s="551" t="s">
        <v>382</v>
      </c>
      <c r="C34" s="552"/>
    </row>
    <row r="35" spans="2:3" x14ac:dyDescent="0.35">
      <c r="B35" s="551" t="s">
        <v>383</v>
      </c>
      <c r="C35" s="552"/>
    </row>
    <row r="36" spans="2:3" x14ac:dyDescent="0.35">
      <c r="B36" s="551" t="s">
        <v>384</v>
      </c>
      <c r="C36" s="552"/>
    </row>
    <row r="37" spans="2:3" x14ac:dyDescent="0.35">
      <c r="B37" s="551" t="s">
        <v>385</v>
      </c>
      <c r="C37" s="552"/>
    </row>
    <row r="39" spans="2:3" x14ac:dyDescent="0.35">
      <c r="B39" s="29" t="s">
        <v>978</v>
      </c>
    </row>
    <row r="40" spans="2:3" x14ac:dyDescent="0.35">
      <c r="B40" s="316" t="s">
        <v>979</v>
      </c>
      <c r="C40" s="2"/>
    </row>
    <row r="41" spans="2:3" ht="29" x14ac:dyDescent="0.35">
      <c r="B41" s="189" t="s">
        <v>980</v>
      </c>
      <c r="C41" s="2"/>
    </row>
    <row r="42" spans="2:3" x14ac:dyDescent="0.35">
      <c r="B42" s="190" t="s">
        <v>981</v>
      </c>
    </row>
    <row r="43" spans="2:3" x14ac:dyDescent="0.35">
      <c r="B43" s="251">
        <v>0</v>
      </c>
      <c r="C43" s="28" t="s">
        <v>982</v>
      </c>
    </row>
  </sheetData>
  <mergeCells count="15">
    <mergeCell ref="B24:C24"/>
    <mergeCell ref="B3:C3"/>
    <mergeCell ref="B6:C6"/>
    <mergeCell ref="B9:C9"/>
    <mergeCell ref="B19:C19"/>
    <mergeCell ref="B22:C22"/>
    <mergeCell ref="B35:C35"/>
    <mergeCell ref="B36:C36"/>
    <mergeCell ref="B37:C37"/>
    <mergeCell ref="B28:C28"/>
    <mergeCell ref="B29:C29"/>
    <mergeCell ref="B30:C30"/>
    <mergeCell ref="B32:C32"/>
    <mergeCell ref="B33:C33"/>
    <mergeCell ref="B34:C34"/>
  </mergeCells>
  <hyperlinks>
    <hyperlink ref="B7" location="glossary_and_narratives!A1" display="glossary_and_narratives" xr:uid="{00000000-0004-0000-0000-000000000000}"/>
    <hyperlink ref="B8" location="list_policies_hypotheses!A1" display="list_policies_hypotheses" xr:uid="{00000000-0004-0000-0000-000001000000}"/>
    <hyperlink ref="B10" location="demography!A1" display="demography" xr:uid="{00000000-0004-0000-0000-000002000000}"/>
    <hyperlink ref="B11" location="society!A1" display="society" xr:uid="{00000000-0004-0000-0000-000003000000}"/>
    <hyperlink ref="B12" location="economy!A1" display="economy" xr:uid="{00000000-0004-0000-0000-000004000000}"/>
    <hyperlink ref="B13" location="finance!A1" display="finance" xr:uid="{00000000-0004-0000-0000-000005000000}"/>
    <hyperlink ref="B14" location="energy!A1" display="energy" xr:uid="{00000000-0004-0000-0000-000006000000}"/>
    <hyperlink ref="B15" location="'energy-transport'!A1" display="energy-transport" xr:uid="{00000000-0004-0000-0000-000007000000}"/>
    <hyperlink ref="B17" location="land_and_water!A1" display="land_and_water" xr:uid="{00000000-0004-0000-0000-000008000000}"/>
    <hyperlink ref="B18" location="climate!A1" display="climate" xr:uid="{00000000-0004-0000-0000-000009000000}"/>
    <hyperlink ref="B16" location="materials!A1" display="materials" xr:uid="{00000000-0004-0000-0000-00000A000000}"/>
    <hyperlink ref="B20" location="demography_data!A1" display="demography-data" xr:uid="{00000000-0004-0000-0000-00000B000000}"/>
    <hyperlink ref="B21" location="'energy-data'!A1" display="energy-data" xr:uid="{00000000-0004-0000-0000-00000C000000}"/>
    <hyperlink ref="B23" location="data_materials_calculator!A1" display="data_materials_calculator" xr:uid="{00000000-0004-0000-0000-00000D000000}"/>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CG565"/>
  <sheetViews>
    <sheetView zoomScale="85" zoomScaleNormal="85" workbookViewId="0">
      <pane xSplit="1" ySplit="1" topLeftCell="D521" activePane="bottomRight" state="frozen"/>
      <selection pane="topRight" activeCell="B1" sqref="B1"/>
      <selection pane="bottomLeft" activeCell="A2" sqref="A2"/>
      <selection pane="bottomRight" activeCell="A530" sqref="A530"/>
    </sheetView>
  </sheetViews>
  <sheetFormatPr baseColWidth="10" defaultColWidth="11.453125" defaultRowHeight="14.5" x14ac:dyDescent="0.35"/>
  <cols>
    <col min="1" max="1" width="92.1796875" customWidth="1"/>
    <col min="2" max="2" width="74.54296875" customWidth="1"/>
    <col min="3" max="3" width="61.1796875" customWidth="1"/>
    <col min="4" max="4" width="55.453125" customWidth="1"/>
    <col min="5" max="5" width="59.81640625" customWidth="1"/>
    <col min="6" max="6" width="52.453125" customWidth="1"/>
    <col min="7" max="7" width="25.453125" customWidth="1"/>
    <col min="8" max="8" width="17.453125" customWidth="1"/>
    <col min="9" max="9" width="19.1796875" customWidth="1"/>
    <col min="10" max="10" width="20.453125" customWidth="1"/>
    <col min="11" max="11" width="21.453125" customWidth="1"/>
    <col min="12" max="12" width="27" customWidth="1"/>
    <col min="13" max="13" width="21.54296875" customWidth="1"/>
    <col min="14" max="14" width="22.81640625" customWidth="1"/>
    <col min="15" max="15" width="21.453125" customWidth="1"/>
    <col min="16" max="16" width="13.81640625" customWidth="1"/>
    <col min="17" max="17" width="16.453125" customWidth="1"/>
  </cols>
  <sheetData>
    <row r="1" spans="1:11" s="6" customFormat="1" ht="31" x14ac:dyDescent="0.7">
      <c r="A1" s="582" t="s">
        <v>672</v>
      </c>
      <c r="B1" s="582"/>
      <c r="C1" s="582"/>
    </row>
    <row r="3" spans="1:11" x14ac:dyDescent="0.35">
      <c r="A3" s="63" t="s">
        <v>368</v>
      </c>
    </row>
    <row r="4" spans="1:11" x14ac:dyDescent="0.35">
      <c r="A4" s="59" t="s">
        <v>387</v>
      </c>
      <c r="B4" s="59" t="s">
        <v>372</v>
      </c>
      <c r="C4" s="59" t="s">
        <v>1165</v>
      </c>
      <c r="D4" s="59" t="s">
        <v>373</v>
      </c>
      <c r="E4" s="59" t="s">
        <v>374</v>
      </c>
    </row>
    <row r="5" spans="1:11" ht="15" customHeight="1" x14ac:dyDescent="0.35">
      <c r="A5" s="5" t="s">
        <v>446</v>
      </c>
      <c r="B5" s="67" t="s">
        <v>181</v>
      </c>
      <c r="C5" s="67" t="s">
        <v>386</v>
      </c>
      <c r="D5" s="67" t="s">
        <v>386</v>
      </c>
      <c r="E5" s="67" t="s">
        <v>181</v>
      </c>
      <c r="G5" s="66"/>
      <c r="H5" s="66"/>
      <c r="I5" s="66"/>
      <c r="J5" s="66"/>
      <c r="K5" s="66"/>
    </row>
    <row r="6" spans="1:11" x14ac:dyDescent="0.35">
      <c r="A6" s="81" t="s">
        <v>196</v>
      </c>
      <c r="B6" s="64">
        <v>0</v>
      </c>
      <c r="C6" s="64">
        <v>2015</v>
      </c>
      <c r="D6" s="64">
        <v>2030</v>
      </c>
      <c r="E6" s="64">
        <v>1</v>
      </c>
      <c r="G6" s="58"/>
      <c r="H6" s="58"/>
      <c r="I6" s="58"/>
      <c r="J6" s="58"/>
      <c r="K6" s="58"/>
    </row>
    <row r="7" spans="1:11" x14ac:dyDescent="0.35">
      <c r="A7" s="81" t="s">
        <v>136</v>
      </c>
      <c r="B7" s="64">
        <v>0</v>
      </c>
      <c r="C7" s="64">
        <v>2015</v>
      </c>
      <c r="D7" s="64">
        <v>2030</v>
      </c>
      <c r="E7" s="64">
        <v>1</v>
      </c>
      <c r="G7" s="58"/>
      <c r="H7" s="58"/>
      <c r="I7" s="58"/>
      <c r="J7" s="58"/>
      <c r="K7" s="58"/>
    </row>
    <row r="8" spans="1:11" x14ac:dyDescent="0.35">
      <c r="A8" s="81" t="s">
        <v>197</v>
      </c>
      <c r="B8" s="64">
        <v>0</v>
      </c>
      <c r="C8" s="64">
        <v>2015</v>
      </c>
      <c r="D8" s="64">
        <v>2030</v>
      </c>
      <c r="E8" s="64">
        <v>1</v>
      </c>
      <c r="G8" s="58"/>
      <c r="H8" s="58"/>
      <c r="I8" s="58"/>
      <c r="J8" s="58"/>
      <c r="K8" s="58"/>
    </row>
    <row r="9" spans="1:11" x14ac:dyDescent="0.35">
      <c r="A9" s="81" t="s">
        <v>218</v>
      </c>
      <c r="B9" s="64">
        <v>0</v>
      </c>
      <c r="C9" s="64">
        <v>2015</v>
      </c>
      <c r="D9" s="64">
        <v>2030</v>
      </c>
      <c r="E9" s="64">
        <v>1</v>
      </c>
      <c r="G9" s="58"/>
      <c r="H9" s="58"/>
      <c r="I9" s="58"/>
      <c r="J9" s="58"/>
      <c r="K9" s="58"/>
    </row>
    <row r="10" spans="1:11" x14ac:dyDescent="0.35">
      <c r="A10" s="81" t="s">
        <v>198</v>
      </c>
      <c r="B10" s="64">
        <v>0</v>
      </c>
      <c r="C10" s="64">
        <v>2015</v>
      </c>
      <c r="D10" s="64">
        <v>2030</v>
      </c>
      <c r="E10" s="64">
        <v>1</v>
      </c>
    </row>
    <row r="11" spans="1:11" x14ac:dyDescent="0.35">
      <c r="A11" s="81" t="s">
        <v>140</v>
      </c>
      <c r="B11" s="64">
        <v>0</v>
      </c>
      <c r="C11" s="64">
        <v>2015</v>
      </c>
      <c r="D11" s="64">
        <v>2030</v>
      </c>
      <c r="E11" s="64">
        <v>1</v>
      </c>
    </row>
    <row r="12" spans="1:11" x14ac:dyDescent="0.35">
      <c r="A12" s="81" t="s">
        <v>199</v>
      </c>
      <c r="B12" s="64">
        <v>0</v>
      </c>
      <c r="C12" s="64">
        <v>2015</v>
      </c>
      <c r="D12" s="64">
        <v>2030</v>
      </c>
      <c r="E12" s="64">
        <v>1</v>
      </c>
      <c r="F12" s="66"/>
      <c r="G12" s="66"/>
      <c r="H12" s="66"/>
      <c r="I12" s="66"/>
      <c r="J12" s="66"/>
      <c r="K12" s="66"/>
    </row>
    <row r="13" spans="1:11" x14ac:dyDescent="0.35">
      <c r="A13" s="81" t="s">
        <v>142</v>
      </c>
      <c r="B13" s="64">
        <v>0</v>
      </c>
      <c r="C13" s="64">
        <v>2015</v>
      </c>
      <c r="D13" s="64">
        <v>2030</v>
      </c>
      <c r="E13" s="64">
        <v>1</v>
      </c>
      <c r="F13" s="58"/>
      <c r="G13" s="58"/>
      <c r="H13" s="58"/>
      <c r="I13" s="58"/>
      <c r="J13" s="58"/>
      <c r="K13" s="58"/>
    </row>
    <row r="14" spans="1:11" x14ac:dyDescent="0.35">
      <c r="A14" s="81" t="s">
        <v>143</v>
      </c>
      <c r="B14" s="64">
        <v>0</v>
      </c>
      <c r="C14" s="64">
        <v>2015</v>
      </c>
      <c r="D14" s="64">
        <v>2030</v>
      </c>
      <c r="E14" s="64">
        <v>1</v>
      </c>
      <c r="F14" s="58"/>
      <c r="G14" s="58"/>
      <c r="H14" s="58"/>
      <c r="I14" s="58"/>
      <c r="J14" s="58"/>
      <c r="K14" s="58"/>
    </row>
    <row r="15" spans="1:11" x14ac:dyDescent="0.35">
      <c r="A15" s="66"/>
      <c r="B15" s="66"/>
      <c r="C15" s="58"/>
      <c r="D15" s="58"/>
      <c r="E15" s="58"/>
      <c r="F15" s="58"/>
      <c r="G15" s="58"/>
      <c r="H15" s="58"/>
      <c r="I15" s="58"/>
      <c r="J15" s="58"/>
      <c r="K15" s="58"/>
    </row>
    <row r="16" spans="1:11" x14ac:dyDescent="0.35">
      <c r="A16" s="63" t="s">
        <v>1176</v>
      </c>
      <c r="B16" t="s">
        <v>1172</v>
      </c>
      <c r="C16" t="s">
        <v>1173</v>
      </c>
      <c r="D16" t="s">
        <v>1174</v>
      </c>
      <c r="E16" t="s">
        <v>1175</v>
      </c>
    </row>
    <row r="17" spans="1:11" x14ac:dyDescent="0.35">
      <c r="A17" s="59" t="s">
        <v>387</v>
      </c>
      <c r="B17" s="59" t="s">
        <v>1177</v>
      </c>
      <c r="C17" s="59" t="s">
        <v>1165</v>
      </c>
      <c r="D17" s="59" t="s">
        <v>1178</v>
      </c>
      <c r="E17" s="59" t="s">
        <v>1171</v>
      </c>
    </row>
    <row r="18" spans="1:11" ht="15" customHeight="1" x14ac:dyDescent="0.35">
      <c r="A18" s="5" t="s">
        <v>446</v>
      </c>
      <c r="B18" s="67" t="s">
        <v>181</v>
      </c>
      <c r="C18" s="67" t="s">
        <v>386</v>
      </c>
      <c r="D18" s="67" t="s">
        <v>386</v>
      </c>
      <c r="E18" s="67" t="s">
        <v>181</v>
      </c>
      <c r="G18" s="66"/>
      <c r="H18" s="66"/>
      <c r="I18" s="66"/>
      <c r="J18" s="66"/>
      <c r="K18" s="66"/>
    </row>
    <row r="19" spans="1:11" x14ac:dyDescent="0.35">
      <c r="A19" s="81" t="s">
        <v>196</v>
      </c>
      <c r="B19" s="64">
        <v>0</v>
      </c>
      <c r="C19" s="64">
        <v>2025</v>
      </c>
      <c r="D19" s="64">
        <v>2050</v>
      </c>
      <c r="E19" s="64">
        <v>1</v>
      </c>
      <c r="G19" s="58"/>
      <c r="H19" s="58"/>
      <c r="I19" s="58"/>
      <c r="J19" s="58"/>
      <c r="K19" s="58"/>
    </row>
    <row r="20" spans="1:11" x14ac:dyDescent="0.35">
      <c r="A20" s="81" t="s">
        <v>136</v>
      </c>
      <c r="B20" s="64">
        <v>0</v>
      </c>
      <c r="C20" s="64">
        <v>2025</v>
      </c>
      <c r="D20" s="64">
        <v>2050</v>
      </c>
      <c r="E20" s="64">
        <v>1</v>
      </c>
      <c r="G20" s="58"/>
      <c r="H20" s="58"/>
      <c r="I20" s="58"/>
      <c r="J20" s="58"/>
      <c r="K20" s="58"/>
    </row>
    <row r="21" spans="1:11" x14ac:dyDescent="0.35">
      <c r="A21" s="81" t="s">
        <v>197</v>
      </c>
      <c r="B21" s="64">
        <v>0</v>
      </c>
      <c r="C21" s="64">
        <v>2025</v>
      </c>
      <c r="D21" s="64">
        <v>2050</v>
      </c>
      <c r="E21" s="64">
        <v>1</v>
      </c>
      <c r="G21" s="58"/>
      <c r="H21" s="58"/>
      <c r="I21" s="58"/>
      <c r="J21" s="58"/>
      <c r="K21" s="58"/>
    </row>
    <row r="22" spans="1:11" x14ac:dyDescent="0.35">
      <c r="A22" s="81" t="s">
        <v>218</v>
      </c>
      <c r="B22" s="64">
        <v>0</v>
      </c>
      <c r="C22" s="64">
        <v>2025</v>
      </c>
      <c r="D22" s="64">
        <v>2050</v>
      </c>
      <c r="E22" s="64">
        <v>1</v>
      </c>
      <c r="G22" s="58"/>
      <c r="H22" s="58"/>
      <c r="I22" s="58"/>
      <c r="J22" s="58"/>
      <c r="K22" s="58"/>
    </row>
    <row r="23" spans="1:11" x14ac:dyDescent="0.35">
      <c r="A23" s="81" t="s">
        <v>198</v>
      </c>
      <c r="B23" s="64">
        <v>0</v>
      </c>
      <c r="C23" s="64">
        <v>2025</v>
      </c>
      <c r="D23" s="64">
        <v>2050</v>
      </c>
      <c r="E23" s="64">
        <v>1</v>
      </c>
    </row>
    <row r="24" spans="1:11" x14ac:dyDescent="0.35">
      <c r="A24" s="81" t="s">
        <v>140</v>
      </c>
      <c r="B24" s="64">
        <v>0</v>
      </c>
      <c r="C24" s="64">
        <v>2025</v>
      </c>
      <c r="D24" s="64">
        <v>2050</v>
      </c>
      <c r="E24" s="64">
        <v>1</v>
      </c>
    </row>
    <row r="25" spans="1:11" x14ac:dyDescent="0.35">
      <c r="A25" s="81" t="s">
        <v>199</v>
      </c>
      <c r="B25" s="64">
        <v>0</v>
      </c>
      <c r="C25" s="64">
        <v>2025</v>
      </c>
      <c r="D25" s="64">
        <v>2050</v>
      </c>
      <c r="E25" s="64">
        <v>1</v>
      </c>
      <c r="F25" s="66"/>
      <c r="G25" s="66"/>
      <c r="H25" s="66"/>
      <c r="I25" s="66"/>
      <c r="J25" s="66"/>
      <c r="K25" s="66"/>
    </row>
    <row r="26" spans="1:11" x14ac:dyDescent="0.35">
      <c r="A26" s="81" t="s">
        <v>142</v>
      </c>
      <c r="B26" s="64">
        <v>0</v>
      </c>
      <c r="C26" s="64">
        <v>2025</v>
      </c>
      <c r="D26" s="64">
        <v>2050</v>
      </c>
      <c r="E26" s="64">
        <v>1</v>
      </c>
      <c r="F26" s="58"/>
      <c r="G26" s="58"/>
      <c r="H26" s="58"/>
      <c r="I26" s="58"/>
      <c r="J26" s="58"/>
      <c r="K26" s="58"/>
    </row>
    <row r="27" spans="1:11" x14ac:dyDescent="0.35">
      <c r="A27" s="81" t="s">
        <v>143</v>
      </c>
      <c r="B27" s="64">
        <v>0</v>
      </c>
      <c r="C27" s="64">
        <v>2025</v>
      </c>
      <c r="D27" s="64">
        <v>2050</v>
      </c>
      <c r="E27" s="64">
        <v>1</v>
      </c>
      <c r="F27" s="58"/>
      <c r="G27" s="58"/>
      <c r="H27" s="58"/>
      <c r="I27" s="58"/>
      <c r="J27" s="58"/>
      <c r="K27" s="58"/>
    </row>
    <row r="28" spans="1:11" x14ac:dyDescent="0.35">
      <c r="A28" s="66"/>
      <c r="B28" s="66"/>
      <c r="C28" s="58"/>
      <c r="D28" s="58"/>
      <c r="E28" s="58"/>
      <c r="F28" s="58"/>
      <c r="G28" s="58"/>
      <c r="H28" s="58"/>
      <c r="I28" s="58"/>
      <c r="J28" s="58"/>
      <c r="K28" s="58"/>
    </row>
    <row r="29" spans="1:11" x14ac:dyDescent="0.35">
      <c r="A29" s="63" t="s">
        <v>897</v>
      </c>
      <c r="B29" s="66"/>
      <c r="C29" s="58"/>
      <c r="D29" s="58"/>
      <c r="E29" s="58"/>
      <c r="F29" s="58"/>
      <c r="G29" s="58"/>
      <c r="H29" s="58"/>
      <c r="I29" s="58"/>
      <c r="J29" s="58"/>
      <c r="K29" s="58"/>
    </row>
    <row r="30" spans="1:11" x14ac:dyDescent="0.35">
      <c r="A30" s="84"/>
      <c r="B30" s="66" t="s">
        <v>1179</v>
      </c>
      <c r="C30" s="58" t="s">
        <v>1180</v>
      </c>
      <c r="D30" s="58" t="s">
        <v>1181</v>
      </c>
      <c r="E30" s="58" t="s">
        <v>1182</v>
      </c>
      <c r="F30" s="58"/>
      <c r="G30" s="58"/>
      <c r="H30" s="58"/>
      <c r="I30" s="58"/>
      <c r="J30" s="58"/>
      <c r="K30" s="58"/>
    </row>
    <row r="31" spans="1:11" ht="17.149999999999999" customHeight="1" x14ac:dyDescent="0.35">
      <c r="A31" s="24" t="s">
        <v>898</v>
      </c>
      <c r="B31" s="59" t="s">
        <v>929</v>
      </c>
      <c r="C31" s="59" t="s">
        <v>930</v>
      </c>
      <c r="D31" s="59" t="s">
        <v>931</v>
      </c>
      <c r="E31" s="59" t="s">
        <v>932</v>
      </c>
    </row>
    <row r="32" spans="1:11" x14ac:dyDescent="0.35">
      <c r="A32" s="5" t="s">
        <v>446</v>
      </c>
      <c r="B32" s="78" t="s">
        <v>181</v>
      </c>
      <c r="C32" s="78" t="s">
        <v>386</v>
      </c>
      <c r="D32" s="78" t="s">
        <v>386</v>
      </c>
      <c r="E32" s="78" t="s">
        <v>181</v>
      </c>
    </row>
    <row r="33" spans="1:12" x14ac:dyDescent="0.35">
      <c r="A33" s="81" t="s">
        <v>196</v>
      </c>
      <c r="B33" s="64">
        <v>0</v>
      </c>
      <c r="C33" s="64">
        <v>2015</v>
      </c>
      <c r="D33" s="64">
        <v>2030</v>
      </c>
      <c r="E33" s="64">
        <v>1</v>
      </c>
      <c r="G33" s="66"/>
      <c r="H33" s="66"/>
      <c r="I33" s="66"/>
      <c r="J33" s="66"/>
      <c r="K33" s="66"/>
    </row>
    <row r="34" spans="1:12" x14ac:dyDescent="0.35">
      <c r="A34" s="81" t="s">
        <v>136</v>
      </c>
      <c r="B34" s="64">
        <v>0</v>
      </c>
      <c r="C34" s="64">
        <v>2015</v>
      </c>
      <c r="D34" s="64">
        <v>2030</v>
      </c>
      <c r="E34" s="64">
        <v>1</v>
      </c>
      <c r="G34" s="58"/>
      <c r="H34" s="58"/>
      <c r="I34" s="58"/>
      <c r="J34" s="58"/>
      <c r="K34" s="58"/>
    </row>
    <row r="35" spans="1:12" x14ac:dyDescent="0.35">
      <c r="A35" s="81" t="s">
        <v>197</v>
      </c>
      <c r="B35" s="64">
        <v>0</v>
      </c>
      <c r="C35" s="64">
        <v>2015</v>
      </c>
      <c r="D35" s="64">
        <v>2030</v>
      </c>
      <c r="E35" s="64">
        <v>1</v>
      </c>
      <c r="G35" s="58"/>
      <c r="H35" s="58"/>
      <c r="I35" s="58"/>
      <c r="J35" s="58"/>
      <c r="K35" s="58"/>
    </row>
    <row r="36" spans="1:12" x14ac:dyDescent="0.35">
      <c r="A36" s="81" t="s">
        <v>218</v>
      </c>
      <c r="B36" s="64">
        <v>0</v>
      </c>
      <c r="C36" s="64">
        <v>2015</v>
      </c>
      <c r="D36" s="64">
        <v>2030</v>
      </c>
      <c r="E36" s="64">
        <v>1</v>
      </c>
      <c r="G36" s="58"/>
      <c r="H36" s="58"/>
      <c r="I36" s="58"/>
      <c r="J36" s="58"/>
      <c r="K36" s="58"/>
    </row>
    <row r="37" spans="1:12" x14ac:dyDescent="0.35">
      <c r="A37" s="81" t="s">
        <v>198</v>
      </c>
      <c r="B37" s="64">
        <v>0</v>
      </c>
      <c r="C37" s="64">
        <v>2015</v>
      </c>
      <c r="D37" s="64">
        <v>2030</v>
      </c>
      <c r="E37" s="64">
        <v>1</v>
      </c>
      <c r="G37" s="58"/>
      <c r="H37" s="58"/>
      <c r="I37" s="58"/>
      <c r="J37" s="58"/>
      <c r="K37" s="58"/>
    </row>
    <row r="38" spans="1:12" x14ac:dyDescent="0.35">
      <c r="A38" s="81" t="s">
        <v>140</v>
      </c>
      <c r="B38" s="64">
        <v>0</v>
      </c>
      <c r="C38" s="64">
        <v>2015</v>
      </c>
      <c r="D38" s="64">
        <v>2030</v>
      </c>
      <c r="E38" s="64">
        <v>1</v>
      </c>
      <c r="F38" s="58"/>
      <c r="G38" s="58"/>
      <c r="H38" s="58"/>
      <c r="I38" s="58"/>
      <c r="J38" s="58"/>
      <c r="K38" s="58"/>
      <c r="L38" s="58"/>
    </row>
    <row r="39" spans="1:12" x14ac:dyDescent="0.35">
      <c r="A39" s="81" t="s">
        <v>199</v>
      </c>
      <c r="B39" s="64">
        <v>0</v>
      </c>
      <c r="C39" s="64">
        <v>2015</v>
      </c>
      <c r="D39" s="64">
        <v>2030</v>
      </c>
      <c r="E39" s="64">
        <v>1</v>
      </c>
      <c r="F39" s="58"/>
      <c r="G39" s="58"/>
      <c r="H39" s="58"/>
      <c r="I39" s="58"/>
      <c r="J39" s="58"/>
      <c r="K39" s="58"/>
    </row>
    <row r="40" spans="1:12" x14ac:dyDescent="0.35">
      <c r="A40" s="81" t="s">
        <v>142</v>
      </c>
      <c r="B40" s="64">
        <v>0</v>
      </c>
      <c r="C40" s="64">
        <v>2015</v>
      </c>
      <c r="D40" s="64">
        <v>2030</v>
      </c>
      <c r="E40" s="64">
        <v>1</v>
      </c>
      <c r="F40" s="66"/>
      <c r="G40" s="66"/>
      <c r="H40" s="66"/>
      <c r="I40" s="66"/>
      <c r="J40" s="66"/>
      <c r="K40" s="66"/>
    </row>
    <row r="41" spans="1:12" x14ac:dyDescent="0.35">
      <c r="A41" s="81" t="s">
        <v>143</v>
      </c>
      <c r="B41" s="64">
        <v>0</v>
      </c>
      <c r="C41" s="64">
        <v>2015</v>
      </c>
      <c r="D41" s="64">
        <v>2030</v>
      </c>
      <c r="E41" s="64">
        <v>1</v>
      </c>
      <c r="F41" s="58"/>
      <c r="G41" s="58"/>
      <c r="H41" s="58"/>
      <c r="I41" s="58"/>
      <c r="J41" s="58"/>
      <c r="K41" s="58"/>
    </row>
    <row r="42" spans="1:12" x14ac:dyDescent="0.35">
      <c r="A42" s="70"/>
      <c r="B42" s="58"/>
      <c r="C42" s="58"/>
      <c r="D42" s="58"/>
      <c r="E42" s="58"/>
      <c r="F42" s="58"/>
      <c r="G42" s="58"/>
      <c r="H42" s="58"/>
      <c r="I42" s="58"/>
      <c r="J42" s="58"/>
      <c r="K42" s="58"/>
    </row>
    <row r="43" spans="1:12" x14ac:dyDescent="0.35">
      <c r="A43" s="24" t="s">
        <v>899</v>
      </c>
      <c r="B43" s="59" t="s">
        <v>929</v>
      </c>
      <c r="C43" s="59" t="s">
        <v>930</v>
      </c>
      <c r="D43" s="59" t="s">
        <v>931</v>
      </c>
      <c r="E43" s="59" t="s">
        <v>932</v>
      </c>
      <c r="F43" s="58"/>
      <c r="G43" s="58"/>
      <c r="H43" s="58"/>
      <c r="I43" s="58"/>
      <c r="J43" s="58"/>
      <c r="K43" s="58"/>
    </row>
    <row r="44" spans="1:12" x14ac:dyDescent="0.35">
      <c r="A44" s="5" t="s">
        <v>446</v>
      </c>
      <c r="B44" s="78" t="s">
        <v>181</v>
      </c>
      <c r="C44" s="78" t="s">
        <v>386</v>
      </c>
      <c r="D44" s="78" t="s">
        <v>386</v>
      </c>
      <c r="E44" s="78" t="s">
        <v>181</v>
      </c>
      <c r="F44" s="58"/>
      <c r="G44" s="58"/>
      <c r="H44" s="58"/>
      <c r="I44" s="58"/>
      <c r="J44" s="58"/>
      <c r="K44" s="58"/>
    </row>
    <row r="45" spans="1:12" x14ac:dyDescent="0.35">
      <c r="A45" s="81" t="s">
        <v>196</v>
      </c>
      <c r="B45" s="64">
        <v>0</v>
      </c>
      <c r="C45" s="64">
        <v>2015</v>
      </c>
      <c r="D45" s="64">
        <v>2030</v>
      </c>
      <c r="E45" s="64">
        <v>1</v>
      </c>
      <c r="F45" s="58"/>
      <c r="G45" s="58"/>
      <c r="H45" s="58"/>
      <c r="I45" s="58"/>
      <c r="J45" s="58"/>
      <c r="K45" s="58"/>
    </row>
    <row r="46" spans="1:12" x14ac:dyDescent="0.35">
      <c r="A46" s="81" t="s">
        <v>136</v>
      </c>
      <c r="B46" s="64">
        <v>0</v>
      </c>
      <c r="C46" s="64">
        <v>2015</v>
      </c>
      <c r="D46" s="64">
        <v>2030</v>
      </c>
      <c r="E46" s="64">
        <v>1</v>
      </c>
      <c r="F46" s="58"/>
      <c r="G46" s="58"/>
      <c r="H46" s="58"/>
      <c r="I46" s="58"/>
      <c r="J46" s="58"/>
      <c r="K46" s="58"/>
    </row>
    <row r="47" spans="1:12" x14ac:dyDescent="0.35">
      <c r="A47" s="81" t="s">
        <v>197</v>
      </c>
      <c r="B47" s="64">
        <v>0</v>
      </c>
      <c r="C47" s="64">
        <v>2015</v>
      </c>
      <c r="D47" s="64">
        <v>2030</v>
      </c>
      <c r="E47" s="64">
        <v>1</v>
      </c>
      <c r="F47" s="58"/>
      <c r="G47" s="58"/>
      <c r="H47" s="58"/>
      <c r="I47" s="58"/>
      <c r="J47" s="58"/>
      <c r="K47" s="58"/>
    </row>
    <row r="48" spans="1:12" x14ac:dyDescent="0.35">
      <c r="A48" s="81" t="s">
        <v>218</v>
      </c>
      <c r="B48" s="64">
        <v>0</v>
      </c>
      <c r="C48" s="64">
        <v>2015</v>
      </c>
      <c r="D48" s="64">
        <v>2030</v>
      </c>
      <c r="E48" s="64">
        <v>1</v>
      </c>
      <c r="F48" s="58"/>
      <c r="G48" s="58"/>
      <c r="H48" s="58"/>
      <c r="I48" s="58"/>
      <c r="J48" s="58"/>
      <c r="K48" s="58"/>
    </row>
    <row r="49" spans="1:11" x14ac:dyDescent="0.35">
      <c r="A49" s="81" t="s">
        <v>198</v>
      </c>
      <c r="B49" s="64">
        <v>0</v>
      </c>
      <c r="C49" s="64">
        <v>2015</v>
      </c>
      <c r="D49" s="64">
        <v>2030</v>
      </c>
      <c r="E49" s="64">
        <v>1</v>
      </c>
      <c r="F49" s="58"/>
      <c r="G49" s="58"/>
      <c r="H49" s="58"/>
      <c r="I49" s="58"/>
      <c r="J49" s="58"/>
      <c r="K49" s="58"/>
    </row>
    <row r="50" spans="1:11" x14ac:dyDescent="0.35">
      <c r="A50" s="81" t="s">
        <v>140</v>
      </c>
      <c r="B50" s="64">
        <v>0</v>
      </c>
      <c r="C50" s="64">
        <v>2015</v>
      </c>
      <c r="D50" s="64">
        <v>2030</v>
      </c>
      <c r="E50" s="64">
        <v>1</v>
      </c>
      <c r="F50" s="58"/>
      <c r="G50" s="58"/>
      <c r="H50" s="58"/>
      <c r="I50" s="58"/>
      <c r="J50" s="58"/>
      <c r="K50" s="58"/>
    </row>
    <row r="51" spans="1:11" x14ac:dyDescent="0.35">
      <c r="A51" s="81" t="s">
        <v>199</v>
      </c>
      <c r="B51" s="64">
        <v>0</v>
      </c>
      <c r="C51" s="64">
        <v>2015</v>
      </c>
      <c r="D51" s="64">
        <v>2030</v>
      </c>
      <c r="E51" s="64">
        <v>1</v>
      </c>
      <c r="F51" s="58"/>
      <c r="G51" s="58"/>
      <c r="H51" s="58"/>
      <c r="I51" s="58"/>
      <c r="J51" s="58"/>
      <c r="K51" s="58"/>
    </row>
    <row r="52" spans="1:11" x14ac:dyDescent="0.35">
      <c r="A52" s="81" t="s">
        <v>142</v>
      </c>
      <c r="B52" s="64">
        <v>0</v>
      </c>
      <c r="C52" s="64">
        <v>2015</v>
      </c>
      <c r="D52" s="64">
        <v>2030</v>
      </c>
      <c r="E52" s="64">
        <v>1</v>
      </c>
      <c r="F52" s="58"/>
      <c r="G52" s="58"/>
      <c r="H52" s="58"/>
      <c r="I52" s="58"/>
      <c r="J52" s="58"/>
      <c r="K52" s="58"/>
    </row>
    <row r="53" spans="1:11" x14ac:dyDescent="0.35">
      <c r="A53" s="81" t="s">
        <v>143</v>
      </c>
      <c r="B53" s="64">
        <v>0</v>
      </c>
      <c r="C53" s="64">
        <v>2015</v>
      </c>
      <c r="D53" s="64">
        <v>2030</v>
      </c>
      <c r="E53" s="64">
        <v>1</v>
      </c>
      <c r="F53" s="58"/>
      <c r="G53" s="58"/>
      <c r="H53" s="58"/>
      <c r="I53" s="58"/>
      <c r="J53" s="58"/>
      <c r="K53" s="58"/>
    </row>
    <row r="54" spans="1:11" x14ac:dyDescent="0.35">
      <c r="F54" s="58"/>
      <c r="G54" s="58"/>
      <c r="H54" s="58"/>
      <c r="I54" s="58"/>
      <c r="J54" s="58"/>
      <c r="K54" s="58"/>
    </row>
    <row r="55" spans="1:11" x14ac:dyDescent="0.35">
      <c r="A55" s="24" t="s">
        <v>900</v>
      </c>
      <c r="B55" s="59" t="s">
        <v>929</v>
      </c>
      <c r="C55" s="59" t="s">
        <v>930</v>
      </c>
      <c r="D55" s="59" t="s">
        <v>931</v>
      </c>
      <c r="E55" s="59" t="s">
        <v>932</v>
      </c>
      <c r="F55" s="58"/>
      <c r="G55" s="58"/>
      <c r="H55" s="58"/>
      <c r="I55" s="58"/>
      <c r="J55" s="58"/>
      <c r="K55" s="58"/>
    </row>
    <row r="56" spans="1:11" x14ac:dyDescent="0.35">
      <c r="A56" s="5" t="s">
        <v>446</v>
      </c>
      <c r="B56" s="78" t="s">
        <v>181</v>
      </c>
      <c r="C56" s="78" t="s">
        <v>386</v>
      </c>
      <c r="D56" s="78" t="s">
        <v>386</v>
      </c>
      <c r="E56" s="78" t="s">
        <v>181</v>
      </c>
      <c r="F56" s="58"/>
      <c r="G56" s="58"/>
      <c r="H56" s="58"/>
      <c r="I56" s="58"/>
      <c r="J56" s="58"/>
      <c r="K56" s="58"/>
    </row>
    <row r="57" spans="1:11" x14ac:dyDescent="0.35">
      <c r="A57" s="81" t="s">
        <v>196</v>
      </c>
      <c r="B57" s="64">
        <v>0</v>
      </c>
      <c r="C57" s="64">
        <v>2015</v>
      </c>
      <c r="D57" s="64">
        <v>2030</v>
      </c>
      <c r="E57" s="64">
        <v>1</v>
      </c>
      <c r="F57" s="58"/>
      <c r="G57" s="58"/>
      <c r="H57" s="58"/>
      <c r="I57" s="58"/>
      <c r="J57" s="58"/>
      <c r="K57" s="58"/>
    </row>
    <row r="58" spans="1:11" x14ac:dyDescent="0.35">
      <c r="A58" s="81" t="s">
        <v>136</v>
      </c>
      <c r="B58" s="64">
        <v>0</v>
      </c>
      <c r="C58" s="64">
        <v>2015</v>
      </c>
      <c r="D58" s="64">
        <v>2030</v>
      </c>
      <c r="E58" s="64">
        <v>1</v>
      </c>
      <c r="F58" s="58"/>
      <c r="G58" s="58"/>
      <c r="H58" s="58"/>
      <c r="I58" s="58"/>
      <c r="J58" s="58"/>
      <c r="K58" s="58"/>
    </row>
    <row r="59" spans="1:11" x14ac:dyDescent="0.35">
      <c r="A59" s="81" t="s">
        <v>197</v>
      </c>
      <c r="B59" s="64">
        <v>0</v>
      </c>
      <c r="C59" s="64">
        <v>2015</v>
      </c>
      <c r="D59" s="64">
        <v>2030</v>
      </c>
      <c r="E59" s="64">
        <v>1</v>
      </c>
      <c r="F59" s="58"/>
      <c r="G59" s="58"/>
      <c r="H59" s="58"/>
      <c r="I59" s="58"/>
      <c r="J59" s="58"/>
      <c r="K59" s="58"/>
    </row>
    <row r="60" spans="1:11" x14ac:dyDescent="0.35">
      <c r="A60" s="81" t="s">
        <v>218</v>
      </c>
      <c r="B60" s="64">
        <v>0</v>
      </c>
      <c r="C60" s="64">
        <v>2015</v>
      </c>
      <c r="D60" s="64">
        <v>2030</v>
      </c>
      <c r="E60" s="64">
        <v>1</v>
      </c>
      <c r="F60" s="58"/>
      <c r="G60" s="58"/>
      <c r="H60" s="58"/>
      <c r="I60" s="58"/>
      <c r="J60" s="58"/>
      <c r="K60" s="58"/>
    </row>
    <row r="61" spans="1:11" x14ac:dyDescent="0.35">
      <c r="A61" s="81" t="s">
        <v>198</v>
      </c>
      <c r="B61" s="64">
        <v>0</v>
      </c>
      <c r="C61" s="64">
        <v>2015</v>
      </c>
      <c r="D61" s="64">
        <v>2030</v>
      </c>
      <c r="E61" s="64">
        <v>1</v>
      </c>
      <c r="F61" s="58"/>
      <c r="G61" s="58"/>
      <c r="H61" s="58"/>
      <c r="I61" s="58"/>
      <c r="J61" s="58"/>
      <c r="K61" s="58"/>
    </row>
    <row r="62" spans="1:11" x14ac:dyDescent="0.35">
      <c r="A62" s="81" t="s">
        <v>140</v>
      </c>
      <c r="B62" s="64">
        <v>0</v>
      </c>
      <c r="C62" s="64">
        <v>2015</v>
      </c>
      <c r="D62" s="64">
        <v>2030</v>
      </c>
      <c r="E62" s="64">
        <v>1</v>
      </c>
      <c r="F62" s="58"/>
      <c r="G62" s="58"/>
      <c r="H62" s="58"/>
      <c r="I62" s="58"/>
      <c r="J62" s="58"/>
      <c r="K62" s="58"/>
    </row>
    <row r="63" spans="1:11" x14ac:dyDescent="0.35">
      <c r="A63" s="81" t="s">
        <v>199</v>
      </c>
      <c r="B63" s="64">
        <v>0</v>
      </c>
      <c r="C63" s="64">
        <v>2015</v>
      </c>
      <c r="D63" s="64">
        <v>2030</v>
      </c>
      <c r="E63" s="64">
        <v>1</v>
      </c>
      <c r="F63" s="58"/>
      <c r="G63" s="58"/>
      <c r="H63" s="58"/>
      <c r="I63" s="58"/>
      <c r="J63" s="58"/>
      <c r="K63" s="58"/>
    </row>
    <row r="64" spans="1:11" x14ac:dyDescent="0.35">
      <c r="A64" s="81" t="s">
        <v>142</v>
      </c>
      <c r="B64" s="64">
        <v>0</v>
      </c>
      <c r="C64" s="64">
        <v>2015</v>
      </c>
      <c r="D64" s="64">
        <v>2030</v>
      </c>
      <c r="E64" s="64">
        <v>1</v>
      </c>
      <c r="F64" s="58"/>
      <c r="G64" s="58"/>
      <c r="H64" s="58"/>
      <c r="I64" s="58"/>
      <c r="J64" s="58"/>
      <c r="K64" s="58"/>
    </row>
    <row r="65" spans="1:11" x14ac:dyDescent="0.35">
      <c r="A65" s="81" t="s">
        <v>143</v>
      </c>
      <c r="B65" s="64">
        <v>0</v>
      </c>
      <c r="C65" s="64">
        <v>2015</v>
      </c>
      <c r="D65" s="64">
        <v>2030</v>
      </c>
      <c r="E65" s="64">
        <v>1</v>
      </c>
      <c r="F65" s="58"/>
      <c r="G65" s="58"/>
      <c r="H65" s="58"/>
      <c r="I65" s="58"/>
      <c r="J65" s="58"/>
      <c r="K65" s="58"/>
    </row>
    <row r="66" spans="1:11" x14ac:dyDescent="0.35">
      <c r="F66" s="58"/>
      <c r="G66" s="58"/>
      <c r="H66" s="58"/>
      <c r="I66" s="58"/>
      <c r="J66" s="58"/>
      <c r="K66" s="58"/>
    </row>
    <row r="67" spans="1:11" x14ac:dyDescent="0.35">
      <c r="A67" s="24" t="s">
        <v>786</v>
      </c>
      <c r="B67" s="59" t="s">
        <v>929</v>
      </c>
      <c r="C67" s="59" t="s">
        <v>930</v>
      </c>
      <c r="D67" s="59" t="s">
        <v>931</v>
      </c>
      <c r="E67" s="59" t="s">
        <v>932</v>
      </c>
      <c r="F67" s="58"/>
      <c r="G67" s="58"/>
      <c r="H67" s="58"/>
      <c r="I67" s="58"/>
      <c r="J67" s="58"/>
      <c r="K67" s="58"/>
    </row>
    <row r="68" spans="1:11" x14ac:dyDescent="0.35">
      <c r="A68" s="5" t="s">
        <v>446</v>
      </c>
      <c r="B68" s="78" t="s">
        <v>181</v>
      </c>
      <c r="C68" s="78" t="s">
        <v>386</v>
      </c>
      <c r="D68" s="78" t="s">
        <v>386</v>
      </c>
      <c r="E68" s="78" t="s">
        <v>181</v>
      </c>
      <c r="F68" s="58"/>
      <c r="G68" s="58"/>
      <c r="H68" s="58"/>
      <c r="I68" s="58"/>
      <c r="J68" s="58"/>
      <c r="K68" s="58"/>
    </row>
    <row r="69" spans="1:11" x14ac:dyDescent="0.35">
      <c r="A69" s="81" t="s">
        <v>196</v>
      </c>
      <c r="B69" s="178">
        <v>0</v>
      </c>
      <c r="C69" s="178">
        <v>2015</v>
      </c>
      <c r="D69" s="178">
        <v>2030</v>
      </c>
      <c r="E69" s="52">
        <v>1</v>
      </c>
      <c r="F69" s="58"/>
      <c r="G69" s="58"/>
      <c r="H69" s="58"/>
      <c r="I69" s="58"/>
      <c r="J69" s="58"/>
      <c r="K69" s="58"/>
    </row>
    <row r="70" spans="1:11" x14ac:dyDescent="0.35">
      <c r="A70" s="81" t="s">
        <v>136</v>
      </c>
      <c r="B70" s="178">
        <v>0</v>
      </c>
      <c r="C70" s="178">
        <v>2015</v>
      </c>
      <c r="D70" s="178">
        <v>2030</v>
      </c>
      <c r="E70" s="52">
        <v>1</v>
      </c>
      <c r="F70" s="58"/>
      <c r="G70" s="58"/>
      <c r="H70" s="58"/>
      <c r="I70" s="58"/>
      <c r="J70" s="58"/>
      <c r="K70" s="58"/>
    </row>
    <row r="71" spans="1:11" x14ac:dyDescent="0.35">
      <c r="A71" s="81" t="s">
        <v>197</v>
      </c>
      <c r="B71" s="178">
        <v>0</v>
      </c>
      <c r="C71" s="178">
        <v>2015</v>
      </c>
      <c r="D71" s="178">
        <v>2030</v>
      </c>
      <c r="E71" s="52">
        <v>1</v>
      </c>
      <c r="F71" s="58"/>
      <c r="G71" s="58"/>
      <c r="H71" s="58"/>
      <c r="I71" s="58"/>
      <c r="J71" s="58"/>
      <c r="K71" s="58"/>
    </row>
    <row r="72" spans="1:11" x14ac:dyDescent="0.35">
      <c r="A72" s="81" t="s">
        <v>218</v>
      </c>
      <c r="B72" s="178">
        <v>0</v>
      </c>
      <c r="C72" s="178">
        <v>2015</v>
      </c>
      <c r="D72" s="178">
        <v>2030</v>
      </c>
      <c r="E72" s="52">
        <v>1</v>
      </c>
      <c r="F72" s="58"/>
      <c r="G72" s="58"/>
      <c r="H72" s="58"/>
      <c r="I72" s="58"/>
      <c r="J72" s="58"/>
      <c r="K72" s="58"/>
    </row>
    <row r="73" spans="1:11" x14ac:dyDescent="0.35">
      <c r="A73" s="81" t="s">
        <v>198</v>
      </c>
      <c r="B73" s="178">
        <v>0</v>
      </c>
      <c r="C73" s="178">
        <v>2015</v>
      </c>
      <c r="D73" s="178">
        <v>2030</v>
      </c>
      <c r="E73" s="52">
        <v>1</v>
      </c>
      <c r="F73" s="58"/>
      <c r="G73" s="58"/>
      <c r="H73" s="58"/>
      <c r="I73" s="58"/>
      <c r="J73" s="58"/>
      <c r="K73" s="58"/>
    </row>
    <row r="74" spans="1:11" x14ac:dyDescent="0.35">
      <c r="A74" s="81" t="s">
        <v>140</v>
      </c>
      <c r="B74" s="178">
        <v>0</v>
      </c>
      <c r="C74" s="178">
        <v>2015</v>
      </c>
      <c r="D74" s="178">
        <v>2030</v>
      </c>
      <c r="E74" s="52">
        <v>1</v>
      </c>
      <c r="F74" s="58"/>
      <c r="G74" s="58"/>
      <c r="H74" s="58"/>
      <c r="I74" s="58"/>
      <c r="J74" s="58"/>
      <c r="K74" s="58"/>
    </row>
    <row r="75" spans="1:11" x14ac:dyDescent="0.35">
      <c r="A75" s="81" t="s">
        <v>199</v>
      </c>
      <c r="B75" s="178">
        <v>0</v>
      </c>
      <c r="C75" s="178">
        <v>2015</v>
      </c>
      <c r="D75" s="178">
        <v>2030</v>
      </c>
      <c r="E75" s="52">
        <v>1</v>
      </c>
      <c r="F75" s="58"/>
      <c r="G75" s="58"/>
      <c r="H75" s="58"/>
      <c r="I75" s="58"/>
      <c r="J75" s="58"/>
      <c r="K75" s="58"/>
    </row>
    <row r="76" spans="1:11" x14ac:dyDescent="0.35">
      <c r="A76" s="81" t="s">
        <v>142</v>
      </c>
      <c r="B76" s="178">
        <v>0</v>
      </c>
      <c r="C76" s="178">
        <v>2015</v>
      </c>
      <c r="D76" s="178">
        <v>2030</v>
      </c>
      <c r="E76" s="52">
        <v>1</v>
      </c>
      <c r="F76" s="58"/>
      <c r="G76" s="58"/>
      <c r="H76" s="58"/>
      <c r="I76" s="58"/>
      <c r="J76" s="58"/>
      <c r="K76" s="58"/>
    </row>
    <row r="77" spans="1:11" x14ac:dyDescent="0.35">
      <c r="A77" s="81" t="s">
        <v>143</v>
      </c>
      <c r="B77" s="178">
        <v>0</v>
      </c>
      <c r="C77" s="178">
        <v>2015</v>
      </c>
      <c r="D77" s="178">
        <v>2030</v>
      </c>
      <c r="E77" s="52">
        <v>1</v>
      </c>
      <c r="F77" s="58"/>
      <c r="G77" s="58"/>
      <c r="H77" s="58"/>
      <c r="I77" s="58"/>
      <c r="J77" s="58"/>
      <c r="K77" s="58"/>
    </row>
    <row r="78" spans="1:11" x14ac:dyDescent="0.35">
      <c r="F78" s="58"/>
      <c r="G78" s="58"/>
      <c r="H78" s="58"/>
      <c r="I78" s="58"/>
      <c r="J78" s="58"/>
      <c r="K78" s="58"/>
    </row>
    <row r="79" spans="1:11" x14ac:dyDescent="0.35">
      <c r="A79" s="24" t="s">
        <v>784</v>
      </c>
      <c r="B79" s="59" t="s">
        <v>929</v>
      </c>
      <c r="C79" s="59" t="s">
        <v>930</v>
      </c>
      <c r="D79" s="24" t="s">
        <v>785</v>
      </c>
      <c r="E79" s="59" t="s">
        <v>932</v>
      </c>
      <c r="F79" s="58"/>
      <c r="G79" s="58"/>
      <c r="H79" s="58"/>
      <c r="I79" s="58"/>
      <c r="J79" s="58"/>
      <c r="K79" s="58"/>
    </row>
    <row r="80" spans="1:11" x14ac:dyDescent="0.35">
      <c r="A80" s="5" t="s">
        <v>446</v>
      </c>
      <c r="B80" s="78" t="s">
        <v>181</v>
      </c>
      <c r="C80" s="78" t="s">
        <v>386</v>
      </c>
      <c r="D80" s="78" t="s">
        <v>386</v>
      </c>
      <c r="E80" s="78" t="s">
        <v>181</v>
      </c>
      <c r="F80" s="58"/>
      <c r="G80" s="58"/>
      <c r="H80" s="58"/>
      <c r="I80" s="58"/>
      <c r="J80" s="58"/>
      <c r="K80" s="58"/>
    </row>
    <row r="81" spans="1:11" x14ac:dyDescent="0.35">
      <c r="A81" s="81" t="s">
        <v>196</v>
      </c>
      <c r="B81" s="178">
        <v>0</v>
      </c>
      <c r="C81" s="178">
        <v>2015</v>
      </c>
      <c r="D81" s="178">
        <v>2030</v>
      </c>
      <c r="E81" s="52">
        <v>1</v>
      </c>
      <c r="F81" s="58"/>
      <c r="G81" s="58"/>
      <c r="H81" s="58"/>
      <c r="I81" s="58"/>
      <c r="J81" s="58"/>
      <c r="K81" s="58"/>
    </row>
    <row r="82" spans="1:11" x14ac:dyDescent="0.35">
      <c r="A82" s="81" t="s">
        <v>136</v>
      </c>
      <c r="B82" s="178">
        <v>0</v>
      </c>
      <c r="C82" s="178">
        <v>2015</v>
      </c>
      <c r="D82" s="178">
        <v>2030</v>
      </c>
      <c r="E82" s="52">
        <v>1</v>
      </c>
      <c r="F82" s="58"/>
      <c r="G82" s="58"/>
      <c r="H82" s="58"/>
      <c r="I82" s="58"/>
      <c r="J82" s="58"/>
      <c r="K82" s="58"/>
    </row>
    <row r="83" spans="1:11" x14ac:dyDescent="0.35">
      <c r="A83" s="81" t="s">
        <v>197</v>
      </c>
      <c r="B83" s="178">
        <v>0</v>
      </c>
      <c r="C83" s="178">
        <v>2015</v>
      </c>
      <c r="D83" s="178">
        <v>2030</v>
      </c>
      <c r="E83" s="52">
        <v>1</v>
      </c>
      <c r="F83" s="58"/>
      <c r="G83" s="58"/>
      <c r="H83" s="58"/>
      <c r="I83" s="58"/>
      <c r="J83" s="58"/>
      <c r="K83" s="58"/>
    </row>
    <row r="84" spans="1:11" x14ac:dyDescent="0.35">
      <c r="A84" s="81" t="s">
        <v>218</v>
      </c>
      <c r="B84" s="178">
        <v>0</v>
      </c>
      <c r="C84" s="178">
        <v>2015</v>
      </c>
      <c r="D84" s="178">
        <v>2030</v>
      </c>
      <c r="E84" s="52">
        <v>1</v>
      </c>
      <c r="F84" s="58"/>
      <c r="G84" s="58"/>
      <c r="H84" s="58"/>
      <c r="I84" s="58"/>
      <c r="J84" s="58"/>
      <c r="K84" s="58"/>
    </row>
    <row r="85" spans="1:11" x14ac:dyDescent="0.35">
      <c r="A85" s="81" t="s">
        <v>198</v>
      </c>
      <c r="B85" s="178">
        <v>0</v>
      </c>
      <c r="C85" s="178">
        <v>2015</v>
      </c>
      <c r="D85" s="178">
        <v>2030</v>
      </c>
      <c r="E85" s="52">
        <v>1</v>
      </c>
      <c r="F85" s="58"/>
      <c r="G85" s="58"/>
      <c r="H85" s="58"/>
      <c r="I85" s="58"/>
      <c r="J85" s="58"/>
      <c r="K85" s="58"/>
    </row>
    <row r="86" spans="1:11" x14ac:dyDescent="0.35">
      <c r="A86" s="81" t="s">
        <v>140</v>
      </c>
      <c r="B86" s="178">
        <v>0</v>
      </c>
      <c r="C86" s="178">
        <v>2015</v>
      </c>
      <c r="D86" s="178">
        <v>2030</v>
      </c>
      <c r="E86" s="52">
        <v>1</v>
      </c>
      <c r="F86" s="58"/>
      <c r="G86" s="58"/>
      <c r="H86" s="58"/>
      <c r="I86" s="58"/>
      <c r="J86" s="58"/>
      <c r="K86" s="58"/>
    </row>
    <row r="87" spans="1:11" x14ac:dyDescent="0.35">
      <c r="A87" s="81" t="s">
        <v>199</v>
      </c>
      <c r="B87" s="178">
        <v>0</v>
      </c>
      <c r="C87" s="178">
        <v>2015</v>
      </c>
      <c r="D87" s="178">
        <v>2030</v>
      </c>
      <c r="E87" s="52">
        <v>1</v>
      </c>
      <c r="F87" s="58"/>
      <c r="G87" s="58"/>
      <c r="H87" s="58"/>
      <c r="I87" s="58"/>
      <c r="J87" s="58"/>
      <c r="K87" s="58"/>
    </row>
    <row r="88" spans="1:11" x14ac:dyDescent="0.35">
      <c r="A88" s="81" t="s">
        <v>142</v>
      </c>
      <c r="B88" s="178">
        <v>0</v>
      </c>
      <c r="C88" s="178">
        <v>2015</v>
      </c>
      <c r="D88" s="178">
        <v>2030</v>
      </c>
      <c r="E88" s="52">
        <v>1</v>
      </c>
      <c r="F88" s="58"/>
      <c r="G88" s="58"/>
      <c r="H88" s="58"/>
      <c r="I88" s="58"/>
      <c r="J88" s="58"/>
      <c r="K88" s="58"/>
    </row>
    <row r="89" spans="1:11" x14ac:dyDescent="0.35">
      <c r="A89" s="81" t="s">
        <v>143</v>
      </c>
      <c r="B89" s="178">
        <v>0</v>
      </c>
      <c r="C89" s="178">
        <v>2015</v>
      </c>
      <c r="D89" s="178">
        <v>2030</v>
      </c>
      <c r="E89" s="52">
        <v>1</v>
      </c>
      <c r="F89" s="58"/>
      <c r="G89" s="58"/>
      <c r="H89" s="58"/>
      <c r="I89" s="58"/>
      <c r="J89" s="58"/>
      <c r="K89" s="58"/>
    </row>
    <row r="91" spans="1:11" ht="20.5" customHeight="1" x14ac:dyDescent="0.35">
      <c r="A91" s="397" t="s">
        <v>1406</v>
      </c>
    </row>
    <row r="92" spans="1:11" ht="20.5" customHeight="1" x14ac:dyDescent="0.35">
      <c r="A92" s="24" t="s">
        <v>1540</v>
      </c>
    </row>
    <row r="93" spans="1:11" x14ac:dyDescent="0.35">
      <c r="A93" s="43" t="s">
        <v>222</v>
      </c>
      <c r="B93" s="11" t="s">
        <v>223</v>
      </c>
    </row>
    <row r="94" spans="1:11" x14ac:dyDescent="0.35">
      <c r="A94" s="89">
        <v>1</v>
      </c>
      <c r="B94" s="89" t="s">
        <v>1407</v>
      </c>
    </row>
    <row r="95" spans="1:11" x14ac:dyDescent="0.35">
      <c r="A95" s="89">
        <v>0</v>
      </c>
      <c r="B95" s="89" t="s">
        <v>1408</v>
      </c>
    </row>
    <row r="96" spans="1:11" x14ac:dyDescent="0.35">
      <c r="A96" s="85" t="s">
        <v>224</v>
      </c>
      <c r="B96" s="178">
        <v>1</v>
      </c>
    </row>
    <row r="98" spans="1:13" ht="29" x14ac:dyDescent="0.35">
      <c r="A98" s="397" t="s">
        <v>1614</v>
      </c>
      <c r="B98" s="24" t="s">
        <v>295</v>
      </c>
      <c r="C98" s="24" t="s">
        <v>296</v>
      </c>
      <c r="D98" s="24" t="s">
        <v>297</v>
      </c>
      <c r="E98" s="24" t="s">
        <v>298</v>
      </c>
      <c r="F98" s="24" t="s">
        <v>1615</v>
      </c>
      <c r="G98" s="24" t="s">
        <v>300</v>
      </c>
      <c r="H98" s="24" t="s">
        <v>301</v>
      </c>
      <c r="I98" s="24" t="s">
        <v>302</v>
      </c>
      <c r="J98" s="24" t="s">
        <v>303</v>
      </c>
      <c r="K98" s="24" t="s">
        <v>304</v>
      </c>
      <c r="L98" s="24" t="s">
        <v>305</v>
      </c>
      <c r="M98" s="24" t="s">
        <v>306</v>
      </c>
    </row>
    <row r="99" spans="1:13" x14ac:dyDescent="0.35">
      <c r="A99" s="240" t="s">
        <v>958</v>
      </c>
      <c r="B99" s="165" t="s">
        <v>1616</v>
      </c>
      <c r="C99" s="165" t="s">
        <v>1616</v>
      </c>
      <c r="D99" s="165" t="s">
        <v>1616</v>
      </c>
      <c r="E99" s="165" t="s">
        <v>1616</v>
      </c>
      <c r="F99" s="165" t="s">
        <v>1616</v>
      </c>
      <c r="G99" s="165" t="s">
        <v>1616</v>
      </c>
      <c r="H99" s="165" t="s">
        <v>1616</v>
      </c>
      <c r="I99" s="165" t="s">
        <v>1616</v>
      </c>
      <c r="J99" s="165" t="s">
        <v>1616</v>
      </c>
      <c r="K99" s="165" t="s">
        <v>1616</v>
      </c>
      <c r="L99" s="165" t="s">
        <v>1616</v>
      </c>
      <c r="M99" s="165" t="s">
        <v>1616</v>
      </c>
    </row>
    <row r="100" spans="1:13" x14ac:dyDescent="0.35">
      <c r="A100" s="82" t="s">
        <v>196</v>
      </c>
      <c r="B100" s="52">
        <v>1.3088507575093544</v>
      </c>
      <c r="C100" s="328">
        <v>1.1000000000000001</v>
      </c>
      <c r="D100" s="328">
        <v>1.3</v>
      </c>
      <c r="E100" s="328">
        <v>0</v>
      </c>
      <c r="F100" s="52">
        <v>1.4</v>
      </c>
      <c r="G100" s="328">
        <v>0</v>
      </c>
      <c r="H100" s="328">
        <v>1.5</v>
      </c>
      <c r="I100" s="328">
        <v>0</v>
      </c>
      <c r="J100" s="328">
        <v>10</v>
      </c>
      <c r="K100" s="328">
        <v>0</v>
      </c>
      <c r="L100" s="328">
        <v>0</v>
      </c>
      <c r="M100" s="328">
        <v>0</v>
      </c>
    </row>
    <row r="101" spans="1:13" x14ac:dyDescent="0.35">
      <c r="A101" s="82" t="s">
        <v>136</v>
      </c>
      <c r="B101" s="52">
        <v>1.3590774526083806</v>
      </c>
      <c r="C101" s="328">
        <v>1.1000000000000001</v>
      </c>
      <c r="D101" s="328">
        <v>1.3</v>
      </c>
      <c r="E101" s="328">
        <v>0</v>
      </c>
      <c r="F101" s="52">
        <v>1.4</v>
      </c>
      <c r="G101" s="328">
        <v>0</v>
      </c>
      <c r="H101" s="328">
        <v>1.5</v>
      </c>
      <c r="I101" s="328">
        <v>0</v>
      </c>
      <c r="J101" s="328">
        <v>10</v>
      </c>
      <c r="K101" s="328">
        <v>0</v>
      </c>
      <c r="L101" s="328">
        <v>0</v>
      </c>
      <c r="M101" s="328">
        <v>0</v>
      </c>
    </row>
    <row r="102" spans="1:13" x14ac:dyDescent="0.35">
      <c r="A102" s="82" t="s">
        <v>197</v>
      </c>
      <c r="B102" s="52">
        <v>1.176801494393575</v>
      </c>
      <c r="C102" s="328">
        <v>1.1000000000000001</v>
      </c>
      <c r="D102" s="328">
        <v>1.3</v>
      </c>
      <c r="E102" s="328">
        <v>0</v>
      </c>
      <c r="F102" s="52">
        <v>1.4</v>
      </c>
      <c r="G102" s="328">
        <v>0</v>
      </c>
      <c r="H102" s="328">
        <v>1.5</v>
      </c>
      <c r="I102" s="328">
        <v>0</v>
      </c>
      <c r="J102" s="328">
        <v>10</v>
      </c>
      <c r="K102" s="328">
        <v>0</v>
      </c>
      <c r="L102" s="328">
        <v>0</v>
      </c>
      <c r="M102" s="328">
        <v>0</v>
      </c>
    </row>
    <row r="103" spans="1:13" x14ac:dyDescent="0.35">
      <c r="A103" s="82" t="s">
        <v>218</v>
      </c>
      <c r="B103" s="52">
        <v>1.2071225586049166</v>
      </c>
      <c r="C103" s="328">
        <v>1.1000000000000001</v>
      </c>
      <c r="D103" s="328">
        <v>1.3</v>
      </c>
      <c r="E103" s="328">
        <v>0</v>
      </c>
      <c r="F103" s="52">
        <v>1.4</v>
      </c>
      <c r="G103" s="328">
        <v>0</v>
      </c>
      <c r="H103" s="328">
        <v>1.5</v>
      </c>
      <c r="I103" s="328">
        <v>0</v>
      </c>
      <c r="J103" s="328">
        <v>10</v>
      </c>
      <c r="K103" s="328">
        <v>0</v>
      </c>
      <c r="L103" s="328">
        <v>0</v>
      </c>
      <c r="M103" s="328">
        <v>0</v>
      </c>
    </row>
    <row r="104" spans="1:13" x14ac:dyDescent="0.35">
      <c r="A104" s="82" t="s">
        <v>198</v>
      </c>
      <c r="B104" s="52">
        <v>1.0487966970274396</v>
      </c>
      <c r="C104" s="328">
        <v>1.1000000000000001</v>
      </c>
      <c r="D104" s="328">
        <v>1.3</v>
      </c>
      <c r="E104" s="328">
        <v>0</v>
      </c>
      <c r="F104" s="52">
        <v>1.4</v>
      </c>
      <c r="G104" s="328">
        <v>0</v>
      </c>
      <c r="H104" s="328">
        <v>1.5</v>
      </c>
      <c r="I104" s="328">
        <v>0</v>
      </c>
      <c r="J104" s="328">
        <v>10</v>
      </c>
      <c r="K104" s="328">
        <v>0</v>
      </c>
      <c r="L104" s="328">
        <v>0</v>
      </c>
      <c r="M104" s="328">
        <v>0</v>
      </c>
    </row>
    <row r="105" spans="1:13" x14ac:dyDescent="0.35">
      <c r="A105" s="82" t="s">
        <v>140</v>
      </c>
      <c r="B105" s="52">
        <v>2.2199712012972785</v>
      </c>
      <c r="C105" s="328">
        <v>1.1000000000000001</v>
      </c>
      <c r="D105" s="328">
        <v>1.3</v>
      </c>
      <c r="E105" s="328">
        <v>0</v>
      </c>
      <c r="F105" s="52">
        <v>1.4</v>
      </c>
      <c r="G105" s="328">
        <v>0</v>
      </c>
      <c r="H105" s="328">
        <v>1.5</v>
      </c>
      <c r="I105" s="328">
        <v>0</v>
      </c>
      <c r="J105" s="328">
        <v>10</v>
      </c>
      <c r="K105" s="328">
        <v>0</v>
      </c>
      <c r="L105" s="328">
        <v>0</v>
      </c>
      <c r="M105" s="328">
        <v>0</v>
      </c>
    </row>
    <row r="106" spans="1:13" x14ac:dyDescent="0.35">
      <c r="A106" s="82" t="s">
        <v>199</v>
      </c>
      <c r="B106" s="52">
        <v>1.2906431127054123</v>
      </c>
      <c r="C106" s="328">
        <v>1.1000000000000001</v>
      </c>
      <c r="D106" s="328">
        <v>1.3</v>
      </c>
      <c r="E106" s="328">
        <v>0</v>
      </c>
      <c r="F106" s="52">
        <v>1.4</v>
      </c>
      <c r="G106" s="328">
        <v>0</v>
      </c>
      <c r="H106" s="328">
        <v>1.5</v>
      </c>
      <c r="I106" s="328">
        <v>0</v>
      </c>
      <c r="J106" s="328">
        <v>10</v>
      </c>
      <c r="K106" s="328">
        <v>0</v>
      </c>
      <c r="L106" s="328">
        <v>0</v>
      </c>
      <c r="M106" s="328">
        <v>0</v>
      </c>
    </row>
    <row r="107" spans="1:13" x14ac:dyDescent="0.35">
      <c r="A107" s="82" t="s">
        <v>142</v>
      </c>
      <c r="B107" s="52">
        <v>1.2780038381372212</v>
      </c>
      <c r="C107" s="328">
        <v>1.1000000000000001</v>
      </c>
      <c r="D107" s="328">
        <v>1.3</v>
      </c>
      <c r="E107" s="328">
        <v>0</v>
      </c>
      <c r="F107" s="52">
        <v>1.4</v>
      </c>
      <c r="G107" s="328">
        <v>0</v>
      </c>
      <c r="H107" s="328">
        <v>1.5</v>
      </c>
      <c r="I107" s="328">
        <v>0</v>
      </c>
      <c r="J107" s="328">
        <v>10</v>
      </c>
      <c r="K107" s="328">
        <v>0</v>
      </c>
      <c r="L107" s="328">
        <v>0</v>
      </c>
      <c r="M107" s="328">
        <v>0</v>
      </c>
    </row>
    <row r="108" spans="1:13" x14ac:dyDescent="0.35">
      <c r="A108" s="82" t="s">
        <v>143</v>
      </c>
      <c r="B108" s="52">
        <v>1.4955316176624978</v>
      </c>
      <c r="C108" s="328">
        <v>1.1000000000000001</v>
      </c>
      <c r="D108" s="328">
        <v>1.3</v>
      </c>
      <c r="E108" s="328">
        <v>0</v>
      </c>
      <c r="F108" s="52">
        <v>1.4</v>
      </c>
      <c r="G108" s="328">
        <v>0</v>
      </c>
      <c r="H108" s="328">
        <v>1.5</v>
      </c>
      <c r="I108" s="328">
        <v>0</v>
      </c>
      <c r="J108" s="328">
        <v>10</v>
      </c>
      <c r="K108" s="328">
        <v>0</v>
      </c>
      <c r="L108" s="328">
        <v>0</v>
      </c>
      <c r="M108" s="328">
        <v>0</v>
      </c>
    </row>
    <row r="110" spans="1:13" x14ac:dyDescent="0.35">
      <c r="F110" s="58"/>
      <c r="G110" s="58"/>
      <c r="H110" s="58"/>
      <c r="I110" s="58"/>
      <c r="J110" s="58"/>
      <c r="K110" s="58"/>
    </row>
    <row r="111" spans="1:13" x14ac:dyDescent="0.35">
      <c r="A111" s="397" t="s">
        <v>379</v>
      </c>
      <c r="B111" s="58"/>
      <c r="C111" s="58"/>
      <c r="D111" s="58"/>
      <c r="E111" s="58"/>
      <c r="F111" s="58"/>
      <c r="G111" s="58"/>
      <c r="H111" s="58"/>
      <c r="I111" s="58"/>
      <c r="J111" s="58"/>
      <c r="K111" s="58"/>
    </row>
    <row r="112" spans="1:13" x14ac:dyDescent="0.35">
      <c r="A112" s="24" t="s">
        <v>387</v>
      </c>
      <c r="B112" s="398" t="s">
        <v>765</v>
      </c>
      <c r="C112" s="24" t="s">
        <v>766</v>
      </c>
      <c r="D112" s="24" t="s">
        <v>767</v>
      </c>
      <c r="E112" s="24" t="s">
        <v>768</v>
      </c>
      <c r="F112" s="58"/>
      <c r="G112" s="58"/>
      <c r="H112" s="58"/>
      <c r="I112" s="58"/>
      <c r="J112" s="58"/>
      <c r="K112" s="58"/>
    </row>
    <row r="113" spans="1:12" x14ac:dyDescent="0.35">
      <c r="A113" s="5" t="s">
        <v>446</v>
      </c>
      <c r="B113" s="78" t="s">
        <v>181</v>
      </c>
      <c r="C113" s="78" t="s">
        <v>386</v>
      </c>
      <c r="D113" s="78" t="s">
        <v>386</v>
      </c>
      <c r="E113" s="78" t="s">
        <v>181</v>
      </c>
      <c r="F113" s="58"/>
      <c r="G113" s="58"/>
      <c r="H113" s="58"/>
      <c r="I113" s="58"/>
      <c r="J113" s="58"/>
      <c r="K113" s="58"/>
    </row>
    <row r="114" spans="1:12" x14ac:dyDescent="0.35">
      <c r="A114" s="81" t="s">
        <v>196</v>
      </c>
      <c r="B114" s="64">
        <v>0</v>
      </c>
      <c r="C114" s="64">
        <v>2015</v>
      </c>
      <c r="D114" s="64">
        <v>2030</v>
      </c>
      <c r="E114" s="64">
        <v>1</v>
      </c>
      <c r="F114" s="58"/>
      <c r="G114" s="58"/>
      <c r="H114" s="58"/>
      <c r="I114" s="58"/>
      <c r="J114" s="58"/>
      <c r="K114" s="58"/>
    </row>
    <row r="115" spans="1:12" x14ac:dyDescent="0.35">
      <c r="A115" s="81" t="s">
        <v>136</v>
      </c>
      <c r="B115" s="64">
        <v>0</v>
      </c>
      <c r="C115" s="64">
        <v>2015</v>
      </c>
      <c r="D115" s="64">
        <v>2030</v>
      </c>
      <c r="E115" s="64">
        <v>1</v>
      </c>
      <c r="F115" s="58"/>
      <c r="G115" s="58"/>
      <c r="H115" s="58"/>
      <c r="I115" s="58"/>
      <c r="J115" s="58"/>
      <c r="K115" s="58"/>
    </row>
    <row r="116" spans="1:12" x14ac:dyDescent="0.35">
      <c r="A116" s="81" t="s">
        <v>197</v>
      </c>
      <c r="B116" s="64">
        <v>0</v>
      </c>
      <c r="C116" s="64">
        <v>2015</v>
      </c>
      <c r="D116" s="64">
        <v>2030</v>
      </c>
      <c r="E116" s="64">
        <v>1</v>
      </c>
      <c r="F116" s="58"/>
      <c r="G116" s="58"/>
      <c r="H116" s="58"/>
      <c r="I116" s="58"/>
      <c r="J116" s="58"/>
      <c r="K116" s="58"/>
    </row>
    <row r="117" spans="1:12" x14ac:dyDescent="0.35">
      <c r="A117" s="81" t="s">
        <v>218</v>
      </c>
      <c r="B117" s="64">
        <v>0</v>
      </c>
      <c r="C117" s="64">
        <v>2015</v>
      </c>
      <c r="D117" s="64">
        <v>2030</v>
      </c>
      <c r="E117" s="64">
        <v>1</v>
      </c>
      <c r="F117" s="58"/>
      <c r="G117" s="58"/>
      <c r="H117" s="58"/>
      <c r="I117" s="58"/>
      <c r="J117" s="58"/>
      <c r="K117" s="58"/>
    </row>
    <row r="118" spans="1:12" x14ac:dyDescent="0.35">
      <c r="A118" s="81" t="s">
        <v>198</v>
      </c>
      <c r="B118" s="64">
        <v>0</v>
      </c>
      <c r="C118" s="64">
        <v>2015</v>
      </c>
      <c r="D118" s="64">
        <v>2030</v>
      </c>
      <c r="E118" s="64">
        <v>1</v>
      </c>
      <c r="F118" s="58"/>
      <c r="G118" s="58"/>
      <c r="H118" s="58"/>
      <c r="I118" s="58"/>
      <c r="J118" s="58"/>
      <c r="K118" s="58"/>
    </row>
    <row r="119" spans="1:12" x14ac:dyDescent="0.35">
      <c r="A119" s="81" t="s">
        <v>140</v>
      </c>
      <c r="B119" s="64">
        <v>0</v>
      </c>
      <c r="C119" s="64">
        <v>2015</v>
      </c>
      <c r="D119" s="64">
        <v>2030</v>
      </c>
      <c r="E119" s="64">
        <v>1</v>
      </c>
      <c r="F119" s="58"/>
      <c r="G119" s="58"/>
      <c r="H119" s="58"/>
      <c r="I119" s="58"/>
      <c r="J119" s="58"/>
      <c r="K119" s="58"/>
    </row>
    <row r="120" spans="1:12" x14ac:dyDescent="0.35">
      <c r="A120" s="81" t="s">
        <v>199</v>
      </c>
      <c r="B120" s="64">
        <v>0</v>
      </c>
      <c r="C120" s="64">
        <v>2015</v>
      </c>
      <c r="D120" s="64">
        <v>2030</v>
      </c>
      <c r="E120" s="64">
        <v>1</v>
      </c>
      <c r="F120" s="58"/>
      <c r="G120" s="58"/>
      <c r="H120" s="58"/>
      <c r="I120" s="58"/>
      <c r="J120" s="58"/>
      <c r="K120" s="58"/>
    </row>
    <row r="121" spans="1:12" x14ac:dyDescent="0.35">
      <c r="A121" s="81" t="s">
        <v>142</v>
      </c>
      <c r="B121" s="64">
        <v>0</v>
      </c>
      <c r="C121" s="64">
        <v>2015</v>
      </c>
      <c r="D121" s="64">
        <v>2030</v>
      </c>
      <c r="E121" s="64">
        <v>1</v>
      </c>
      <c r="G121" s="58"/>
      <c r="H121" s="58"/>
      <c r="I121" s="58"/>
      <c r="J121" s="58"/>
      <c r="K121" s="58"/>
    </row>
    <row r="122" spans="1:12" x14ac:dyDescent="0.35">
      <c r="A122" s="81" t="s">
        <v>143</v>
      </c>
      <c r="B122" s="64">
        <v>0</v>
      </c>
      <c r="C122" s="64">
        <v>2015</v>
      </c>
      <c r="D122" s="64">
        <v>2030</v>
      </c>
      <c r="E122" s="64">
        <v>1</v>
      </c>
      <c r="G122" s="58"/>
      <c r="H122" s="58"/>
      <c r="I122" s="58"/>
      <c r="J122" s="58"/>
      <c r="K122" s="58"/>
    </row>
    <row r="123" spans="1:12" x14ac:dyDescent="0.35">
      <c r="G123" s="58"/>
      <c r="H123" s="58"/>
      <c r="I123" s="58"/>
      <c r="J123" s="58"/>
      <c r="K123" s="58"/>
      <c r="L123" s="58"/>
    </row>
    <row r="124" spans="1:12" x14ac:dyDescent="0.35">
      <c r="A124" s="63" t="s">
        <v>380</v>
      </c>
      <c r="G124" s="58"/>
      <c r="H124" s="58"/>
      <c r="I124" s="58"/>
      <c r="J124" s="58"/>
      <c r="K124" s="58"/>
    </row>
    <row r="125" spans="1:12" x14ac:dyDescent="0.35">
      <c r="A125" s="24" t="s">
        <v>387</v>
      </c>
      <c r="B125" s="399" t="s">
        <v>375</v>
      </c>
      <c r="C125" s="59" t="s">
        <v>376</v>
      </c>
      <c r="D125" s="59" t="s">
        <v>377</v>
      </c>
      <c r="E125" s="59" t="s">
        <v>378</v>
      </c>
      <c r="F125" s="66"/>
      <c r="G125" s="66"/>
      <c r="H125" s="66"/>
      <c r="I125" s="66"/>
      <c r="J125" s="66"/>
      <c r="K125" s="66"/>
    </row>
    <row r="126" spans="1:12" x14ac:dyDescent="0.35">
      <c r="A126" s="5" t="s">
        <v>446</v>
      </c>
      <c r="B126" s="78" t="s">
        <v>181</v>
      </c>
      <c r="C126" s="78" t="s">
        <v>386</v>
      </c>
      <c r="D126" s="78" t="s">
        <v>386</v>
      </c>
      <c r="E126" s="78" t="s">
        <v>181</v>
      </c>
      <c r="G126" s="58"/>
      <c r="H126" s="58"/>
      <c r="I126" s="58"/>
      <c r="J126" s="58"/>
      <c r="K126" s="58"/>
    </row>
    <row r="127" spans="1:12" x14ac:dyDescent="0.35">
      <c r="A127" s="81" t="s">
        <v>196</v>
      </c>
      <c r="B127" s="64">
        <v>0</v>
      </c>
      <c r="C127" s="64">
        <v>2015</v>
      </c>
      <c r="D127" s="64">
        <v>2030</v>
      </c>
      <c r="E127" s="64">
        <v>1</v>
      </c>
      <c r="G127" s="58"/>
      <c r="H127" s="58"/>
      <c r="I127" s="58"/>
      <c r="J127" s="58"/>
      <c r="K127" s="58"/>
    </row>
    <row r="128" spans="1:12" x14ac:dyDescent="0.35">
      <c r="A128" s="81" t="s">
        <v>136</v>
      </c>
      <c r="B128" s="64">
        <v>0</v>
      </c>
      <c r="C128" s="64">
        <v>2015</v>
      </c>
      <c r="D128" s="64">
        <v>2030</v>
      </c>
      <c r="E128" s="64">
        <v>1</v>
      </c>
      <c r="G128" s="58"/>
      <c r="H128" s="58"/>
      <c r="I128" s="58"/>
      <c r="J128" s="58"/>
      <c r="K128" s="58"/>
    </row>
    <row r="129" spans="1:20" ht="15.65" customHeight="1" x14ac:dyDescent="0.35">
      <c r="A129" s="81" t="s">
        <v>197</v>
      </c>
      <c r="B129" s="64">
        <v>0</v>
      </c>
      <c r="C129" s="64">
        <v>2015</v>
      </c>
      <c r="D129" s="64">
        <v>2030</v>
      </c>
      <c r="E129" s="64">
        <v>1</v>
      </c>
      <c r="G129" s="58"/>
      <c r="H129" s="58"/>
      <c r="I129" s="58"/>
      <c r="J129" s="58"/>
      <c r="K129" s="58"/>
    </row>
    <row r="130" spans="1:20" ht="15.65" customHeight="1" x14ac:dyDescent="0.35">
      <c r="A130" s="81" t="s">
        <v>218</v>
      </c>
      <c r="B130" s="64">
        <v>0</v>
      </c>
      <c r="C130" s="64">
        <v>2015</v>
      </c>
      <c r="D130" s="64">
        <v>2030</v>
      </c>
      <c r="E130" s="64">
        <v>1</v>
      </c>
      <c r="F130" s="58"/>
      <c r="G130" s="58"/>
      <c r="H130" s="58"/>
      <c r="I130" s="58"/>
      <c r="J130" s="58"/>
      <c r="K130" s="58"/>
      <c r="L130" s="58"/>
    </row>
    <row r="131" spans="1:20" ht="15.65" customHeight="1" x14ac:dyDescent="0.35">
      <c r="A131" s="81" t="s">
        <v>198</v>
      </c>
      <c r="B131" s="64">
        <v>0</v>
      </c>
      <c r="C131" s="64">
        <v>2015</v>
      </c>
      <c r="D131" s="64">
        <v>2030</v>
      </c>
      <c r="E131" s="64">
        <v>1</v>
      </c>
      <c r="F131" s="58"/>
      <c r="G131" s="58"/>
      <c r="H131" s="58"/>
      <c r="I131" s="58"/>
      <c r="J131" s="58"/>
      <c r="K131" s="58"/>
    </row>
    <row r="132" spans="1:20" ht="15.65" customHeight="1" x14ac:dyDescent="0.35">
      <c r="A132" s="81" t="s">
        <v>140</v>
      </c>
      <c r="B132" s="64">
        <v>0</v>
      </c>
      <c r="C132" s="64">
        <v>2015</v>
      </c>
      <c r="D132" s="64">
        <v>2030</v>
      </c>
      <c r="E132" s="64">
        <v>1</v>
      </c>
      <c r="F132" s="66"/>
      <c r="G132" s="66"/>
      <c r="H132" s="66"/>
      <c r="I132" s="66"/>
      <c r="J132" s="66"/>
      <c r="K132" s="66"/>
    </row>
    <row r="133" spans="1:20" ht="15.65" customHeight="1" x14ac:dyDescent="0.35">
      <c r="A133" s="81" t="s">
        <v>199</v>
      </c>
      <c r="B133" s="64">
        <v>0</v>
      </c>
      <c r="C133" s="64">
        <v>2015</v>
      </c>
      <c r="D133" s="64">
        <v>2030</v>
      </c>
      <c r="E133" s="64">
        <v>1</v>
      </c>
      <c r="G133" s="58"/>
      <c r="H133" s="58"/>
      <c r="I133" s="58"/>
      <c r="J133" s="58"/>
      <c r="K133" s="58"/>
    </row>
    <row r="134" spans="1:20" ht="15.65" customHeight="1" x14ac:dyDescent="0.35">
      <c r="A134" s="81" t="s">
        <v>142</v>
      </c>
      <c r="B134" s="64">
        <v>0</v>
      </c>
      <c r="C134" s="64">
        <v>2015</v>
      </c>
      <c r="D134" s="64">
        <v>2030</v>
      </c>
      <c r="E134" s="64">
        <v>1</v>
      </c>
      <c r="G134" s="58"/>
      <c r="H134" s="58"/>
      <c r="I134" s="58"/>
      <c r="J134" s="58"/>
      <c r="K134" s="58"/>
    </row>
    <row r="135" spans="1:20" ht="15.65" customHeight="1" x14ac:dyDescent="0.35">
      <c r="A135" s="81" t="s">
        <v>143</v>
      </c>
      <c r="B135" s="64">
        <v>0</v>
      </c>
      <c r="C135" s="64">
        <v>2015</v>
      </c>
      <c r="D135" s="64">
        <v>2030</v>
      </c>
      <c r="E135" s="64">
        <v>1</v>
      </c>
      <c r="G135" s="58"/>
      <c r="H135" s="58"/>
      <c r="I135" s="58"/>
      <c r="J135" s="58"/>
      <c r="K135" s="58"/>
    </row>
    <row r="136" spans="1:20" ht="15.65" customHeight="1" x14ac:dyDescent="0.35">
      <c r="A136" s="66"/>
      <c r="B136" s="66"/>
      <c r="C136" s="58"/>
      <c r="D136" s="58"/>
      <c r="E136" s="58"/>
      <c r="F136" s="58"/>
      <c r="G136" s="58"/>
      <c r="H136" s="58"/>
      <c r="I136" s="58"/>
      <c r="J136" s="58"/>
      <c r="K136" s="58"/>
    </row>
    <row r="137" spans="1:20" ht="15.65" customHeight="1" x14ac:dyDescent="0.35">
      <c r="A137" s="63" t="s">
        <v>388</v>
      </c>
      <c r="B137" s="65"/>
      <c r="C137" s="58"/>
      <c r="D137" s="58"/>
      <c r="E137" s="58"/>
      <c r="F137" s="58"/>
      <c r="G137" s="58"/>
      <c r="H137" s="58"/>
      <c r="I137" s="58"/>
      <c r="J137" s="58"/>
      <c r="K137" s="58"/>
    </row>
    <row r="138" spans="1:20" ht="15.65" customHeight="1" x14ac:dyDescent="0.35">
      <c r="A138" s="78" t="s">
        <v>769</v>
      </c>
      <c r="B138" s="65"/>
      <c r="G138" s="57"/>
      <c r="K138" s="13"/>
      <c r="L138" s="13"/>
    </row>
    <row r="139" spans="1:20" ht="19.399999999999999" customHeight="1" x14ac:dyDescent="0.35">
      <c r="A139" s="5" t="s">
        <v>447</v>
      </c>
      <c r="B139" s="24" t="s">
        <v>182</v>
      </c>
      <c r="C139" s="24" t="s">
        <v>183</v>
      </c>
      <c r="D139" s="24" t="s">
        <v>184</v>
      </c>
      <c r="E139" s="24" t="s">
        <v>185</v>
      </c>
      <c r="F139" s="24" t="s">
        <v>186</v>
      </c>
      <c r="G139" s="24" t="s">
        <v>187</v>
      </c>
      <c r="H139" s="24" t="s">
        <v>188</v>
      </c>
      <c r="I139" s="24" t="s">
        <v>189</v>
      </c>
      <c r="J139" s="24" t="s">
        <v>190</v>
      </c>
      <c r="K139" s="24" t="s">
        <v>191</v>
      </c>
      <c r="L139" s="24" t="s">
        <v>192</v>
      </c>
      <c r="M139" s="24" t="s">
        <v>193</v>
      </c>
      <c r="N139" s="24" t="s">
        <v>194</v>
      </c>
      <c r="O139" s="24" t="s">
        <v>195</v>
      </c>
      <c r="P139" s="65"/>
      <c r="R139" s="2"/>
      <c r="T139" s="2"/>
    </row>
    <row r="140" spans="1:20" ht="15.65" customHeight="1" x14ac:dyDescent="0.35">
      <c r="A140" s="82" t="s">
        <v>196</v>
      </c>
      <c r="B140" s="68">
        <v>84.68</v>
      </c>
      <c r="C140" s="68">
        <v>18.25</v>
      </c>
      <c r="D140" s="68">
        <v>45.625</v>
      </c>
      <c r="E140" s="68">
        <v>182.5</v>
      </c>
      <c r="F140" s="68">
        <v>14.6</v>
      </c>
      <c r="G140" s="68">
        <v>4.3070000000000004</v>
      </c>
      <c r="H140" s="68">
        <v>91.25</v>
      </c>
      <c r="I140" s="68">
        <v>4.7450000000000001</v>
      </c>
      <c r="J140" s="68">
        <v>5.1100000000000003</v>
      </c>
      <c r="K140" s="68">
        <v>10.585000000000001</v>
      </c>
      <c r="L140" s="68">
        <v>10.220000000000001</v>
      </c>
      <c r="M140" s="68">
        <v>11.315</v>
      </c>
      <c r="N140" s="68">
        <v>0</v>
      </c>
      <c r="O140" s="68">
        <v>0</v>
      </c>
      <c r="P140" s="83"/>
    </row>
    <row r="141" spans="1:20" ht="15.65" customHeight="1" x14ac:dyDescent="0.35">
      <c r="A141" s="82" t="s">
        <v>136</v>
      </c>
      <c r="B141" s="68">
        <v>84.68</v>
      </c>
      <c r="C141" s="68">
        <v>18.25</v>
      </c>
      <c r="D141" s="68">
        <v>45.625</v>
      </c>
      <c r="E141" s="68">
        <v>182.5</v>
      </c>
      <c r="F141" s="68">
        <v>14.6</v>
      </c>
      <c r="G141" s="68">
        <v>4.3070000000000004</v>
      </c>
      <c r="H141" s="68">
        <v>91.25</v>
      </c>
      <c r="I141" s="68">
        <v>4.7450000000000001</v>
      </c>
      <c r="J141" s="68">
        <v>5.1100000000000003</v>
      </c>
      <c r="K141" s="68">
        <v>10.585000000000001</v>
      </c>
      <c r="L141" s="68">
        <v>10.220000000000001</v>
      </c>
      <c r="M141" s="68">
        <v>11.315</v>
      </c>
      <c r="N141" s="68">
        <v>0</v>
      </c>
      <c r="O141" s="68">
        <v>0</v>
      </c>
      <c r="P141" s="83"/>
    </row>
    <row r="142" spans="1:20" ht="15.65" customHeight="1" x14ac:dyDescent="0.35">
      <c r="A142" s="82" t="s">
        <v>197</v>
      </c>
      <c r="B142" s="68">
        <v>84.68</v>
      </c>
      <c r="C142" s="68">
        <v>18.25</v>
      </c>
      <c r="D142" s="68">
        <v>45.625</v>
      </c>
      <c r="E142" s="68">
        <v>182.5</v>
      </c>
      <c r="F142" s="68">
        <v>14.6</v>
      </c>
      <c r="G142" s="68">
        <v>4.3070000000000004</v>
      </c>
      <c r="H142" s="68">
        <v>91.25</v>
      </c>
      <c r="I142" s="68">
        <v>4.7450000000000001</v>
      </c>
      <c r="J142" s="68">
        <v>5.1100000000000003</v>
      </c>
      <c r="K142" s="68">
        <v>10.585000000000001</v>
      </c>
      <c r="L142" s="68">
        <v>10.220000000000001</v>
      </c>
      <c r="M142" s="68">
        <v>11.315</v>
      </c>
      <c r="N142" s="68">
        <v>0</v>
      </c>
      <c r="O142" s="68">
        <v>0</v>
      </c>
      <c r="P142" s="83"/>
    </row>
    <row r="143" spans="1:20" ht="15.65" customHeight="1" x14ac:dyDescent="0.35">
      <c r="A143" s="82" t="s">
        <v>138</v>
      </c>
      <c r="B143" s="68">
        <v>84.68</v>
      </c>
      <c r="C143" s="68">
        <v>18.25</v>
      </c>
      <c r="D143" s="68">
        <v>45.625</v>
      </c>
      <c r="E143" s="68">
        <v>182.5</v>
      </c>
      <c r="F143" s="68">
        <v>14.6</v>
      </c>
      <c r="G143" s="68">
        <v>4.3070000000000004</v>
      </c>
      <c r="H143" s="68">
        <v>91.25</v>
      </c>
      <c r="I143" s="68">
        <v>4.7450000000000001</v>
      </c>
      <c r="J143" s="68">
        <v>5.1100000000000003</v>
      </c>
      <c r="K143" s="68">
        <v>10.585000000000001</v>
      </c>
      <c r="L143" s="68">
        <v>10.220000000000001</v>
      </c>
      <c r="M143" s="68">
        <v>11.315</v>
      </c>
      <c r="N143" s="68">
        <v>0</v>
      </c>
      <c r="O143" s="68">
        <v>0</v>
      </c>
      <c r="P143" s="83"/>
    </row>
    <row r="144" spans="1:20" ht="15.65" customHeight="1" x14ac:dyDescent="0.35">
      <c r="A144" s="82" t="s">
        <v>198</v>
      </c>
      <c r="B144" s="68">
        <v>84.68</v>
      </c>
      <c r="C144" s="68">
        <v>18.25</v>
      </c>
      <c r="D144" s="68">
        <v>45.625</v>
      </c>
      <c r="E144" s="68">
        <v>182.5</v>
      </c>
      <c r="F144" s="68">
        <v>14.6</v>
      </c>
      <c r="G144" s="68">
        <v>4.3070000000000004</v>
      </c>
      <c r="H144" s="68">
        <v>91.25</v>
      </c>
      <c r="I144" s="68">
        <v>4.7450000000000001</v>
      </c>
      <c r="J144" s="68">
        <v>5.1100000000000003</v>
      </c>
      <c r="K144" s="68">
        <v>10.585000000000001</v>
      </c>
      <c r="L144" s="68">
        <v>10.220000000000001</v>
      </c>
      <c r="M144" s="68">
        <v>11.315</v>
      </c>
      <c r="N144" s="68">
        <v>0</v>
      </c>
      <c r="O144" s="68">
        <v>0</v>
      </c>
      <c r="P144" s="83"/>
    </row>
    <row r="145" spans="1:20" s="2" customFormat="1" ht="15.65" customHeight="1" x14ac:dyDescent="0.35">
      <c r="A145" s="82" t="s">
        <v>140</v>
      </c>
      <c r="B145" s="68">
        <v>84.68</v>
      </c>
      <c r="C145" s="68">
        <v>18.25</v>
      </c>
      <c r="D145" s="68">
        <v>45.625</v>
      </c>
      <c r="E145" s="68">
        <v>182.5</v>
      </c>
      <c r="F145" s="68">
        <v>14.6</v>
      </c>
      <c r="G145" s="68">
        <v>4.3070000000000004</v>
      </c>
      <c r="H145" s="68">
        <v>91.25</v>
      </c>
      <c r="I145" s="68">
        <v>4.7450000000000001</v>
      </c>
      <c r="J145" s="68">
        <v>5.1100000000000003</v>
      </c>
      <c r="K145" s="68">
        <v>10.585000000000001</v>
      </c>
      <c r="L145" s="68">
        <v>10.220000000000001</v>
      </c>
      <c r="M145" s="68">
        <v>11.315</v>
      </c>
      <c r="N145" s="68">
        <v>0</v>
      </c>
      <c r="O145" s="68">
        <v>0</v>
      </c>
      <c r="P145" s="83"/>
      <c r="R145"/>
      <c r="T145"/>
    </row>
    <row r="146" spans="1:20" ht="15.65" customHeight="1" x14ac:dyDescent="0.35">
      <c r="A146" s="82" t="s">
        <v>199</v>
      </c>
      <c r="B146" s="68">
        <v>84.68</v>
      </c>
      <c r="C146" s="68">
        <v>18.25</v>
      </c>
      <c r="D146" s="68">
        <v>45.625</v>
      </c>
      <c r="E146" s="68">
        <v>182.5</v>
      </c>
      <c r="F146" s="68">
        <v>14.6</v>
      </c>
      <c r="G146" s="68">
        <v>4.3070000000000004</v>
      </c>
      <c r="H146" s="68">
        <v>91.25</v>
      </c>
      <c r="I146" s="68">
        <v>4.7450000000000001</v>
      </c>
      <c r="J146" s="68">
        <v>5.1100000000000003</v>
      </c>
      <c r="K146" s="68">
        <v>10.585000000000001</v>
      </c>
      <c r="L146" s="68">
        <v>10.220000000000001</v>
      </c>
      <c r="M146" s="68">
        <v>11.315</v>
      </c>
      <c r="N146" s="68">
        <v>0</v>
      </c>
      <c r="O146" s="68">
        <v>0</v>
      </c>
    </row>
    <row r="147" spans="1:20" x14ac:dyDescent="0.35">
      <c r="A147" s="82" t="s">
        <v>142</v>
      </c>
      <c r="B147" s="68">
        <v>84.68</v>
      </c>
      <c r="C147" s="68">
        <v>18.25</v>
      </c>
      <c r="D147" s="68">
        <v>45.625</v>
      </c>
      <c r="E147" s="68">
        <v>182.5</v>
      </c>
      <c r="F147" s="68">
        <v>14.6</v>
      </c>
      <c r="G147" s="68">
        <v>4.3070000000000004</v>
      </c>
      <c r="H147" s="68">
        <v>91.25</v>
      </c>
      <c r="I147" s="68">
        <v>4.7450000000000001</v>
      </c>
      <c r="J147" s="68">
        <v>5.1100000000000003</v>
      </c>
      <c r="K147" s="68">
        <v>10.585000000000001</v>
      </c>
      <c r="L147" s="68">
        <v>10.220000000000001</v>
      </c>
      <c r="M147" s="68">
        <v>11.315</v>
      </c>
      <c r="N147" s="68">
        <v>0</v>
      </c>
      <c r="O147" s="68">
        <v>0</v>
      </c>
      <c r="P147" s="83"/>
    </row>
    <row r="148" spans="1:20" x14ac:dyDescent="0.35">
      <c r="A148" s="82" t="s">
        <v>143</v>
      </c>
      <c r="B148" s="68">
        <v>84.68</v>
      </c>
      <c r="C148" s="68">
        <v>18.25</v>
      </c>
      <c r="D148" s="68">
        <v>45.625</v>
      </c>
      <c r="E148" s="68">
        <v>182.5</v>
      </c>
      <c r="F148" s="68">
        <v>14.6</v>
      </c>
      <c r="G148" s="68">
        <v>4.3070000000000004</v>
      </c>
      <c r="H148" s="68">
        <v>91.25</v>
      </c>
      <c r="I148" s="68">
        <v>4.7450000000000001</v>
      </c>
      <c r="J148" s="68">
        <v>5.1100000000000003</v>
      </c>
      <c r="K148" s="68">
        <v>10.585000000000001</v>
      </c>
      <c r="L148" s="68">
        <v>10.220000000000001</v>
      </c>
      <c r="M148" s="68">
        <v>11.315</v>
      </c>
      <c r="N148" s="68">
        <v>0</v>
      </c>
      <c r="O148" s="68">
        <v>0</v>
      </c>
      <c r="P148" s="83"/>
    </row>
    <row r="149" spans="1:20" x14ac:dyDescent="0.35">
      <c r="A149" s="78" t="s">
        <v>770</v>
      </c>
      <c r="B149" s="65"/>
      <c r="C149" s="83"/>
      <c r="D149" s="83"/>
      <c r="E149" s="83"/>
      <c r="F149" s="83"/>
      <c r="G149" s="83"/>
      <c r="H149" s="83"/>
      <c r="I149" s="83"/>
      <c r="J149" s="83"/>
      <c r="K149" s="83"/>
      <c r="L149" s="83"/>
      <c r="M149" s="83"/>
      <c r="N149" s="83"/>
      <c r="O149" s="83"/>
      <c r="P149" s="83"/>
      <c r="R149" s="83"/>
    </row>
    <row r="150" spans="1:20" x14ac:dyDescent="0.35">
      <c r="A150" s="5" t="s">
        <v>447</v>
      </c>
      <c r="B150" s="24" t="s">
        <v>182</v>
      </c>
      <c r="C150" s="24" t="s">
        <v>183</v>
      </c>
      <c r="D150" s="24" t="s">
        <v>184</v>
      </c>
      <c r="E150" s="24" t="s">
        <v>185</v>
      </c>
      <c r="F150" s="24" t="s">
        <v>186</v>
      </c>
      <c r="G150" s="24" t="s">
        <v>187</v>
      </c>
      <c r="H150" s="24" t="s">
        <v>188</v>
      </c>
      <c r="I150" s="24" t="s">
        <v>189</v>
      </c>
      <c r="J150" s="24" t="s">
        <v>190</v>
      </c>
      <c r="K150" s="24" t="s">
        <v>191</v>
      </c>
      <c r="L150" s="24" t="s">
        <v>192</v>
      </c>
      <c r="M150" s="24" t="s">
        <v>193</v>
      </c>
      <c r="N150" s="24" t="s">
        <v>194</v>
      </c>
      <c r="O150" s="24" t="s">
        <v>195</v>
      </c>
    </row>
    <row r="151" spans="1:20" ht="14.5" customHeight="1" x14ac:dyDescent="0.35">
      <c r="A151" s="82" t="s">
        <v>196</v>
      </c>
      <c r="B151" s="68">
        <v>84.68</v>
      </c>
      <c r="C151" s="68">
        <v>18.25</v>
      </c>
      <c r="D151" s="68">
        <v>45.625</v>
      </c>
      <c r="E151" s="68">
        <v>182.5</v>
      </c>
      <c r="F151" s="68">
        <v>14.6</v>
      </c>
      <c r="G151" s="68">
        <v>4.3070000000000004</v>
      </c>
      <c r="H151" s="68">
        <v>91.25</v>
      </c>
      <c r="I151" s="68">
        <v>4.7450000000000001</v>
      </c>
      <c r="J151" s="68">
        <v>5.1100000000000003</v>
      </c>
      <c r="K151" s="68">
        <v>10.585000000000001</v>
      </c>
      <c r="L151" s="68">
        <v>10.220000000000001</v>
      </c>
      <c r="M151" s="68">
        <v>11.315</v>
      </c>
      <c r="N151" s="68">
        <v>0</v>
      </c>
      <c r="O151" s="68">
        <v>0</v>
      </c>
      <c r="Q151" s="54"/>
      <c r="R151" s="83"/>
    </row>
    <row r="152" spans="1:20" x14ac:dyDescent="0.35">
      <c r="A152" s="82" t="s">
        <v>136</v>
      </c>
      <c r="B152" s="68">
        <v>84.68</v>
      </c>
      <c r="C152" s="68">
        <v>18.25</v>
      </c>
      <c r="D152" s="68">
        <v>45.625</v>
      </c>
      <c r="E152" s="68">
        <v>182.5</v>
      </c>
      <c r="F152" s="68">
        <v>14.6</v>
      </c>
      <c r="G152" s="68">
        <v>4.3070000000000004</v>
      </c>
      <c r="H152" s="68">
        <v>91.25</v>
      </c>
      <c r="I152" s="68">
        <v>4.7450000000000001</v>
      </c>
      <c r="J152" s="68">
        <v>5.1100000000000003</v>
      </c>
      <c r="K152" s="68">
        <v>10.585000000000001</v>
      </c>
      <c r="L152" s="68">
        <v>10.220000000000001</v>
      </c>
      <c r="M152" s="68">
        <v>11.315</v>
      </c>
      <c r="N152" s="68">
        <v>0</v>
      </c>
      <c r="O152" s="68">
        <v>0</v>
      </c>
      <c r="P152" s="83"/>
    </row>
    <row r="153" spans="1:20" x14ac:dyDescent="0.35">
      <c r="A153" s="82" t="s">
        <v>197</v>
      </c>
      <c r="B153" s="68">
        <v>84.68</v>
      </c>
      <c r="C153" s="68">
        <v>18.25</v>
      </c>
      <c r="D153" s="68">
        <v>45.625</v>
      </c>
      <c r="E153" s="68">
        <v>182.5</v>
      </c>
      <c r="F153" s="68">
        <v>14.6</v>
      </c>
      <c r="G153" s="68">
        <v>4.3070000000000004</v>
      </c>
      <c r="H153" s="68">
        <v>91.25</v>
      </c>
      <c r="I153" s="68">
        <v>4.7450000000000001</v>
      </c>
      <c r="J153" s="68">
        <v>5.1100000000000003</v>
      </c>
      <c r="K153" s="68">
        <v>10.585000000000001</v>
      </c>
      <c r="L153" s="68">
        <v>10.220000000000001</v>
      </c>
      <c r="M153" s="68">
        <v>11.315</v>
      </c>
      <c r="N153" s="68">
        <v>0</v>
      </c>
      <c r="O153" s="68">
        <v>0</v>
      </c>
      <c r="P153" s="83"/>
    </row>
    <row r="154" spans="1:20" x14ac:dyDescent="0.35">
      <c r="A154" s="82" t="s">
        <v>138</v>
      </c>
      <c r="B154" s="68">
        <v>84.68</v>
      </c>
      <c r="C154" s="68">
        <v>18.25</v>
      </c>
      <c r="D154" s="68">
        <v>45.625</v>
      </c>
      <c r="E154" s="68">
        <v>182.5</v>
      </c>
      <c r="F154" s="68">
        <v>14.6</v>
      </c>
      <c r="G154" s="68">
        <v>4.3070000000000004</v>
      </c>
      <c r="H154" s="68">
        <v>91.25</v>
      </c>
      <c r="I154" s="68">
        <v>4.7450000000000001</v>
      </c>
      <c r="J154" s="68">
        <v>5.1100000000000003</v>
      </c>
      <c r="K154" s="68">
        <v>10.585000000000001</v>
      </c>
      <c r="L154" s="68">
        <v>10.220000000000001</v>
      </c>
      <c r="M154" s="68">
        <v>11.315</v>
      </c>
      <c r="N154" s="68">
        <v>0</v>
      </c>
      <c r="O154" s="68">
        <v>0</v>
      </c>
      <c r="P154" s="83"/>
    </row>
    <row r="155" spans="1:20" x14ac:dyDescent="0.35">
      <c r="A155" s="82" t="s">
        <v>198</v>
      </c>
      <c r="B155" s="68">
        <v>84.68</v>
      </c>
      <c r="C155" s="68">
        <v>18.25</v>
      </c>
      <c r="D155" s="68">
        <v>45.625</v>
      </c>
      <c r="E155" s="68">
        <v>182.5</v>
      </c>
      <c r="F155" s="68">
        <v>14.6</v>
      </c>
      <c r="G155" s="68">
        <v>4.3070000000000004</v>
      </c>
      <c r="H155" s="68">
        <v>91.25</v>
      </c>
      <c r="I155" s="68">
        <v>4.7450000000000001</v>
      </c>
      <c r="J155" s="68">
        <v>5.1100000000000003</v>
      </c>
      <c r="K155" s="68">
        <v>10.585000000000001</v>
      </c>
      <c r="L155" s="68">
        <v>10.220000000000001</v>
      </c>
      <c r="M155" s="68">
        <v>11.315</v>
      </c>
      <c r="N155" s="68">
        <v>0</v>
      </c>
      <c r="O155" s="68">
        <v>0</v>
      </c>
    </row>
    <row r="156" spans="1:20" x14ac:dyDescent="0.35">
      <c r="A156" s="82" t="s">
        <v>140</v>
      </c>
      <c r="B156" s="68">
        <v>84.68</v>
      </c>
      <c r="C156" s="68">
        <v>18.25</v>
      </c>
      <c r="D156" s="68">
        <v>45.625</v>
      </c>
      <c r="E156" s="68">
        <v>182.5</v>
      </c>
      <c r="F156" s="68">
        <v>14.6</v>
      </c>
      <c r="G156" s="68">
        <v>4.3070000000000004</v>
      </c>
      <c r="H156" s="68">
        <v>91.25</v>
      </c>
      <c r="I156" s="68">
        <v>4.7450000000000001</v>
      </c>
      <c r="J156" s="68">
        <v>5.1100000000000003</v>
      </c>
      <c r="K156" s="68">
        <v>10.585000000000001</v>
      </c>
      <c r="L156" s="68">
        <v>10.220000000000001</v>
      </c>
      <c r="M156" s="68">
        <v>11.315</v>
      </c>
      <c r="N156" s="68">
        <v>0</v>
      </c>
      <c r="O156" s="68">
        <v>0</v>
      </c>
      <c r="P156" s="83"/>
    </row>
    <row r="157" spans="1:20" x14ac:dyDescent="0.35">
      <c r="A157" s="82" t="s">
        <v>199</v>
      </c>
      <c r="B157" s="68">
        <v>84.68</v>
      </c>
      <c r="C157" s="68">
        <v>18.25</v>
      </c>
      <c r="D157" s="68">
        <v>45.625</v>
      </c>
      <c r="E157" s="68">
        <v>182.5</v>
      </c>
      <c r="F157" s="68">
        <v>14.6</v>
      </c>
      <c r="G157" s="68">
        <v>4.3070000000000004</v>
      </c>
      <c r="H157" s="68">
        <v>91.25</v>
      </c>
      <c r="I157" s="68">
        <v>4.7450000000000001</v>
      </c>
      <c r="J157" s="68">
        <v>5.1100000000000003</v>
      </c>
      <c r="K157" s="68">
        <v>10.585000000000001</v>
      </c>
      <c r="L157" s="68">
        <v>10.220000000000001</v>
      </c>
      <c r="M157" s="68">
        <v>11.315</v>
      </c>
      <c r="N157" s="68">
        <v>0</v>
      </c>
      <c r="O157" s="68">
        <v>0</v>
      </c>
      <c r="P157" s="83"/>
    </row>
    <row r="158" spans="1:20" x14ac:dyDescent="0.35">
      <c r="A158" s="82" t="s">
        <v>142</v>
      </c>
      <c r="B158" s="68">
        <v>84.68</v>
      </c>
      <c r="C158" s="68">
        <v>18.25</v>
      </c>
      <c r="D158" s="68">
        <v>45.625</v>
      </c>
      <c r="E158" s="68">
        <v>182.5</v>
      </c>
      <c r="F158" s="68">
        <v>14.6</v>
      </c>
      <c r="G158" s="68">
        <v>4.3070000000000004</v>
      </c>
      <c r="H158" s="68">
        <v>91.25</v>
      </c>
      <c r="I158" s="68">
        <v>4.7450000000000001</v>
      </c>
      <c r="J158" s="68">
        <v>5.1100000000000003</v>
      </c>
      <c r="K158" s="68">
        <v>10.585000000000001</v>
      </c>
      <c r="L158" s="68">
        <v>10.220000000000001</v>
      </c>
      <c r="M158" s="68">
        <v>11.315</v>
      </c>
      <c r="N158" s="68">
        <v>0</v>
      </c>
      <c r="O158" s="68">
        <v>0</v>
      </c>
      <c r="P158" s="83"/>
    </row>
    <row r="159" spans="1:20" x14ac:dyDescent="0.35">
      <c r="A159" s="82" t="s">
        <v>143</v>
      </c>
      <c r="B159" s="68">
        <v>84.68</v>
      </c>
      <c r="C159" s="68">
        <v>18.25</v>
      </c>
      <c r="D159" s="68">
        <v>45.625</v>
      </c>
      <c r="E159" s="68">
        <v>182.5</v>
      </c>
      <c r="F159" s="68">
        <v>14.6</v>
      </c>
      <c r="G159" s="68">
        <v>4.3070000000000004</v>
      </c>
      <c r="H159" s="68">
        <v>91.25</v>
      </c>
      <c r="I159" s="68">
        <v>4.7450000000000001</v>
      </c>
      <c r="J159" s="68">
        <v>5.1100000000000003</v>
      </c>
      <c r="K159" s="68">
        <v>10.585000000000001</v>
      </c>
      <c r="L159" s="68">
        <v>10.220000000000001</v>
      </c>
      <c r="M159" s="68">
        <v>11.315</v>
      </c>
      <c r="N159" s="68">
        <v>0</v>
      </c>
      <c r="O159" s="68">
        <v>0</v>
      </c>
      <c r="P159" s="83"/>
    </row>
    <row r="160" spans="1:20" x14ac:dyDescent="0.35">
      <c r="A160" s="78" t="s">
        <v>771</v>
      </c>
    </row>
    <row r="161" spans="1:17" ht="14.5" customHeight="1" x14ac:dyDescent="0.35">
      <c r="A161" s="86" t="s">
        <v>447</v>
      </c>
      <c r="B161" s="24" t="s">
        <v>182</v>
      </c>
      <c r="C161" s="24" t="s">
        <v>183</v>
      </c>
      <c r="D161" s="24" t="s">
        <v>184</v>
      </c>
      <c r="E161" s="24" t="s">
        <v>185</v>
      </c>
      <c r="F161" s="24" t="s">
        <v>186</v>
      </c>
      <c r="G161" s="24" t="s">
        <v>187</v>
      </c>
      <c r="H161" s="24" t="s">
        <v>188</v>
      </c>
      <c r="I161" s="24" t="s">
        <v>189</v>
      </c>
      <c r="J161" s="24" t="s">
        <v>190</v>
      </c>
      <c r="K161" s="24" t="s">
        <v>191</v>
      </c>
      <c r="L161" s="24" t="s">
        <v>192</v>
      </c>
      <c r="M161" s="24" t="s">
        <v>193</v>
      </c>
      <c r="N161" s="24" t="s">
        <v>194</v>
      </c>
      <c r="O161" s="24" t="s">
        <v>195</v>
      </c>
      <c r="P161" s="65"/>
      <c r="Q161" s="54"/>
    </row>
    <row r="162" spans="1:17" x14ac:dyDescent="0.35">
      <c r="A162" s="82" t="s">
        <v>196</v>
      </c>
      <c r="B162" s="68">
        <v>126.38879259519562</v>
      </c>
      <c r="C162" s="68">
        <v>69.755465554343246</v>
      </c>
      <c r="D162" s="68">
        <v>8.7048660139512979</v>
      </c>
      <c r="E162" s="68">
        <v>213</v>
      </c>
      <c r="F162" s="68">
        <v>19.586747759697879</v>
      </c>
      <c r="G162" s="68">
        <v>4.8272680836494217</v>
      </c>
      <c r="H162" s="68">
        <v>240.17028885347744</v>
      </c>
      <c r="I162" s="68">
        <v>12.042162501063169</v>
      </c>
      <c r="J162" s="68">
        <v>17.066997895849294</v>
      </c>
      <c r="K162" s="68">
        <v>64.301783089247223</v>
      </c>
      <c r="L162" s="68">
        <v>22.583893960550288</v>
      </c>
      <c r="M162" s="68">
        <v>39.6</v>
      </c>
      <c r="N162" s="68">
        <v>96.2</v>
      </c>
      <c r="O162" s="68">
        <v>7.5</v>
      </c>
      <c r="P162" s="83"/>
    </row>
    <row r="163" spans="1:17" x14ac:dyDescent="0.35">
      <c r="A163" s="82" t="s">
        <v>136</v>
      </c>
      <c r="B163" s="68">
        <v>115.68</v>
      </c>
      <c r="C163" s="68">
        <v>104.05</v>
      </c>
      <c r="D163" s="68">
        <v>7.6800000000000006</v>
      </c>
      <c r="E163" s="68">
        <v>224.39999999999998</v>
      </c>
      <c r="F163" s="68">
        <v>17.43</v>
      </c>
      <c r="G163" s="68">
        <v>2.54</v>
      </c>
      <c r="H163" s="68">
        <v>235.48</v>
      </c>
      <c r="I163" s="68">
        <v>11.08</v>
      </c>
      <c r="J163" s="68">
        <v>22.61</v>
      </c>
      <c r="K163" s="68">
        <v>58.88</v>
      </c>
      <c r="L163" s="68">
        <v>20.76</v>
      </c>
      <c r="M163" s="68">
        <v>41.28</v>
      </c>
      <c r="N163" s="68">
        <v>93.14</v>
      </c>
      <c r="O163" s="68">
        <v>7.8</v>
      </c>
      <c r="P163" s="83"/>
    </row>
    <row r="164" spans="1:17" x14ac:dyDescent="0.35">
      <c r="A164" s="82" t="s">
        <v>197</v>
      </c>
      <c r="B164" s="68">
        <v>149.40804810550873</v>
      </c>
      <c r="C164" s="68">
        <v>67.361880288201561</v>
      </c>
      <c r="D164" s="68">
        <v>11.722828437086886</v>
      </c>
      <c r="E164" s="68">
        <v>440.70396898440953</v>
      </c>
      <c r="F164" s="68">
        <v>7.455625073421162</v>
      </c>
      <c r="G164" s="68">
        <v>1.9266246572427177</v>
      </c>
      <c r="H164" s="68">
        <v>33.688206790487385</v>
      </c>
      <c r="I164" s="68">
        <v>18.628166984950226</v>
      </c>
      <c r="J164" s="68">
        <v>8.4237462787425308</v>
      </c>
      <c r="K164" s="68">
        <v>53.876580052352452</v>
      </c>
      <c r="L164" s="68">
        <v>34.855028226337467</v>
      </c>
      <c r="M164" s="68">
        <v>7.5295693055096411</v>
      </c>
      <c r="N164" s="68">
        <v>44.693772742972108</v>
      </c>
      <c r="O164" s="68">
        <v>1.3494088082236684</v>
      </c>
      <c r="P164" s="83"/>
    </row>
    <row r="165" spans="1:17" x14ac:dyDescent="0.35">
      <c r="A165" s="82" t="s">
        <v>138</v>
      </c>
      <c r="B165" s="68">
        <v>158.02380357906154</v>
      </c>
      <c r="C165" s="68">
        <v>37.700000000000003</v>
      </c>
      <c r="D165" s="68">
        <v>8.9126410415436332</v>
      </c>
      <c r="E165" s="68">
        <v>150.39412942701961</v>
      </c>
      <c r="F165" s="68">
        <v>10.18</v>
      </c>
      <c r="G165" s="68">
        <v>1.1409549566607033</v>
      </c>
      <c r="H165" s="68">
        <v>34.778812059801439</v>
      </c>
      <c r="I165" s="68">
        <v>8.5977390264833353</v>
      </c>
      <c r="J165" s="68">
        <v>7.1972249586053563</v>
      </c>
      <c r="K165" s="68">
        <v>29.950824976219458</v>
      </c>
      <c r="L165" s="68">
        <v>35.046144629347658</v>
      </c>
      <c r="M165" s="68">
        <v>24.243369350339623</v>
      </c>
      <c r="N165" s="68">
        <v>25.571707816740577</v>
      </c>
      <c r="O165" s="68">
        <v>2.9750458397838258</v>
      </c>
      <c r="P165" s="83"/>
    </row>
    <row r="166" spans="1:17" x14ac:dyDescent="0.35">
      <c r="A166" s="82" t="s">
        <v>198</v>
      </c>
      <c r="B166" s="68">
        <v>148.46</v>
      </c>
      <c r="C166" s="68">
        <v>30.79</v>
      </c>
      <c r="D166" s="68">
        <v>16.71</v>
      </c>
      <c r="E166" s="68">
        <v>145.06</v>
      </c>
      <c r="F166" s="68">
        <v>8.67</v>
      </c>
      <c r="G166" s="68">
        <v>0.04</v>
      </c>
      <c r="H166" s="68">
        <v>87.53</v>
      </c>
      <c r="I166" s="68">
        <v>2.58</v>
      </c>
      <c r="J166" s="68">
        <v>1.3900000000000001</v>
      </c>
      <c r="K166" s="68">
        <v>2.3000000000000003</v>
      </c>
      <c r="L166" s="68">
        <v>5.04</v>
      </c>
      <c r="M166" s="68">
        <v>23.43</v>
      </c>
      <c r="N166" s="68">
        <v>2.02</v>
      </c>
      <c r="O166" s="68">
        <v>0.81</v>
      </c>
      <c r="P166" s="83"/>
    </row>
    <row r="167" spans="1:17" x14ac:dyDescent="0.35">
      <c r="A167" s="82" t="s">
        <v>140</v>
      </c>
      <c r="B167" s="68">
        <v>114.9</v>
      </c>
      <c r="C167" s="68">
        <v>63.5</v>
      </c>
      <c r="D167" s="68">
        <v>14.873280010836929</v>
      </c>
      <c r="E167" s="68">
        <v>154.17780023855337</v>
      </c>
      <c r="F167" s="68">
        <v>15.5</v>
      </c>
      <c r="G167" s="68">
        <v>2.417135253252447</v>
      </c>
      <c r="H167" s="68">
        <v>141.11703732537495</v>
      </c>
      <c r="I167" s="68">
        <v>9.5759059396834232</v>
      </c>
      <c r="J167" s="68">
        <v>34.700296318652661</v>
      </c>
      <c r="K167" s="68">
        <v>49.901510216760684</v>
      </c>
      <c r="L167" s="68">
        <v>10.85942402663553</v>
      </c>
      <c r="M167" s="68">
        <v>44.24</v>
      </c>
      <c r="N167" s="68">
        <v>65.599999999999994</v>
      </c>
      <c r="O167" s="68">
        <v>5.5</v>
      </c>
      <c r="P167" s="83"/>
    </row>
    <row r="168" spans="1:17" x14ac:dyDescent="0.35">
      <c r="A168" s="82" t="s">
        <v>199</v>
      </c>
      <c r="B168" s="68">
        <v>147.9</v>
      </c>
      <c r="C168" s="68">
        <v>113.27</v>
      </c>
      <c r="D168" s="68">
        <v>3.5</v>
      </c>
      <c r="E168" s="68">
        <v>185.19</v>
      </c>
      <c r="F168" s="68">
        <v>13.75</v>
      </c>
      <c r="G168" s="68">
        <v>3.19</v>
      </c>
      <c r="H168" s="68">
        <v>166.15</v>
      </c>
      <c r="I168" s="68">
        <v>15.43</v>
      </c>
      <c r="J168" s="68">
        <v>18.38</v>
      </c>
      <c r="K168" s="68">
        <v>56.44</v>
      </c>
      <c r="L168" s="68">
        <v>22.93</v>
      </c>
      <c r="M168" s="68">
        <v>49.02</v>
      </c>
      <c r="N168" s="68">
        <v>79.8</v>
      </c>
      <c r="O168" s="68">
        <v>4.41</v>
      </c>
      <c r="P168" s="83"/>
    </row>
    <row r="169" spans="1:17" x14ac:dyDescent="0.35">
      <c r="A169" s="82" t="s">
        <v>142</v>
      </c>
      <c r="B169" s="68">
        <v>119</v>
      </c>
      <c r="C169" s="68">
        <v>47.4</v>
      </c>
      <c r="D169" s="68">
        <v>13.50148856367057</v>
      </c>
      <c r="E169" s="68">
        <v>206.44986269582012</v>
      </c>
      <c r="F169" s="68">
        <v>25.03</v>
      </c>
      <c r="G169" s="68">
        <v>3.1328637583566836</v>
      </c>
      <c r="H169" s="68">
        <v>215.32833884288621</v>
      </c>
      <c r="I169" s="68">
        <v>15.409116269045944</v>
      </c>
      <c r="J169" s="68">
        <v>31.091800005865029</v>
      </c>
      <c r="K169" s="68">
        <v>68.839097068138386</v>
      </c>
      <c r="L169" s="68">
        <v>18.791132299964442</v>
      </c>
      <c r="M169" s="68">
        <v>58.7</v>
      </c>
      <c r="N169" s="68">
        <v>82.8</v>
      </c>
      <c r="O169" s="68">
        <v>6</v>
      </c>
      <c r="P169" s="83"/>
    </row>
    <row r="170" spans="1:17" x14ac:dyDescent="0.35">
      <c r="A170" s="82" t="s">
        <v>143</v>
      </c>
      <c r="B170" s="68">
        <v>143.9</v>
      </c>
      <c r="C170" s="68">
        <v>81.7</v>
      </c>
      <c r="D170" s="68">
        <v>12.820858157372772</v>
      </c>
      <c r="E170" s="68">
        <v>141.72394231864041</v>
      </c>
      <c r="F170" s="68">
        <v>9.4742357357929912</v>
      </c>
      <c r="G170" s="68">
        <v>0.67639893598126588</v>
      </c>
      <c r="H170" s="68">
        <v>71.152802588823207</v>
      </c>
      <c r="I170" s="68">
        <v>4.0463381878294005</v>
      </c>
      <c r="J170" s="68">
        <v>9.6901330320081644</v>
      </c>
      <c r="K170" s="68">
        <v>14.026910696521444</v>
      </c>
      <c r="L170" s="68">
        <v>10.314703381775674</v>
      </c>
      <c r="M170" s="68">
        <v>19.8</v>
      </c>
      <c r="N170" s="68">
        <v>23.3</v>
      </c>
      <c r="O170" s="68">
        <v>0.54</v>
      </c>
      <c r="P170" s="83"/>
    </row>
    <row r="171" spans="1:17" x14ac:dyDescent="0.35">
      <c r="A171" s="78" t="s">
        <v>772</v>
      </c>
      <c r="B171" s="84"/>
      <c r="C171" s="54"/>
      <c r="D171" s="54"/>
      <c r="E171" s="54"/>
      <c r="F171" s="54"/>
      <c r="G171" s="54"/>
      <c r="H171" s="54"/>
      <c r="I171" s="54"/>
      <c r="J171" s="54"/>
      <c r="K171" s="54"/>
      <c r="L171" s="54"/>
      <c r="M171" s="54"/>
      <c r="N171" s="54"/>
      <c r="O171" s="54"/>
      <c r="P171" s="83"/>
    </row>
    <row r="172" spans="1:17" x14ac:dyDescent="0.35">
      <c r="A172" s="86" t="s">
        <v>447</v>
      </c>
      <c r="B172" s="24" t="s">
        <v>182</v>
      </c>
      <c r="C172" s="24" t="s">
        <v>183</v>
      </c>
      <c r="D172" s="24" t="s">
        <v>184</v>
      </c>
      <c r="E172" s="24" t="s">
        <v>185</v>
      </c>
      <c r="F172" s="24" t="s">
        <v>186</v>
      </c>
      <c r="G172" s="24" t="s">
        <v>187</v>
      </c>
      <c r="H172" s="24" t="s">
        <v>188</v>
      </c>
      <c r="I172" s="24" t="s">
        <v>189</v>
      </c>
      <c r="J172" s="24" t="s">
        <v>190</v>
      </c>
      <c r="K172" s="24" t="s">
        <v>191</v>
      </c>
      <c r="L172" s="24" t="s">
        <v>192</v>
      </c>
      <c r="M172" s="24" t="s">
        <v>193</v>
      </c>
      <c r="N172" s="24" t="s">
        <v>194</v>
      </c>
      <c r="O172" s="24" t="s">
        <v>195</v>
      </c>
      <c r="P172" s="83"/>
    </row>
    <row r="173" spans="1:17" x14ac:dyDescent="0.35">
      <c r="A173" s="82" t="s">
        <v>196</v>
      </c>
      <c r="B173" s="68">
        <v>126.38879259519562</v>
      </c>
      <c r="C173" s="68">
        <v>69.755465554343246</v>
      </c>
      <c r="D173" s="68">
        <v>52.49</v>
      </c>
      <c r="E173" s="68">
        <v>353.81</v>
      </c>
      <c r="F173" s="68">
        <v>19.586747759697879</v>
      </c>
      <c r="G173" s="68">
        <v>2.4136340418247109</v>
      </c>
      <c r="H173" s="68">
        <v>120.08514442673872</v>
      </c>
      <c r="I173" s="68">
        <v>6.0210812505315845</v>
      </c>
      <c r="J173" s="68">
        <v>8.533498947924647</v>
      </c>
      <c r="K173" s="68">
        <v>32.150891544623612</v>
      </c>
      <c r="L173" s="68">
        <v>11.291946980275144</v>
      </c>
      <c r="M173" s="68">
        <v>39.6</v>
      </c>
      <c r="N173" s="68">
        <v>96.2</v>
      </c>
      <c r="O173" s="68">
        <v>7.5</v>
      </c>
      <c r="P173" s="83"/>
    </row>
    <row r="174" spans="1:17" x14ac:dyDescent="0.35">
      <c r="A174" s="82" t="s">
        <v>136</v>
      </c>
      <c r="B174" s="68">
        <v>115.68</v>
      </c>
      <c r="C174" s="68">
        <v>104.05</v>
      </c>
      <c r="D174" s="68">
        <v>46.712600000000002</v>
      </c>
      <c r="E174" s="68">
        <v>349.92139599999996</v>
      </c>
      <c r="F174" s="68">
        <v>17.43</v>
      </c>
      <c r="G174" s="68">
        <v>1.27</v>
      </c>
      <c r="H174" s="68">
        <v>117.74</v>
      </c>
      <c r="I174" s="68">
        <v>5.54</v>
      </c>
      <c r="J174" s="68">
        <v>11.305</v>
      </c>
      <c r="K174" s="68">
        <v>29.44</v>
      </c>
      <c r="L174" s="68">
        <v>10.38</v>
      </c>
      <c r="M174" s="68">
        <v>41.28</v>
      </c>
      <c r="N174" s="68">
        <v>93.14</v>
      </c>
      <c r="O174" s="68">
        <v>7.8</v>
      </c>
      <c r="P174" s="83"/>
    </row>
    <row r="175" spans="1:17" x14ac:dyDescent="0.35">
      <c r="A175" s="82" t="s">
        <v>197</v>
      </c>
      <c r="B175" s="68">
        <v>149.40804810550873</v>
      </c>
      <c r="C175" s="68">
        <v>67.361880288201561</v>
      </c>
      <c r="D175" s="68">
        <v>39.450000000000003</v>
      </c>
      <c r="E175" s="68">
        <v>529.86</v>
      </c>
      <c r="F175" s="68">
        <v>7.455625073421162</v>
      </c>
      <c r="G175" s="68">
        <v>0.96331232862135885</v>
      </c>
      <c r="H175" s="68">
        <v>16.844103395243692</v>
      </c>
      <c r="I175" s="68">
        <v>9.3140834924751132</v>
      </c>
      <c r="J175" s="68">
        <v>4.2118731393712654</v>
      </c>
      <c r="K175" s="68">
        <v>26.938290026176226</v>
      </c>
      <c r="L175" s="68">
        <v>17.427514113168733</v>
      </c>
      <c r="M175" s="68">
        <v>7.5295693055096411</v>
      </c>
      <c r="N175" s="68">
        <v>44.693772742972108</v>
      </c>
      <c r="O175" s="68">
        <v>1.3494088082236684</v>
      </c>
      <c r="P175" s="83"/>
    </row>
    <row r="176" spans="1:17" x14ac:dyDescent="0.35">
      <c r="A176" s="82" t="s">
        <v>138</v>
      </c>
      <c r="B176" s="68">
        <v>158.02380357906154</v>
      </c>
      <c r="C176" s="68">
        <v>37.700000000000003</v>
      </c>
      <c r="D176" s="68">
        <v>26.74</v>
      </c>
      <c r="E176" s="68">
        <v>207.73000000000002</v>
      </c>
      <c r="F176" s="68">
        <v>10.18</v>
      </c>
      <c r="G176" s="68">
        <v>0.57047747833035167</v>
      </c>
      <c r="H176" s="68">
        <v>17.389406029900719</v>
      </c>
      <c r="I176" s="68">
        <v>4.2988695132416677</v>
      </c>
      <c r="J176" s="68">
        <v>3.5986124793026781</v>
      </c>
      <c r="K176" s="68">
        <v>14.975412488109729</v>
      </c>
      <c r="L176" s="68">
        <v>17.523072314673829</v>
      </c>
      <c r="M176" s="68">
        <v>24.243369350339623</v>
      </c>
      <c r="N176" s="68">
        <v>25.571707816740577</v>
      </c>
      <c r="O176" s="68">
        <v>2.9750458397838258</v>
      </c>
      <c r="P176" s="83"/>
    </row>
    <row r="177" spans="1:17" x14ac:dyDescent="0.35">
      <c r="A177" s="82" t="s">
        <v>198</v>
      </c>
      <c r="B177" s="68">
        <v>148.46</v>
      </c>
      <c r="C177" s="68">
        <v>30.79</v>
      </c>
      <c r="D177" s="68">
        <v>23.959</v>
      </c>
      <c r="E177" s="68">
        <v>168.3716</v>
      </c>
      <c r="F177" s="68">
        <v>8.67</v>
      </c>
      <c r="G177" s="68">
        <v>0.02</v>
      </c>
      <c r="H177" s="68">
        <v>43.765000000000001</v>
      </c>
      <c r="I177" s="68">
        <v>1.29</v>
      </c>
      <c r="J177" s="68">
        <v>0.69500000000000006</v>
      </c>
      <c r="K177" s="68">
        <v>1.1500000000000001</v>
      </c>
      <c r="L177" s="68">
        <v>2.52</v>
      </c>
      <c r="M177" s="68">
        <v>23.43</v>
      </c>
      <c r="N177" s="68">
        <v>2.02</v>
      </c>
      <c r="O177" s="68">
        <v>0.81</v>
      </c>
      <c r="P177" s="83"/>
    </row>
    <row r="178" spans="1:17" x14ac:dyDescent="0.35">
      <c r="A178" s="82" t="s">
        <v>140</v>
      </c>
      <c r="B178" s="68">
        <v>114.9</v>
      </c>
      <c r="C178" s="68">
        <v>63.5</v>
      </c>
      <c r="D178" s="68">
        <v>44.57</v>
      </c>
      <c r="E178" s="68">
        <v>249.67000000000002</v>
      </c>
      <c r="F178" s="68">
        <v>15.5</v>
      </c>
      <c r="G178" s="68">
        <v>1.2085676266262235</v>
      </c>
      <c r="H178" s="68">
        <v>70.558518662687476</v>
      </c>
      <c r="I178" s="68">
        <v>4.7879529698417116</v>
      </c>
      <c r="J178" s="68">
        <v>17.35014815932632</v>
      </c>
      <c r="K178" s="68">
        <v>24.950755108380342</v>
      </c>
      <c r="L178" s="68">
        <v>5.429712013317765</v>
      </c>
      <c r="M178" s="68">
        <v>44.4</v>
      </c>
      <c r="N178" s="68">
        <v>65.599999999999994</v>
      </c>
      <c r="O178" s="68">
        <v>5.5</v>
      </c>
      <c r="P178" s="83"/>
    </row>
    <row r="179" spans="1:17" x14ac:dyDescent="0.35">
      <c r="A179" s="82" t="s">
        <v>199</v>
      </c>
      <c r="B179" s="68">
        <v>147.9</v>
      </c>
      <c r="C179" s="68">
        <v>113.27</v>
      </c>
      <c r="D179" s="68">
        <v>38.58</v>
      </c>
      <c r="E179" s="68">
        <v>298.01</v>
      </c>
      <c r="F179" s="68">
        <v>13.75</v>
      </c>
      <c r="G179" s="68">
        <v>1.595</v>
      </c>
      <c r="H179" s="68">
        <v>83.075000000000003</v>
      </c>
      <c r="I179" s="68">
        <v>7.7149999999999999</v>
      </c>
      <c r="J179" s="68">
        <v>9.19</v>
      </c>
      <c r="K179" s="68">
        <v>28.22</v>
      </c>
      <c r="L179" s="68">
        <v>11.465</v>
      </c>
      <c r="M179" s="68">
        <v>49.02</v>
      </c>
      <c r="N179" s="68">
        <v>79.8</v>
      </c>
      <c r="O179" s="68">
        <v>4.41</v>
      </c>
      <c r="P179" s="83"/>
    </row>
    <row r="180" spans="1:17" x14ac:dyDescent="0.35">
      <c r="A180" s="82" t="s">
        <v>142</v>
      </c>
      <c r="B180" s="68">
        <v>119</v>
      </c>
      <c r="C180" s="68">
        <v>47.4</v>
      </c>
      <c r="D180" s="68">
        <v>54.81</v>
      </c>
      <c r="E180" s="68">
        <v>339.28</v>
      </c>
      <c r="F180" s="68">
        <v>25.03</v>
      </c>
      <c r="G180" s="68">
        <v>1.5664318791783418</v>
      </c>
      <c r="H180" s="68">
        <v>107.66416942144311</v>
      </c>
      <c r="I180" s="68">
        <v>7.7045581345229719</v>
      </c>
      <c r="J180" s="68">
        <v>15.545900002932514</v>
      </c>
      <c r="K180" s="68">
        <v>34.419548534069193</v>
      </c>
      <c r="L180" s="68">
        <v>9.3955661499822209</v>
      </c>
      <c r="M180" s="68">
        <v>58.7</v>
      </c>
      <c r="N180" s="68">
        <v>82.8</v>
      </c>
      <c r="O180" s="68">
        <v>6</v>
      </c>
      <c r="P180" s="83"/>
    </row>
    <row r="181" spans="1:17" x14ac:dyDescent="0.35">
      <c r="A181" s="82" t="s">
        <v>143</v>
      </c>
      <c r="B181" s="68">
        <v>143.9</v>
      </c>
      <c r="C181" s="68">
        <v>81.7</v>
      </c>
      <c r="D181" s="68">
        <v>24.4</v>
      </c>
      <c r="E181" s="68">
        <v>178.95999999999998</v>
      </c>
      <c r="F181" s="68">
        <v>9.4742357357929912</v>
      </c>
      <c r="G181" s="68">
        <v>0.33819946799063294</v>
      </c>
      <c r="H181" s="68">
        <v>35.576401294411603</v>
      </c>
      <c r="I181" s="68">
        <v>2.0231690939147002</v>
      </c>
      <c r="J181" s="68">
        <v>4.8450665160040822</v>
      </c>
      <c r="K181" s="68">
        <v>7.013455348260722</v>
      </c>
      <c r="L181" s="68">
        <v>5.157351690887837</v>
      </c>
      <c r="M181" s="68">
        <v>19.8</v>
      </c>
      <c r="N181" s="68">
        <v>23.3</v>
      </c>
      <c r="O181" s="68">
        <v>0.54</v>
      </c>
      <c r="P181" s="83"/>
    </row>
    <row r="182" spans="1:17" ht="14.5" customHeight="1" x14ac:dyDescent="0.35">
      <c r="A182" s="78" t="s">
        <v>1070</v>
      </c>
      <c r="B182" s="84"/>
      <c r="C182" s="54"/>
      <c r="D182" s="54"/>
      <c r="E182" s="54"/>
      <c r="F182" s="54"/>
      <c r="G182" s="54"/>
      <c r="H182" s="54"/>
      <c r="I182" s="54"/>
      <c r="J182" s="54"/>
      <c r="K182" s="54"/>
      <c r="L182" s="54"/>
      <c r="M182" s="54"/>
      <c r="N182" s="54"/>
      <c r="O182" s="54"/>
      <c r="P182" s="54"/>
      <c r="Q182" s="54"/>
    </row>
    <row r="183" spans="1:17" x14ac:dyDescent="0.35">
      <c r="A183" s="86" t="s">
        <v>447</v>
      </c>
      <c r="B183" s="24" t="s">
        <v>182</v>
      </c>
      <c r="C183" s="24" t="s">
        <v>183</v>
      </c>
      <c r="D183" s="24" t="s">
        <v>184</v>
      </c>
      <c r="E183" s="24" t="s">
        <v>185</v>
      </c>
      <c r="F183" s="24" t="s">
        <v>186</v>
      </c>
      <c r="G183" s="24" t="s">
        <v>187</v>
      </c>
      <c r="H183" s="24" t="s">
        <v>188</v>
      </c>
      <c r="I183" s="24" t="s">
        <v>189</v>
      </c>
      <c r="J183" s="24" t="s">
        <v>190</v>
      </c>
      <c r="K183" s="24" t="s">
        <v>191</v>
      </c>
      <c r="L183" s="24" t="s">
        <v>192</v>
      </c>
      <c r="M183" s="24" t="s">
        <v>193</v>
      </c>
      <c r="N183" s="24" t="s">
        <v>194</v>
      </c>
      <c r="O183" s="24" t="s">
        <v>195</v>
      </c>
      <c r="P183" s="65"/>
    </row>
    <row r="184" spans="1:17" x14ac:dyDescent="0.35">
      <c r="A184" s="82" t="s">
        <v>196</v>
      </c>
      <c r="B184" s="68">
        <v>126.38879259519562</v>
      </c>
      <c r="C184" s="68">
        <v>69.755465554343246</v>
      </c>
      <c r="D184" s="68">
        <v>96.27</v>
      </c>
      <c r="E184" s="68">
        <v>494.6</v>
      </c>
      <c r="F184" s="68">
        <v>19.586747759697879</v>
      </c>
      <c r="G184" s="68">
        <v>0</v>
      </c>
      <c r="H184" s="68">
        <v>0</v>
      </c>
      <c r="I184" s="68">
        <v>0</v>
      </c>
      <c r="J184" s="68">
        <v>0</v>
      </c>
      <c r="K184" s="68">
        <v>0</v>
      </c>
      <c r="L184" s="68">
        <v>0</v>
      </c>
      <c r="M184" s="68">
        <v>39.6</v>
      </c>
      <c r="N184" s="68">
        <v>96.2</v>
      </c>
      <c r="O184" s="68">
        <v>7.5</v>
      </c>
      <c r="P184" s="83"/>
    </row>
    <row r="185" spans="1:17" x14ac:dyDescent="0.35">
      <c r="A185" s="82" t="s">
        <v>136</v>
      </c>
      <c r="B185" s="68">
        <v>115.68</v>
      </c>
      <c r="C185" s="68">
        <v>104.05</v>
      </c>
      <c r="D185" s="68">
        <v>85.7453</v>
      </c>
      <c r="E185" s="68">
        <v>475.45</v>
      </c>
      <c r="F185" s="68">
        <v>17.43</v>
      </c>
      <c r="G185" s="68">
        <v>0</v>
      </c>
      <c r="H185" s="68">
        <v>0</v>
      </c>
      <c r="I185" s="68">
        <v>0</v>
      </c>
      <c r="J185" s="68">
        <v>0</v>
      </c>
      <c r="K185" s="68">
        <v>0</v>
      </c>
      <c r="L185" s="68">
        <v>0</v>
      </c>
      <c r="M185" s="68">
        <v>41.28</v>
      </c>
      <c r="N185" s="68">
        <v>93.14</v>
      </c>
      <c r="O185" s="68">
        <v>7.8</v>
      </c>
      <c r="P185" s="83"/>
    </row>
    <row r="186" spans="1:17" x14ac:dyDescent="0.35">
      <c r="A186" s="82" t="s">
        <v>197</v>
      </c>
      <c r="B186" s="68">
        <v>149.40804810550873</v>
      </c>
      <c r="C186" s="68">
        <v>67.361880288201561</v>
      </c>
      <c r="D186" s="68">
        <v>67.17</v>
      </c>
      <c r="E186" s="68">
        <v>619.02</v>
      </c>
      <c r="F186" s="68">
        <v>7.455625073421162</v>
      </c>
      <c r="G186" s="68">
        <v>0</v>
      </c>
      <c r="H186" s="68">
        <v>0</v>
      </c>
      <c r="I186" s="68">
        <v>0</v>
      </c>
      <c r="J186" s="68">
        <v>0</v>
      </c>
      <c r="K186" s="68">
        <v>0</v>
      </c>
      <c r="L186" s="68">
        <v>0</v>
      </c>
      <c r="M186" s="68">
        <v>7.5295693055096411</v>
      </c>
      <c r="N186" s="68">
        <v>44.693772742972108</v>
      </c>
      <c r="O186" s="68">
        <v>1.3494088082236684</v>
      </c>
      <c r="P186" s="83"/>
    </row>
    <row r="187" spans="1:17" x14ac:dyDescent="0.35">
      <c r="A187" s="82" t="s">
        <v>138</v>
      </c>
      <c r="B187" s="68">
        <v>158.02380357906154</v>
      </c>
      <c r="C187" s="68">
        <v>37.700000000000003</v>
      </c>
      <c r="D187" s="68">
        <v>44.57</v>
      </c>
      <c r="E187" s="68">
        <v>265.07</v>
      </c>
      <c r="F187" s="68">
        <v>10.18</v>
      </c>
      <c r="G187" s="68">
        <v>0</v>
      </c>
      <c r="H187" s="68">
        <v>0</v>
      </c>
      <c r="I187" s="68">
        <v>0</v>
      </c>
      <c r="J187" s="68">
        <v>0</v>
      </c>
      <c r="K187" s="68">
        <v>0</v>
      </c>
      <c r="L187" s="68">
        <v>0</v>
      </c>
      <c r="M187" s="68">
        <v>24.243369350339623</v>
      </c>
      <c r="N187" s="68">
        <v>25.571707816740577</v>
      </c>
      <c r="O187" s="68">
        <v>2.9750458397838258</v>
      </c>
      <c r="P187" s="83"/>
    </row>
    <row r="188" spans="1:17" x14ac:dyDescent="0.35">
      <c r="A188" s="82" t="s">
        <v>198</v>
      </c>
      <c r="B188" s="68">
        <v>148.46</v>
      </c>
      <c r="C188" s="68">
        <v>30.79</v>
      </c>
      <c r="D188" s="68">
        <v>31.207799999999999</v>
      </c>
      <c r="E188" s="68">
        <v>191.68700000000001</v>
      </c>
      <c r="F188" s="68">
        <v>8.67</v>
      </c>
      <c r="G188" s="68">
        <v>0</v>
      </c>
      <c r="H188" s="68">
        <v>0</v>
      </c>
      <c r="I188" s="68">
        <v>0</v>
      </c>
      <c r="J188" s="68">
        <v>0</v>
      </c>
      <c r="K188" s="68">
        <v>0</v>
      </c>
      <c r="L188" s="68">
        <v>0</v>
      </c>
      <c r="M188" s="68">
        <v>23.43</v>
      </c>
      <c r="N188" s="68">
        <v>2.02</v>
      </c>
      <c r="O188" s="68">
        <v>0.81</v>
      </c>
      <c r="P188" s="83"/>
    </row>
    <row r="189" spans="1:17" x14ac:dyDescent="0.35">
      <c r="A189" s="82" t="s">
        <v>140</v>
      </c>
      <c r="B189" s="68">
        <v>114.9</v>
      </c>
      <c r="C189" s="68">
        <v>63.5</v>
      </c>
      <c r="D189" s="68">
        <v>74.27</v>
      </c>
      <c r="E189" s="68">
        <v>345.17</v>
      </c>
      <c r="F189" s="68">
        <v>15.5</v>
      </c>
      <c r="G189" s="68">
        <v>0</v>
      </c>
      <c r="H189" s="68">
        <v>0</v>
      </c>
      <c r="I189" s="68">
        <v>0</v>
      </c>
      <c r="J189" s="68">
        <v>0</v>
      </c>
      <c r="K189" s="68">
        <v>0</v>
      </c>
      <c r="L189" s="68">
        <v>0</v>
      </c>
      <c r="M189" s="68">
        <v>44.24</v>
      </c>
      <c r="N189" s="68">
        <v>65.599999999999994</v>
      </c>
      <c r="O189" s="68">
        <v>5.5</v>
      </c>
      <c r="P189" s="83"/>
    </row>
    <row r="190" spans="1:17" x14ac:dyDescent="0.35">
      <c r="A190" s="82" t="s">
        <v>199</v>
      </c>
      <c r="B190" s="68">
        <v>147.9</v>
      </c>
      <c r="C190" s="68">
        <v>113.27</v>
      </c>
      <c r="D190" s="68">
        <v>73.667199999999994</v>
      </c>
      <c r="E190" s="68">
        <v>410.834</v>
      </c>
      <c r="F190" s="68">
        <v>13.75</v>
      </c>
      <c r="G190" s="68">
        <v>0</v>
      </c>
      <c r="H190" s="68">
        <v>0</v>
      </c>
      <c r="I190" s="68">
        <v>0</v>
      </c>
      <c r="J190" s="68">
        <v>0</v>
      </c>
      <c r="K190" s="68">
        <v>0</v>
      </c>
      <c r="L190" s="68">
        <v>0</v>
      </c>
      <c r="M190" s="68">
        <v>49.02</v>
      </c>
      <c r="N190" s="68">
        <v>79.8</v>
      </c>
      <c r="O190" s="68">
        <v>4.41</v>
      </c>
      <c r="P190" s="83"/>
    </row>
    <row r="191" spans="1:17" x14ac:dyDescent="0.35">
      <c r="A191" s="82" t="s">
        <v>142</v>
      </c>
      <c r="B191" s="68">
        <v>119</v>
      </c>
      <c r="C191" s="68">
        <v>47.4</v>
      </c>
      <c r="D191" s="68">
        <v>96.11</v>
      </c>
      <c r="E191" s="68">
        <v>472.1</v>
      </c>
      <c r="F191" s="68">
        <v>25.03</v>
      </c>
      <c r="G191" s="68">
        <v>0</v>
      </c>
      <c r="H191" s="68">
        <v>0</v>
      </c>
      <c r="I191" s="68">
        <v>0</v>
      </c>
      <c r="J191" s="68">
        <v>0</v>
      </c>
      <c r="K191" s="68">
        <v>0</v>
      </c>
      <c r="L191" s="68">
        <v>0</v>
      </c>
      <c r="M191" s="68">
        <v>58.7</v>
      </c>
      <c r="N191" s="68">
        <v>82.8</v>
      </c>
      <c r="O191" s="68">
        <v>6</v>
      </c>
      <c r="P191" s="83"/>
    </row>
    <row r="192" spans="1:17" x14ac:dyDescent="0.35">
      <c r="A192" s="82" t="s">
        <v>143</v>
      </c>
      <c r="B192" s="68">
        <v>143.9</v>
      </c>
      <c r="C192" s="68">
        <v>81.7</v>
      </c>
      <c r="D192" s="68">
        <v>35.979999999999997</v>
      </c>
      <c r="E192" s="68">
        <v>216.19</v>
      </c>
      <c r="F192" s="68">
        <v>9.4742357357929912</v>
      </c>
      <c r="G192" s="68">
        <v>0</v>
      </c>
      <c r="H192" s="68">
        <v>0</v>
      </c>
      <c r="I192" s="68">
        <v>0</v>
      </c>
      <c r="J192" s="68">
        <v>0</v>
      </c>
      <c r="K192" s="68">
        <v>0</v>
      </c>
      <c r="L192" s="68">
        <v>0</v>
      </c>
      <c r="M192" s="68">
        <v>19.8</v>
      </c>
      <c r="N192" s="68">
        <v>23.3</v>
      </c>
      <c r="O192" s="68">
        <v>0.54</v>
      </c>
      <c r="P192" s="83"/>
    </row>
    <row r="193" spans="1:16" x14ac:dyDescent="0.35">
      <c r="A193" s="400"/>
      <c r="B193" s="83"/>
      <c r="C193" s="83"/>
      <c r="D193" s="83"/>
      <c r="E193" s="83"/>
      <c r="F193" s="83"/>
      <c r="G193" s="83"/>
      <c r="H193" s="83"/>
      <c r="I193" s="83"/>
      <c r="J193" s="83"/>
      <c r="K193" s="83"/>
      <c r="L193" s="83"/>
      <c r="M193" s="83"/>
      <c r="N193" s="83"/>
      <c r="O193" s="83"/>
      <c r="P193" s="83"/>
    </row>
    <row r="194" spans="1:16" ht="16.399999999999999" customHeight="1" x14ac:dyDescent="0.35">
      <c r="A194" s="82" t="s">
        <v>389</v>
      </c>
    </row>
    <row r="195" spans="1:16" ht="16.399999999999999" customHeight="1" x14ac:dyDescent="0.35">
      <c r="A195" s="43" t="s">
        <v>222</v>
      </c>
      <c r="B195" s="11" t="s">
        <v>223</v>
      </c>
      <c r="D195" s="58"/>
    </row>
    <row r="196" spans="1:16" x14ac:dyDescent="0.35">
      <c r="A196" s="89">
        <v>0</v>
      </c>
      <c r="B196" s="90" t="s">
        <v>769</v>
      </c>
    </row>
    <row r="197" spans="1:16" ht="15" customHeight="1" x14ac:dyDescent="0.35">
      <c r="A197" s="89">
        <v>1</v>
      </c>
      <c r="B197" s="90" t="s">
        <v>770</v>
      </c>
    </row>
    <row r="198" spans="1:16" x14ac:dyDescent="0.35">
      <c r="A198" s="89">
        <v>2</v>
      </c>
      <c r="B198" s="90" t="s">
        <v>771</v>
      </c>
    </row>
    <row r="199" spans="1:16" x14ac:dyDescent="0.35">
      <c r="A199" s="89">
        <v>3</v>
      </c>
      <c r="B199" s="90" t="s">
        <v>772</v>
      </c>
    </row>
    <row r="200" spans="1:16" x14ac:dyDescent="0.35">
      <c r="A200" s="89">
        <v>4</v>
      </c>
      <c r="B200" s="90" t="s">
        <v>773</v>
      </c>
    </row>
    <row r="201" spans="1:16" x14ac:dyDescent="0.35">
      <c r="A201" s="85" t="s">
        <v>224</v>
      </c>
      <c r="B201" s="64">
        <v>2</v>
      </c>
      <c r="C201" s="58"/>
    </row>
    <row r="202" spans="1:16" x14ac:dyDescent="0.35">
      <c r="A202" s="88"/>
      <c r="B202" s="65"/>
      <c r="C202" s="58"/>
    </row>
    <row r="203" spans="1:16" x14ac:dyDescent="0.35">
      <c r="A203" s="88"/>
      <c r="B203" s="65"/>
      <c r="C203" s="58"/>
    </row>
    <row r="204" spans="1:16" x14ac:dyDescent="0.35">
      <c r="A204" s="87" t="s">
        <v>371</v>
      </c>
      <c r="B204" s="24" t="s">
        <v>315</v>
      </c>
      <c r="C204" s="24" t="s">
        <v>316</v>
      </c>
      <c r="D204" s="24" t="s">
        <v>317</v>
      </c>
      <c r="E204" s="24" t="s">
        <v>365</v>
      </c>
      <c r="F204" s="24" t="s">
        <v>318</v>
      </c>
    </row>
    <row r="205" spans="1:16" s="13" customFormat="1" x14ac:dyDescent="0.35">
      <c r="A205" s="5" t="s">
        <v>448</v>
      </c>
      <c r="B205" s="67" t="s">
        <v>181</v>
      </c>
      <c r="C205" s="67" t="s">
        <v>386</v>
      </c>
      <c r="D205" s="67" t="s">
        <v>386</v>
      </c>
      <c r="E205" s="67" t="s">
        <v>181</v>
      </c>
      <c r="F205" s="67" t="s">
        <v>181</v>
      </c>
      <c r="G205" s="65"/>
      <c r="H205" s="65"/>
      <c r="I205" s="65"/>
      <c r="J205" s="65"/>
      <c r="K205" s="65"/>
      <c r="L205" s="65"/>
    </row>
    <row r="206" spans="1:16" x14ac:dyDescent="0.35">
      <c r="A206" s="82" t="s">
        <v>196</v>
      </c>
      <c r="B206" s="64">
        <v>0</v>
      </c>
      <c r="C206" s="64">
        <v>2025</v>
      </c>
      <c r="D206" s="64">
        <v>2050</v>
      </c>
      <c r="E206" s="68">
        <v>0.5</v>
      </c>
      <c r="F206" s="68">
        <v>0</v>
      </c>
    </row>
    <row r="207" spans="1:16" x14ac:dyDescent="0.35">
      <c r="A207" s="82" t="s">
        <v>136</v>
      </c>
      <c r="B207" s="64">
        <v>0</v>
      </c>
      <c r="C207" s="64">
        <v>2025</v>
      </c>
      <c r="D207" s="64">
        <v>2050</v>
      </c>
      <c r="E207" s="68">
        <v>0.5</v>
      </c>
      <c r="F207" s="68">
        <v>0</v>
      </c>
    </row>
    <row r="208" spans="1:16" x14ac:dyDescent="0.35">
      <c r="A208" s="82" t="s">
        <v>197</v>
      </c>
      <c r="B208" s="64">
        <v>0</v>
      </c>
      <c r="C208" s="64">
        <v>2025</v>
      </c>
      <c r="D208" s="64">
        <v>2050</v>
      </c>
      <c r="E208" s="68">
        <v>0.5</v>
      </c>
      <c r="F208" s="68">
        <v>0</v>
      </c>
    </row>
    <row r="209" spans="1:13" x14ac:dyDescent="0.35">
      <c r="A209" s="82" t="s">
        <v>138</v>
      </c>
      <c r="B209" s="64">
        <v>0</v>
      </c>
      <c r="C209" s="64">
        <v>2025</v>
      </c>
      <c r="D209" s="64">
        <v>2050</v>
      </c>
      <c r="E209" s="68">
        <v>0.5</v>
      </c>
      <c r="F209" s="68">
        <v>0</v>
      </c>
    </row>
    <row r="210" spans="1:13" x14ac:dyDescent="0.35">
      <c r="A210" s="82" t="s">
        <v>198</v>
      </c>
      <c r="B210" s="64">
        <v>0</v>
      </c>
      <c r="C210" s="64">
        <v>2025</v>
      </c>
      <c r="D210" s="64">
        <v>2050</v>
      </c>
      <c r="E210" s="68">
        <v>0.5</v>
      </c>
      <c r="F210" s="68">
        <v>0</v>
      </c>
    </row>
    <row r="211" spans="1:13" x14ac:dyDescent="0.35">
      <c r="A211" s="82" t="s">
        <v>140</v>
      </c>
      <c r="B211" s="64">
        <v>0</v>
      </c>
      <c r="C211" s="64">
        <v>2025</v>
      </c>
      <c r="D211" s="64">
        <v>2050</v>
      </c>
      <c r="E211" s="68">
        <v>0.5</v>
      </c>
      <c r="F211" s="68">
        <v>0</v>
      </c>
    </row>
    <row r="212" spans="1:13" x14ac:dyDescent="0.35">
      <c r="A212" s="82" t="s">
        <v>199</v>
      </c>
      <c r="B212" s="64">
        <v>0</v>
      </c>
      <c r="C212" s="64">
        <v>2025</v>
      </c>
      <c r="D212" s="64">
        <v>2050</v>
      </c>
      <c r="E212" s="68">
        <v>0.5</v>
      </c>
      <c r="F212" s="68">
        <v>0</v>
      </c>
    </row>
    <row r="213" spans="1:13" x14ac:dyDescent="0.35">
      <c r="A213" s="82" t="s">
        <v>142</v>
      </c>
      <c r="B213" s="64">
        <v>0</v>
      </c>
      <c r="C213" s="64">
        <v>2025</v>
      </c>
      <c r="D213" s="64">
        <v>2050</v>
      </c>
      <c r="E213" s="68">
        <v>0.5</v>
      </c>
      <c r="F213" s="68">
        <v>0</v>
      </c>
    </row>
    <row r="214" spans="1:13" x14ac:dyDescent="0.35">
      <c r="A214" s="82" t="s">
        <v>143</v>
      </c>
      <c r="B214" s="64">
        <v>0</v>
      </c>
      <c r="C214" s="64">
        <v>2025</v>
      </c>
      <c r="D214" s="64">
        <v>2050</v>
      </c>
      <c r="E214" s="68">
        <v>0.5</v>
      </c>
      <c r="F214" s="68">
        <v>0</v>
      </c>
    </row>
    <row r="215" spans="1:13" x14ac:dyDescent="0.35">
      <c r="A215" s="66"/>
      <c r="B215" s="66"/>
      <c r="C215" s="16"/>
      <c r="E215" s="58"/>
      <c r="F215" s="58"/>
      <c r="G215" s="58"/>
      <c r="H215" s="58"/>
      <c r="I215" s="58"/>
      <c r="J215" s="58"/>
      <c r="K215" s="58"/>
      <c r="L215" s="58"/>
    </row>
    <row r="216" spans="1:13" x14ac:dyDescent="0.35">
      <c r="B216" s="24" t="s">
        <v>180</v>
      </c>
    </row>
    <row r="217" spans="1:13" x14ac:dyDescent="0.35">
      <c r="A217" s="24" t="s">
        <v>960</v>
      </c>
      <c r="B217" s="52">
        <v>1</v>
      </c>
    </row>
    <row r="219" spans="1:13" x14ac:dyDescent="0.35">
      <c r="A219" s="24" t="s">
        <v>961</v>
      </c>
      <c r="B219" s="24" t="s">
        <v>295</v>
      </c>
      <c r="C219" s="24" t="s">
        <v>296</v>
      </c>
      <c r="D219" s="24" t="s">
        <v>297</v>
      </c>
      <c r="E219" s="24" t="s">
        <v>298</v>
      </c>
      <c r="F219" s="24" t="s">
        <v>299</v>
      </c>
      <c r="G219" s="24" t="s">
        <v>300</v>
      </c>
      <c r="H219" s="24" t="s">
        <v>301</v>
      </c>
      <c r="I219" s="24" t="s">
        <v>302</v>
      </c>
      <c r="J219" s="24" t="s">
        <v>303</v>
      </c>
      <c r="K219" s="24" t="s">
        <v>304</v>
      </c>
      <c r="L219" s="24" t="s">
        <v>305</v>
      </c>
      <c r="M219" s="24" t="s">
        <v>957</v>
      </c>
    </row>
    <row r="220" spans="1:13" x14ac:dyDescent="0.35">
      <c r="A220" s="240" t="s">
        <v>958</v>
      </c>
      <c r="B220" s="11" t="s">
        <v>959</v>
      </c>
      <c r="C220" s="11" t="s">
        <v>959</v>
      </c>
      <c r="D220" s="11" t="s">
        <v>959</v>
      </c>
      <c r="E220" s="11" t="s">
        <v>959</v>
      </c>
      <c r="F220" s="11" t="s">
        <v>959</v>
      </c>
      <c r="G220" s="11" t="s">
        <v>959</v>
      </c>
      <c r="H220" s="11" t="s">
        <v>959</v>
      </c>
      <c r="I220" s="11" t="s">
        <v>959</v>
      </c>
      <c r="J220" s="11" t="s">
        <v>959</v>
      </c>
      <c r="K220" s="11" t="s">
        <v>959</v>
      </c>
      <c r="L220" s="11" t="s">
        <v>959</v>
      </c>
      <c r="M220" s="11" t="s">
        <v>959</v>
      </c>
    </row>
    <row r="221" spans="1:13" x14ac:dyDescent="0.35">
      <c r="A221" s="82" t="s">
        <v>196</v>
      </c>
      <c r="B221" s="178">
        <v>0</v>
      </c>
      <c r="C221" s="178">
        <v>0</v>
      </c>
      <c r="D221" s="178">
        <v>1127.02</v>
      </c>
      <c r="E221" s="178">
        <v>0</v>
      </c>
      <c r="F221" s="178">
        <v>3515.09</v>
      </c>
      <c r="G221" s="178">
        <v>0</v>
      </c>
      <c r="H221" s="178">
        <v>0</v>
      </c>
      <c r="I221" s="178">
        <v>0</v>
      </c>
      <c r="J221" s="178">
        <v>691.94</v>
      </c>
      <c r="K221" s="178">
        <v>0</v>
      </c>
      <c r="L221" s="178">
        <v>0</v>
      </c>
      <c r="M221" s="178">
        <v>0</v>
      </c>
    </row>
    <row r="222" spans="1:13" x14ac:dyDescent="0.35">
      <c r="A222" s="82" t="s">
        <v>136</v>
      </c>
      <c r="B222" s="178">
        <v>0</v>
      </c>
      <c r="C222" s="178">
        <v>0</v>
      </c>
      <c r="D222" s="178">
        <v>0</v>
      </c>
      <c r="E222" s="178">
        <v>0</v>
      </c>
      <c r="F222" s="178">
        <v>125</v>
      </c>
      <c r="G222" s="178">
        <v>0</v>
      </c>
      <c r="H222" s="178">
        <v>0</v>
      </c>
      <c r="I222" s="178">
        <v>0</v>
      </c>
      <c r="J222" s="178">
        <v>12.38857142857143</v>
      </c>
      <c r="K222" s="178">
        <v>0</v>
      </c>
      <c r="L222" s="178">
        <v>0</v>
      </c>
      <c r="M222" s="178">
        <v>0</v>
      </c>
    </row>
    <row r="223" spans="1:13" x14ac:dyDescent="0.35">
      <c r="A223" s="82" t="s">
        <v>197</v>
      </c>
      <c r="B223" s="178">
        <v>4000</v>
      </c>
      <c r="C223" s="178">
        <v>3427.3571428571427</v>
      </c>
      <c r="D223" s="178">
        <v>10000</v>
      </c>
      <c r="E223" s="178">
        <v>0</v>
      </c>
      <c r="F223" s="178">
        <v>13933.128571428573</v>
      </c>
      <c r="G223" s="178">
        <v>0</v>
      </c>
      <c r="H223" s="178">
        <v>0</v>
      </c>
      <c r="I223" s="178">
        <v>0</v>
      </c>
      <c r="J223" s="178">
        <v>3875.9214285714293</v>
      </c>
      <c r="K223" s="178">
        <v>0</v>
      </c>
      <c r="L223" s="178">
        <v>0</v>
      </c>
      <c r="M223" s="178">
        <v>0</v>
      </c>
    </row>
    <row r="224" spans="1:13" x14ac:dyDescent="0.35">
      <c r="A224" s="82" t="s">
        <v>218</v>
      </c>
      <c r="B224" s="178">
        <v>15551.184285714287</v>
      </c>
      <c r="C224" s="178">
        <v>90.001428571428505</v>
      </c>
      <c r="D224" s="178">
        <v>0</v>
      </c>
      <c r="E224" s="178">
        <v>0</v>
      </c>
      <c r="F224" s="178">
        <v>3640.3</v>
      </c>
      <c r="G224" s="178">
        <v>0</v>
      </c>
      <c r="H224" s="178">
        <v>0</v>
      </c>
      <c r="I224" s="178">
        <v>0</v>
      </c>
      <c r="J224" s="178">
        <v>1341.28</v>
      </c>
      <c r="K224" s="178">
        <v>0</v>
      </c>
      <c r="L224" s="178">
        <v>0</v>
      </c>
      <c r="M224" s="178">
        <v>0</v>
      </c>
    </row>
    <row r="225" spans="1:13" x14ac:dyDescent="0.35">
      <c r="A225" s="82" t="s">
        <v>198</v>
      </c>
      <c r="B225" s="178">
        <v>0</v>
      </c>
      <c r="C225" s="178">
        <v>5781.43</v>
      </c>
      <c r="D225" s="178">
        <v>484</v>
      </c>
      <c r="E225" s="178">
        <v>0</v>
      </c>
      <c r="F225" s="178">
        <v>1533.08</v>
      </c>
      <c r="G225" s="178">
        <v>0</v>
      </c>
      <c r="H225" s="178">
        <v>0</v>
      </c>
      <c r="I225" s="178">
        <v>0</v>
      </c>
      <c r="J225" s="178">
        <v>708.06399999999996</v>
      </c>
      <c r="K225" s="178">
        <v>0</v>
      </c>
      <c r="L225" s="178">
        <v>0</v>
      </c>
      <c r="M225" s="178">
        <v>0</v>
      </c>
    </row>
    <row r="226" spans="1:13" x14ac:dyDescent="0.35">
      <c r="A226" s="82" t="s">
        <v>140</v>
      </c>
      <c r="B226" s="178">
        <v>8000.31</v>
      </c>
      <c r="C226" s="178">
        <v>1932.52</v>
      </c>
      <c r="D226" s="178">
        <v>0</v>
      </c>
      <c r="E226" s="178">
        <v>0</v>
      </c>
      <c r="F226" s="178">
        <v>4761.93</v>
      </c>
      <c r="G226" s="178">
        <v>0</v>
      </c>
      <c r="H226" s="178">
        <v>0</v>
      </c>
      <c r="I226" s="178">
        <v>0</v>
      </c>
      <c r="J226" s="178">
        <v>631.32399999999996</v>
      </c>
      <c r="K226" s="178">
        <v>0</v>
      </c>
      <c r="L226" s="178">
        <v>0</v>
      </c>
      <c r="M226" s="178">
        <v>40000</v>
      </c>
    </row>
    <row r="227" spans="1:13" x14ac:dyDescent="0.35">
      <c r="A227" s="82" t="s">
        <v>199</v>
      </c>
      <c r="B227" s="178">
        <v>62.86</v>
      </c>
      <c r="C227" s="178">
        <v>-162.13999999999999</v>
      </c>
      <c r="D227" s="178">
        <v>1225.8399999999999</v>
      </c>
      <c r="E227" s="178">
        <v>1404</v>
      </c>
      <c r="F227" s="178">
        <v>1100</v>
      </c>
      <c r="G227" s="178">
        <v>0</v>
      </c>
      <c r="H227" s="178">
        <v>0</v>
      </c>
      <c r="I227" s="178">
        <v>0</v>
      </c>
      <c r="J227" s="178">
        <v>341.1</v>
      </c>
      <c r="K227" s="178">
        <v>0</v>
      </c>
      <c r="L227" s="178">
        <v>0</v>
      </c>
      <c r="M227" s="178">
        <v>0</v>
      </c>
    </row>
    <row r="228" spans="1:13" x14ac:dyDescent="0.35">
      <c r="A228" s="82" t="s">
        <v>142</v>
      </c>
      <c r="B228" s="178">
        <v>0</v>
      </c>
      <c r="C228" s="178">
        <v>744.09299999999996</v>
      </c>
      <c r="D228" s="178">
        <v>0</v>
      </c>
      <c r="E228" s="178">
        <v>0</v>
      </c>
      <c r="F228" s="178">
        <v>6812.97</v>
      </c>
      <c r="G228" s="178">
        <v>0</v>
      </c>
      <c r="H228" s="178">
        <v>0</v>
      </c>
      <c r="I228" s="178">
        <v>0</v>
      </c>
      <c r="J228" s="178">
        <v>2130.94</v>
      </c>
      <c r="K228" s="178">
        <v>0</v>
      </c>
      <c r="L228" s="178">
        <v>0</v>
      </c>
      <c r="M228" s="178">
        <v>0</v>
      </c>
    </row>
    <row r="229" spans="1:13" x14ac:dyDescent="0.35">
      <c r="A229" s="82" t="s">
        <v>143</v>
      </c>
      <c r="B229" s="178">
        <v>0</v>
      </c>
      <c r="C229" s="178">
        <v>0</v>
      </c>
      <c r="D229" s="178">
        <v>0</v>
      </c>
      <c r="E229" s="178">
        <v>0</v>
      </c>
      <c r="F229" s="178">
        <v>1714.85</v>
      </c>
      <c r="G229" s="178">
        <v>0</v>
      </c>
      <c r="H229" s="178">
        <v>0</v>
      </c>
      <c r="I229" s="178">
        <v>0</v>
      </c>
      <c r="J229" s="178">
        <v>2872.41</v>
      </c>
      <c r="K229" s="178">
        <v>0</v>
      </c>
      <c r="L229" s="178">
        <v>0</v>
      </c>
      <c r="M229" s="178">
        <v>44000</v>
      </c>
    </row>
    <row r="230" spans="1:13" x14ac:dyDescent="0.35">
      <c r="A230" s="70"/>
    </row>
    <row r="231" spans="1:13" x14ac:dyDescent="0.35">
      <c r="A231" s="69" t="s">
        <v>933</v>
      </c>
    </row>
    <row r="232" spans="1:13" x14ac:dyDescent="0.35">
      <c r="A232" s="91" t="s">
        <v>901</v>
      </c>
    </row>
    <row r="233" spans="1:13" x14ac:dyDescent="0.35">
      <c r="A233" s="43" t="s">
        <v>222</v>
      </c>
      <c r="B233" s="11" t="s">
        <v>223</v>
      </c>
    </row>
    <row r="234" spans="1:13" x14ac:dyDescent="0.35">
      <c r="A234" s="89">
        <v>0</v>
      </c>
      <c r="B234" s="89" t="s">
        <v>391</v>
      </c>
    </row>
    <row r="235" spans="1:13" x14ac:dyDescent="0.35">
      <c r="A235" s="89">
        <v>1</v>
      </c>
      <c r="B235" s="89" t="s">
        <v>392</v>
      </c>
    </row>
    <row r="236" spans="1:13" ht="15.65" customHeight="1" x14ac:dyDescent="0.35">
      <c r="A236" s="89">
        <v>2</v>
      </c>
      <c r="B236" s="89" t="s">
        <v>393</v>
      </c>
      <c r="C236" s="93"/>
    </row>
    <row r="237" spans="1:13" x14ac:dyDescent="0.35">
      <c r="A237" s="89">
        <v>3</v>
      </c>
      <c r="B237" s="89" t="s">
        <v>394</v>
      </c>
    </row>
    <row r="238" spans="1:13" x14ac:dyDescent="0.35">
      <c r="A238" s="89">
        <v>4</v>
      </c>
      <c r="B238" s="89" t="s">
        <v>395</v>
      </c>
    </row>
    <row r="239" spans="1:13" x14ac:dyDescent="0.35">
      <c r="A239" s="85" t="s">
        <v>224</v>
      </c>
      <c r="B239" s="178">
        <v>0</v>
      </c>
    </row>
    <row r="240" spans="1:13" x14ac:dyDescent="0.35">
      <c r="A240" s="65"/>
      <c r="B240" s="58"/>
      <c r="F240" s="65"/>
    </row>
    <row r="241" spans="1:6" x14ac:dyDescent="0.35">
      <c r="A241" s="63" t="s">
        <v>774</v>
      </c>
      <c r="B241" s="24" t="s">
        <v>775</v>
      </c>
      <c r="C241" s="24" t="s">
        <v>776</v>
      </c>
      <c r="D241" s="24" t="s">
        <v>777</v>
      </c>
      <c r="E241" s="24" t="s">
        <v>778</v>
      </c>
      <c r="F241" s="66"/>
    </row>
    <row r="242" spans="1:6" ht="17.5" customHeight="1" x14ac:dyDescent="0.35">
      <c r="A242" s="43" t="s">
        <v>783</v>
      </c>
      <c r="B242" s="67" t="s">
        <v>181</v>
      </c>
      <c r="C242" s="67" t="s">
        <v>386</v>
      </c>
      <c r="D242" s="67" t="s">
        <v>386</v>
      </c>
      <c r="E242" s="67" t="s">
        <v>779</v>
      </c>
      <c r="F242" s="83"/>
    </row>
    <row r="243" spans="1:6" x14ac:dyDescent="0.35">
      <c r="A243" s="82" t="s">
        <v>196</v>
      </c>
      <c r="B243" s="64">
        <v>0</v>
      </c>
      <c r="C243" s="64">
        <v>2030</v>
      </c>
      <c r="D243" s="64">
        <v>2040</v>
      </c>
      <c r="E243" s="68">
        <v>100</v>
      </c>
    </row>
    <row r="244" spans="1:6" x14ac:dyDescent="0.35">
      <c r="A244" s="82" t="s">
        <v>136</v>
      </c>
      <c r="B244" s="64">
        <v>0</v>
      </c>
      <c r="C244" s="64">
        <v>2030</v>
      </c>
      <c r="D244" s="64">
        <v>2040</v>
      </c>
      <c r="E244" s="68">
        <v>100</v>
      </c>
    </row>
    <row r="245" spans="1:6" x14ac:dyDescent="0.35">
      <c r="A245" s="82" t="s">
        <v>197</v>
      </c>
      <c r="B245" s="64">
        <v>0</v>
      </c>
      <c r="C245" s="64">
        <v>2030</v>
      </c>
      <c r="D245" s="64">
        <v>2040</v>
      </c>
      <c r="E245" s="68">
        <v>80</v>
      </c>
    </row>
    <row r="246" spans="1:6" x14ac:dyDescent="0.35">
      <c r="A246" s="82" t="s">
        <v>138</v>
      </c>
      <c r="B246" s="64">
        <v>0</v>
      </c>
      <c r="C246" s="64">
        <v>2030</v>
      </c>
      <c r="D246" s="64">
        <v>2040</v>
      </c>
      <c r="E246" s="68">
        <v>150</v>
      </c>
    </row>
    <row r="247" spans="1:6" x14ac:dyDescent="0.35">
      <c r="A247" s="82" t="s">
        <v>198</v>
      </c>
      <c r="B247" s="64">
        <v>0</v>
      </c>
      <c r="C247" s="64">
        <v>2030</v>
      </c>
      <c r="D247" s="64">
        <v>2040</v>
      </c>
      <c r="E247" s="68">
        <v>130</v>
      </c>
    </row>
    <row r="248" spans="1:6" x14ac:dyDescent="0.35">
      <c r="A248" s="82" t="s">
        <v>140</v>
      </c>
      <c r="B248" s="64">
        <v>0</v>
      </c>
      <c r="C248" s="64">
        <v>2030</v>
      </c>
      <c r="D248" s="64">
        <v>2040</v>
      </c>
      <c r="E248" s="68">
        <v>80</v>
      </c>
    </row>
    <row r="249" spans="1:6" x14ac:dyDescent="0.35">
      <c r="A249" s="82" t="s">
        <v>199</v>
      </c>
      <c r="B249" s="64">
        <v>0</v>
      </c>
      <c r="C249" s="64">
        <v>2030</v>
      </c>
      <c r="D249" s="64">
        <v>2040</v>
      </c>
      <c r="E249" s="68">
        <v>120</v>
      </c>
    </row>
    <row r="250" spans="1:6" x14ac:dyDescent="0.35">
      <c r="A250" s="82" t="s">
        <v>142</v>
      </c>
      <c r="B250" s="64">
        <v>0</v>
      </c>
      <c r="C250" s="64">
        <v>2030</v>
      </c>
      <c r="D250" s="64">
        <v>2040</v>
      </c>
      <c r="E250" s="68">
        <v>80</v>
      </c>
    </row>
    <row r="251" spans="1:6" x14ac:dyDescent="0.35">
      <c r="A251" s="82" t="s">
        <v>143</v>
      </c>
      <c r="B251" s="64">
        <v>0</v>
      </c>
      <c r="C251" s="64">
        <v>2030</v>
      </c>
      <c r="D251" s="64">
        <v>2040</v>
      </c>
      <c r="E251" s="68">
        <v>200</v>
      </c>
    </row>
    <row r="253" spans="1:6" x14ac:dyDescent="0.35">
      <c r="A253" s="63" t="s">
        <v>780</v>
      </c>
      <c r="B253" s="24" t="s">
        <v>781</v>
      </c>
      <c r="C253" s="24" t="s">
        <v>1072</v>
      </c>
      <c r="D253" s="24" t="s">
        <v>1071</v>
      </c>
      <c r="E253" s="24" t="s">
        <v>782</v>
      </c>
    </row>
    <row r="254" spans="1:6" x14ac:dyDescent="0.35">
      <c r="A254" s="43" t="s">
        <v>783</v>
      </c>
      <c r="B254" s="67" t="s">
        <v>181</v>
      </c>
      <c r="C254" s="67" t="s">
        <v>386</v>
      </c>
      <c r="D254" s="67" t="s">
        <v>386</v>
      </c>
      <c r="E254" s="67" t="s">
        <v>181</v>
      </c>
    </row>
    <row r="255" spans="1:6" x14ac:dyDescent="0.35">
      <c r="A255" s="82" t="s">
        <v>196</v>
      </c>
      <c r="B255" s="64">
        <v>1</v>
      </c>
      <c r="C255" s="64">
        <v>2020</v>
      </c>
      <c r="D255" s="64">
        <v>2040</v>
      </c>
      <c r="E255" s="68">
        <v>0.4</v>
      </c>
    </row>
    <row r="256" spans="1:6" x14ac:dyDescent="0.35">
      <c r="A256" s="82" t="s">
        <v>136</v>
      </c>
      <c r="B256" s="64">
        <v>1</v>
      </c>
      <c r="C256" s="64">
        <v>2020</v>
      </c>
      <c r="D256" s="64">
        <v>2040</v>
      </c>
      <c r="E256" s="68">
        <v>0.4</v>
      </c>
    </row>
    <row r="257" spans="1:11" x14ac:dyDescent="0.35">
      <c r="A257" s="82" t="s">
        <v>197</v>
      </c>
      <c r="B257" s="64">
        <v>1</v>
      </c>
      <c r="C257" s="64">
        <v>2020</v>
      </c>
      <c r="D257" s="64">
        <v>2040</v>
      </c>
      <c r="E257" s="68">
        <v>0.4</v>
      </c>
    </row>
    <row r="258" spans="1:11" x14ac:dyDescent="0.35">
      <c r="A258" s="82" t="s">
        <v>138</v>
      </c>
      <c r="B258" s="64">
        <v>1</v>
      </c>
      <c r="C258" s="64">
        <v>2020</v>
      </c>
      <c r="D258" s="64">
        <v>2040</v>
      </c>
      <c r="E258" s="68">
        <v>0.4</v>
      </c>
    </row>
    <row r="259" spans="1:11" x14ac:dyDescent="0.35">
      <c r="A259" s="82" t="s">
        <v>198</v>
      </c>
      <c r="B259" s="64">
        <v>1</v>
      </c>
      <c r="C259" s="64">
        <v>2020</v>
      </c>
      <c r="D259" s="64">
        <v>2040</v>
      </c>
      <c r="E259" s="68">
        <v>0.4</v>
      </c>
    </row>
    <row r="260" spans="1:11" x14ac:dyDescent="0.35">
      <c r="A260" s="82" t="s">
        <v>140</v>
      </c>
      <c r="B260" s="64">
        <v>1</v>
      </c>
      <c r="C260" s="64">
        <v>2020</v>
      </c>
      <c r="D260" s="64">
        <v>2040</v>
      </c>
      <c r="E260" s="68">
        <v>0.4</v>
      </c>
    </row>
    <row r="261" spans="1:11" x14ac:dyDescent="0.35">
      <c r="A261" s="82" t="s">
        <v>199</v>
      </c>
      <c r="B261" s="64">
        <v>1</v>
      </c>
      <c r="C261" s="64">
        <v>2020</v>
      </c>
      <c r="D261" s="64">
        <v>2040</v>
      </c>
      <c r="E261" s="68">
        <v>0.4</v>
      </c>
    </row>
    <row r="262" spans="1:11" x14ac:dyDescent="0.35">
      <c r="A262" s="82" t="s">
        <v>142</v>
      </c>
      <c r="B262" s="64">
        <v>1</v>
      </c>
      <c r="C262" s="64">
        <v>2020</v>
      </c>
      <c r="D262" s="64">
        <v>2040</v>
      </c>
      <c r="E262" s="68">
        <v>0.4</v>
      </c>
    </row>
    <row r="263" spans="1:11" x14ac:dyDescent="0.35">
      <c r="A263" s="82" t="s">
        <v>143</v>
      </c>
      <c r="B263" s="64">
        <v>1</v>
      </c>
      <c r="C263" s="64">
        <v>2020</v>
      </c>
      <c r="D263" s="64">
        <v>2040</v>
      </c>
      <c r="E263" s="68">
        <v>0.4</v>
      </c>
    </row>
    <row r="264" spans="1:11" s="5" customFormat="1" x14ac:dyDescent="0.35"/>
    <row r="265" spans="1:11" x14ac:dyDescent="0.35">
      <c r="A265" s="63" t="s">
        <v>1321</v>
      </c>
      <c r="B265" s="24" t="s">
        <v>1322</v>
      </c>
      <c r="C265" s="24" t="s">
        <v>1323</v>
      </c>
      <c r="D265" s="24" t="s">
        <v>1324</v>
      </c>
      <c r="E265" s="24" t="s">
        <v>1325</v>
      </c>
    </row>
    <row r="266" spans="1:11" x14ac:dyDescent="0.35">
      <c r="A266" s="5" t="s">
        <v>448</v>
      </c>
      <c r="B266" s="67" t="s">
        <v>181</v>
      </c>
      <c r="C266" s="67" t="s">
        <v>386</v>
      </c>
      <c r="D266" s="67" t="s">
        <v>386</v>
      </c>
      <c r="E266" s="67" t="s">
        <v>181</v>
      </c>
      <c r="F266" s="287"/>
    </row>
    <row r="267" spans="1:11" x14ac:dyDescent="0.35">
      <c r="A267" s="91" t="s">
        <v>196</v>
      </c>
      <c r="B267" s="52">
        <v>1</v>
      </c>
      <c r="C267" s="178">
        <v>2025</v>
      </c>
      <c r="D267" s="178">
        <v>2050</v>
      </c>
      <c r="E267" s="288">
        <v>0.8</v>
      </c>
    </row>
    <row r="268" spans="1:11" x14ac:dyDescent="0.35">
      <c r="A268" s="91" t="s">
        <v>136</v>
      </c>
      <c r="B268" s="52">
        <v>1</v>
      </c>
      <c r="C268" s="178">
        <v>2025</v>
      </c>
      <c r="D268" s="178">
        <v>2050</v>
      </c>
      <c r="E268" s="288">
        <v>0.8</v>
      </c>
      <c r="G268" s="66"/>
      <c r="H268" s="66"/>
      <c r="I268" s="66"/>
      <c r="J268" s="66"/>
      <c r="K268" s="66"/>
    </row>
    <row r="269" spans="1:11" x14ac:dyDescent="0.35">
      <c r="A269" s="91" t="s">
        <v>197</v>
      </c>
      <c r="B269" s="52">
        <v>1</v>
      </c>
      <c r="C269" s="178">
        <v>2025</v>
      </c>
      <c r="D269" s="178">
        <v>2050</v>
      </c>
      <c r="E269" s="288">
        <v>0.8</v>
      </c>
      <c r="G269" s="58"/>
      <c r="H269" s="58"/>
      <c r="I269" s="58"/>
      <c r="J269" s="58"/>
      <c r="K269" s="58"/>
    </row>
    <row r="270" spans="1:11" x14ac:dyDescent="0.35">
      <c r="A270" s="91" t="s">
        <v>218</v>
      </c>
      <c r="B270" s="52">
        <v>1</v>
      </c>
      <c r="C270" s="178">
        <v>2025</v>
      </c>
      <c r="D270" s="178">
        <v>2050</v>
      </c>
      <c r="E270" s="288">
        <v>0.8</v>
      </c>
      <c r="G270" s="58"/>
      <c r="H270" s="58"/>
      <c r="I270" s="58"/>
      <c r="J270" s="58"/>
      <c r="K270" s="58"/>
    </row>
    <row r="271" spans="1:11" x14ac:dyDescent="0.35">
      <c r="A271" s="91" t="s">
        <v>198</v>
      </c>
      <c r="B271" s="52">
        <v>1</v>
      </c>
      <c r="C271" s="178">
        <v>2025</v>
      </c>
      <c r="D271" s="178">
        <v>2050</v>
      </c>
      <c r="E271" s="288">
        <v>0.8</v>
      </c>
      <c r="G271" s="58"/>
      <c r="H271" s="58"/>
      <c r="I271" s="58"/>
      <c r="J271" s="58"/>
      <c r="K271" s="58"/>
    </row>
    <row r="272" spans="1:11" x14ac:dyDescent="0.35">
      <c r="A272" s="91" t="s">
        <v>140</v>
      </c>
      <c r="B272" s="52">
        <v>1</v>
      </c>
      <c r="C272" s="178">
        <v>2025</v>
      </c>
      <c r="D272" s="178">
        <v>2050</v>
      </c>
      <c r="E272" s="288">
        <v>0.8</v>
      </c>
      <c r="G272" s="58"/>
      <c r="H272" s="58"/>
      <c r="I272" s="58"/>
      <c r="J272" s="58"/>
      <c r="K272" s="58"/>
    </row>
    <row r="273" spans="1:12" x14ac:dyDescent="0.35">
      <c r="A273" s="91" t="s">
        <v>199</v>
      </c>
      <c r="B273" s="52">
        <v>1</v>
      </c>
      <c r="C273" s="178">
        <v>2025</v>
      </c>
      <c r="D273" s="178">
        <v>2050</v>
      </c>
      <c r="E273" s="288">
        <v>0.8</v>
      </c>
      <c r="G273" s="58"/>
      <c r="H273" s="58"/>
      <c r="I273" s="58"/>
      <c r="J273" s="58"/>
      <c r="K273" s="58"/>
      <c r="L273" s="58"/>
    </row>
    <row r="274" spans="1:12" x14ac:dyDescent="0.35">
      <c r="A274" s="91" t="s">
        <v>142</v>
      </c>
      <c r="B274" s="52">
        <v>1</v>
      </c>
      <c r="C274" s="178">
        <v>2025</v>
      </c>
      <c r="D274" s="178">
        <v>2050</v>
      </c>
      <c r="E274" s="288">
        <v>0.8</v>
      </c>
      <c r="G274" s="58"/>
      <c r="H274" s="58"/>
      <c r="I274" s="58"/>
      <c r="J274" s="58"/>
      <c r="K274" s="58"/>
    </row>
    <row r="275" spans="1:12" x14ac:dyDescent="0.35">
      <c r="A275" s="82" t="s">
        <v>143</v>
      </c>
      <c r="B275" s="52">
        <v>1</v>
      </c>
      <c r="C275" s="64">
        <v>2025</v>
      </c>
      <c r="D275" s="64">
        <v>2050</v>
      </c>
      <c r="E275" s="68">
        <v>0.8</v>
      </c>
    </row>
    <row r="276" spans="1:12" x14ac:dyDescent="0.35">
      <c r="C276" s="13"/>
    </row>
    <row r="277" spans="1:12" x14ac:dyDescent="0.35">
      <c r="A277" s="63" t="s">
        <v>1166</v>
      </c>
      <c r="B277" s="24" t="s">
        <v>1167</v>
      </c>
      <c r="C277" s="24" t="s">
        <v>1168</v>
      </c>
      <c r="D277" s="24" t="s">
        <v>1169</v>
      </c>
      <c r="E277" s="24" t="s">
        <v>1170</v>
      </c>
    </row>
    <row r="278" spans="1:12" x14ac:dyDescent="0.35">
      <c r="A278" s="5" t="s">
        <v>448</v>
      </c>
      <c r="B278" s="67" t="s">
        <v>181</v>
      </c>
      <c r="C278" s="67" t="s">
        <v>386</v>
      </c>
      <c r="D278" s="67" t="s">
        <v>386</v>
      </c>
      <c r="E278" s="67" t="s">
        <v>181</v>
      </c>
      <c r="F278" s="287"/>
    </row>
    <row r="279" spans="1:12" x14ac:dyDescent="0.35">
      <c r="A279" s="91" t="s">
        <v>196</v>
      </c>
      <c r="B279" s="52">
        <v>0</v>
      </c>
      <c r="C279" s="178">
        <v>2025</v>
      </c>
      <c r="D279" s="178">
        <v>2050</v>
      </c>
      <c r="E279" s="288">
        <v>1</v>
      </c>
    </row>
    <row r="280" spans="1:12" x14ac:dyDescent="0.35">
      <c r="A280" s="91" t="s">
        <v>136</v>
      </c>
      <c r="B280" s="52">
        <v>0</v>
      </c>
      <c r="C280" s="178">
        <v>2025</v>
      </c>
      <c r="D280" s="178">
        <v>2050</v>
      </c>
      <c r="E280" s="288">
        <v>1</v>
      </c>
      <c r="G280" s="66"/>
      <c r="H280" s="66"/>
      <c r="I280" s="66"/>
      <c r="J280" s="66"/>
      <c r="K280" s="66"/>
    </row>
    <row r="281" spans="1:12" x14ac:dyDescent="0.35">
      <c r="A281" s="91" t="s">
        <v>197</v>
      </c>
      <c r="B281" s="52">
        <v>0</v>
      </c>
      <c r="C281" s="178">
        <v>2025</v>
      </c>
      <c r="D281" s="178">
        <v>2050</v>
      </c>
      <c r="E281" s="288">
        <v>1</v>
      </c>
      <c r="G281" s="58"/>
      <c r="H281" s="58"/>
      <c r="I281" s="58"/>
      <c r="J281" s="58"/>
      <c r="K281" s="58"/>
    </row>
    <row r="282" spans="1:12" x14ac:dyDescent="0.35">
      <c r="A282" s="91" t="s">
        <v>218</v>
      </c>
      <c r="B282" s="52">
        <v>0</v>
      </c>
      <c r="C282" s="178">
        <v>2025</v>
      </c>
      <c r="D282" s="178">
        <v>2050</v>
      </c>
      <c r="E282" s="288">
        <v>1</v>
      </c>
      <c r="G282" s="58"/>
      <c r="H282" s="58"/>
      <c r="I282" s="58"/>
      <c r="J282" s="58"/>
      <c r="K282" s="58"/>
    </row>
    <row r="283" spans="1:12" x14ac:dyDescent="0.35">
      <c r="A283" s="91" t="s">
        <v>198</v>
      </c>
      <c r="B283" s="52">
        <v>0</v>
      </c>
      <c r="C283" s="178">
        <v>2025</v>
      </c>
      <c r="D283" s="178">
        <v>2050</v>
      </c>
      <c r="E283" s="288">
        <v>1</v>
      </c>
      <c r="G283" s="58"/>
      <c r="H283" s="58"/>
      <c r="I283" s="58"/>
      <c r="J283" s="58"/>
      <c r="K283" s="58"/>
    </row>
    <row r="284" spans="1:12" x14ac:dyDescent="0.35">
      <c r="A284" s="91" t="s">
        <v>140</v>
      </c>
      <c r="B284" s="52">
        <v>0</v>
      </c>
      <c r="C284" s="178">
        <v>2025</v>
      </c>
      <c r="D284" s="178">
        <v>2050</v>
      </c>
      <c r="E284" s="288">
        <v>1</v>
      </c>
      <c r="G284" s="58"/>
      <c r="H284" s="58"/>
      <c r="I284" s="58"/>
      <c r="J284" s="58"/>
      <c r="K284" s="58"/>
    </row>
    <row r="285" spans="1:12" x14ac:dyDescent="0.35">
      <c r="A285" s="91" t="s">
        <v>199</v>
      </c>
      <c r="B285" s="52">
        <v>0</v>
      </c>
      <c r="C285" s="178">
        <v>2025</v>
      </c>
      <c r="D285" s="178">
        <v>2050</v>
      </c>
      <c r="E285" s="288">
        <v>1</v>
      </c>
      <c r="G285" s="58"/>
      <c r="H285" s="58"/>
      <c r="I285" s="58"/>
      <c r="J285" s="58"/>
      <c r="K285" s="58"/>
      <c r="L285" s="58"/>
    </row>
    <row r="286" spans="1:12" x14ac:dyDescent="0.35">
      <c r="A286" s="91" t="s">
        <v>142</v>
      </c>
      <c r="B286" s="52">
        <v>0</v>
      </c>
      <c r="C286" s="178">
        <v>2025</v>
      </c>
      <c r="D286" s="178">
        <v>2050</v>
      </c>
      <c r="E286" s="288">
        <v>1</v>
      </c>
      <c r="G286" s="58"/>
      <c r="H286" s="58"/>
      <c r="I286" s="58"/>
      <c r="J286" s="58"/>
      <c r="K286" s="58"/>
    </row>
    <row r="287" spans="1:12" x14ac:dyDescent="0.35">
      <c r="A287" s="91" t="s">
        <v>143</v>
      </c>
      <c r="B287" s="52">
        <v>0</v>
      </c>
      <c r="C287" s="178">
        <v>2025</v>
      </c>
      <c r="D287" s="178">
        <v>2050</v>
      </c>
      <c r="E287" s="288">
        <v>1</v>
      </c>
      <c r="G287" s="66"/>
      <c r="H287" s="66"/>
      <c r="I287" s="66"/>
      <c r="J287" s="66"/>
      <c r="K287" s="66"/>
    </row>
    <row r="288" spans="1:12" x14ac:dyDescent="0.35">
      <c r="B288" s="92"/>
      <c r="C288" s="13"/>
    </row>
    <row r="289" spans="1:12" x14ac:dyDescent="0.35">
      <c r="A289" s="63" t="s">
        <v>390</v>
      </c>
      <c r="F289" s="58"/>
      <c r="G289" s="58"/>
      <c r="H289" s="58"/>
      <c r="I289" s="58"/>
      <c r="J289" s="58"/>
      <c r="K289" s="58"/>
    </row>
    <row r="290" spans="1:12" x14ac:dyDescent="0.35">
      <c r="A290" s="85" t="s">
        <v>783</v>
      </c>
      <c r="B290" s="24" t="s">
        <v>787</v>
      </c>
      <c r="C290" s="24" t="s">
        <v>297</v>
      </c>
      <c r="D290" s="24" t="s">
        <v>299</v>
      </c>
      <c r="E290" s="24" t="s">
        <v>788</v>
      </c>
    </row>
    <row r="291" spans="1:12" x14ac:dyDescent="0.35">
      <c r="A291" s="91" t="s">
        <v>196</v>
      </c>
      <c r="B291" s="52">
        <v>0.5</v>
      </c>
      <c r="C291" s="52">
        <v>0</v>
      </c>
      <c r="D291" s="52">
        <v>0.5</v>
      </c>
      <c r="E291" s="52">
        <v>0</v>
      </c>
    </row>
    <row r="292" spans="1:12" x14ac:dyDescent="0.35">
      <c r="A292" s="91" t="s">
        <v>136</v>
      </c>
      <c r="B292" s="52">
        <v>0.5</v>
      </c>
      <c r="C292" s="52">
        <v>0</v>
      </c>
      <c r="D292" s="52">
        <v>0.5</v>
      </c>
      <c r="E292" s="52">
        <v>0</v>
      </c>
      <c r="G292" s="66"/>
      <c r="H292" s="66"/>
      <c r="I292" s="66"/>
      <c r="J292" s="66"/>
      <c r="K292" s="66"/>
    </row>
    <row r="293" spans="1:12" x14ac:dyDescent="0.35">
      <c r="A293" s="91" t="s">
        <v>197</v>
      </c>
      <c r="B293" s="52">
        <v>0.5</v>
      </c>
      <c r="C293" s="52">
        <v>0</v>
      </c>
      <c r="D293" s="52">
        <v>0.5</v>
      </c>
      <c r="E293" s="52">
        <v>0</v>
      </c>
      <c r="G293" s="58"/>
      <c r="H293" s="58"/>
      <c r="I293" s="58"/>
      <c r="J293" s="58"/>
      <c r="K293" s="58"/>
    </row>
    <row r="294" spans="1:12" x14ac:dyDescent="0.35">
      <c r="A294" s="91" t="s">
        <v>218</v>
      </c>
      <c r="B294" s="52">
        <v>0.5</v>
      </c>
      <c r="C294" s="52">
        <v>0</v>
      </c>
      <c r="D294" s="52">
        <v>0.5</v>
      </c>
      <c r="E294" s="52">
        <v>0</v>
      </c>
      <c r="G294" s="58"/>
      <c r="H294" s="58"/>
      <c r="I294" s="58"/>
      <c r="J294" s="58"/>
      <c r="K294" s="58"/>
    </row>
    <row r="295" spans="1:12" x14ac:dyDescent="0.35">
      <c r="A295" s="91" t="s">
        <v>198</v>
      </c>
      <c r="B295" s="52">
        <v>0.5</v>
      </c>
      <c r="C295" s="52">
        <v>0</v>
      </c>
      <c r="D295" s="52">
        <v>0.5</v>
      </c>
      <c r="E295" s="52">
        <v>0</v>
      </c>
      <c r="G295" s="58"/>
      <c r="H295" s="58"/>
      <c r="I295" s="58"/>
      <c r="J295" s="58"/>
      <c r="K295" s="58"/>
    </row>
    <row r="296" spans="1:12" x14ac:dyDescent="0.35">
      <c r="A296" s="91" t="s">
        <v>140</v>
      </c>
      <c r="B296" s="52">
        <v>0.5</v>
      </c>
      <c r="C296" s="52">
        <v>0</v>
      </c>
      <c r="D296" s="52">
        <v>0.5</v>
      </c>
      <c r="E296" s="52">
        <v>0</v>
      </c>
      <c r="G296" s="58"/>
      <c r="H296" s="58"/>
      <c r="I296" s="58"/>
      <c r="J296" s="58"/>
      <c r="K296" s="58"/>
    </row>
    <row r="297" spans="1:12" x14ac:dyDescent="0.35">
      <c r="A297" s="91" t="s">
        <v>199</v>
      </c>
      <c r="B297" s="52">
        <v>0.5</v>
      </c>
      <c r="C297" s="52">
        <v>0</v>
      </c>
      <c r="D297" s="52">
        <v>0.5</v>
      </c>
      <c r="E297" s="52">
        <v>0</v>
      </c>
      <c r="F297" s="58"/>
      <c r="G297" s="58"/>
      <c r="H297" s="58"/>
      <c r="I297" s="58"/>
      <c r="J297" s="58"/>
      <c r="K297" s="58"/>
      <c r="L297" s="58"/>
    </row>
    <row r="298" spans="1:12" x14ac:dyDescent="0.35">
      <c r="A298" s="91" t="s">
        <v>142</v>
      </c>
      <c r="B298" s="52">
        <v>0.5</v>
      </c>
      <c r="C298" s="52">
        <v>0</v>
      </c>
      <c r="D298" s="52">
        <v>0.5</v>
      </c>
      <c r="E298" s="52">
        <v>0</v>
      </c>
      <c r="F298" s="58"/>
      <c r="G298" s="58"/>
      <c r="H298" s="58"/>
      <c r="I298" s="58"/>
      <c r="J298" s="58"/>
      <c r="K298" s="58"/>
    </row>
    <row r="299" spans="1:12" x14ac:dyDescent="0.35">
      <c r="A299" s="91" t="s">
        <v>143</v>
      </c>
      <c r="B299" s="52">
        <v>0.5</v>
      </c>
      <c r="C299" s="52">
        <v>0</v>
      </c>
      <c r="D299" s="52">
        <v>0.5</v>
      </c>
      <c r="E299" s="52">
        <v>0</v>
      </c>
      <c r="F299" s="66"/>
      <c r="G299" s="66"/>
      <c r="H299" s="66"/>
      <c r="I299" s="66"/>
      <c r="J299" s="66"/>
      <c r="K299" s="66"/>
    </row>
    <row r="300" spans="1:12" x14ac:dyDescent="0.35">
      <c r="F300" s="58"/>
      <c r="G300" s="58"/>
      <c r="H300" s="58"/>
      <c r="I300" s="58"/>
      <c r="J300" s="58"/>
      <c r="K300" s="58"/>
    </row>
    <row r="302" spans="1:12" x14ac:dyDescent="0.35">
      <c r="A302" s="179" t="s">
        <v>789</v>
      </c>
    </row>
    <row r="303" spans="1:12" x14ac:dyDescent="0.35">
      <c r="A303" s="63" t="s">
        <v>790</v>
      </c>
      <c r="B303" s="66"/>
      <c r="C303" s="58"/>
      <c r="D303" s="58"/>
      <c r="E303" s="58"/>
      <c r="F303" s="58"/>
      <c r="G303" s="58"/>
      <c r="H303" s="58"/>
      <c r="I303" s="58"/>
      <c r="J303" s="58"/>
      <c r="K303" s="58"/>
    </row>
    <row r="304" spans="1:12" x14ac:dyDescent="0.35">
      <c r="A304" s="78" t="s">
        <v>387</v>
      </c>
      <c r="B304" s="24" t="s">
        <v>791</v>
      </c>
      <c r="C304" s="24" t="s">
        <v>792</v>
      </c>
      <c r="D304" s="24" t="s">
        <v>793</v>
      </c>
      <c r="E304" s="66"/>
    </row>
    <row r="305" spans="1:14" x14ac:dyDescent="0.35">
      <c r="A305" s="5" t="s">
        <v>794</v>
      </c>
      <c r="B305" s="78" t="s">
        <v>181</v>
      </c>
      <c r="C305" s="78" t="s">
        <v>386</v>
      </c>
      <c r="D305" s="78" t="s">
        <v>386</v>
      </c>
      <c r="E305" s="65"/>
    </row>
    <row r="306" spans="1:14" x14ac:dyDescent="0.35">
      <c r="A306" s="91" t="s">
        <v>196</v>
      </c>
      <c r="B306" s="178">
        <v>0</v>
      </c>
      <c r="C306" s="178">
        <v>2015</v>
      </c>
      <c r="D306" s="178">
        <v>2030</v>
      </c>
      <c r="E306" s="58"/>
      <c r="G306" s="66"/>
      <c r="H306" s="66"/>
      <c r="I306" s="66"/>
      <c r="J306" s="66"/>
      <c r="K306" s="66"/>
    </row>
    <row r="307" spans="1:14" x14ac:dyDescent="0.35">
      <c r="A307" s="91" t="s">
        <v>136</v>
      </c>
      <c r="B307" s="178">
        <v>0</v>
      </c>
      <c r="C307" s="178">
        <v>2015</v>
      </c>
      <c r="D307" s="178">
        <v>2030</v>
      </c>
      <c r="E307" s="58"/>
      <c r="G307" s="58"/>
      <c r="H307" s="58"/>
      <c r="I307" s="58"/>
      <c r="J307" s="58"/>
      <c r="K307" s="58"/>
    </row>
    <row r="308" spans="1:14" x14ac:dyDescent="0.35">
      <c r="A308" s="91" t="s">
        <v>197</v>
      </c>
      <c r="B308" s="178">
        <v>0</v>
      </c>
      <c r="C308" s="178">
        <v>2015</v>
      </c>
      <c r="D308" s="178">
        <v>2030</v>
      </c>
      <c r="E308" s="58"/>
      <c r="G308" s="58"/>
      <c r="H308" s="58"/>
      <c r="I308" s="58"/>
      <c r="J308" s="58"/>
      <c r="K308" s="58"/>
    </row>
    <row r="309" spans="1:14" x14ac:dyDescent="0.35">
      <c r="A309" s="91" t="s">
        <v>218</v>
      </c>
      <c r="B309" s="178">
        <v>0</v>
      </c>
      <c r="C309" s="178">
        <v>2015</v>
      </c>
      <c r="D309" s="178">
        <v>2030</v>
      </c>
      <c r="E309" s="58"/>
      <c r="G309" s="58"/>
      <c r="H309" s="58"/>
      <c r="I309" s="58"/>
      <c r="J309" s="58"/>
      <c r="K309" s="58"/>
    </row>
    <row r="310" spans="1:14" x14ac:dyDescent="0.35">
      <c r="A310" s="91" t="s">
        <v>198</v>
      </c>
      <c r="B310" s="178">
        <v>0</v>
      </c>
      <c r="C310" s="178">
        <v>2015</v>
      </c>
      <c r="D310" s="178">
        <v>2030</v>
      </c>
      <c r="E310" s="58"/>
      <c r="G310" s="58"/>
      <c r="H310" s="58"/>
      <c r="I310" s="58"/>
      <c r="J310" s="58"/>
      <c r="K310" s="58"/>
    </row>
    <row r="311" spans="1:14" x14ac:dyDescent="0.35">
      <c r="A311" s="91" t="s">
        <v>140</v>
      </c>
      <c r="B311" s="178">
        <v>0</v>
      </c>
      <c r="C311" s="178">
        <v>2015</v>
      </c>
      <c r="D311" s="178">
        <v>2030</v>
      </c>
      <c r="E311" s="58"/>
      <c r="F311" s="58"/>
      <c r="G311" s="58"/>
      <c r="H311" s="58"/>
      <c r="I311" s="58"/>
      <c r="J311" s="58"/>
      <c r="K311" s="58"/>
      <c r="L311" s="58"/>
    </row>
    <row r="312" spans="1:14" x14ac:dyDescent="0.35">
      <c r="A312" s="91" t="s">
        <v>199</v>
      </c>
      <c r="B312" s="178">
        <v>0</v>
      </c>
      <c r="C312" s="178">
        <v>2015</v>
      </c>
      <c r="D312" s="178">
        <v>2030</v>
      </c>
      <c r="E312" s="58"/>
      <c r="F312" s="58"/>
      <c r="G312" s="58"/>
      <c r="H312" s="58"/>
      <c r="I312" s="58"/>
      <c r="J312" s="58"/>
      <c r="K312" s="58"/>
    </row>
    <row r="313" spans="1:14" x14ac:dyDescent="0.35">
      <c r="A313" s="91" t="s">
        <v>142</v>
      </c>
      <c r="B313" s="178">
        <v>0</v>
      </c>
      <c r="C313" s="178">
        <v>2015</v>
      </c>
      <c r="D313" s="178">
        <v>2030</v>
      </c>
      <c r="E313" s="58"/>
      <c r="F313" s="66"/>
      <c r="G313" s="66"/>
      <c r="H313" s="66"/>
      <c r="I313" s="66"/>
      <c r="J313" s="66"/>
      <c r="K313" s="66"/>
    </row>
    <row r="314" spans="1:14" x14ac:dyDescent="0.35">
      <c r="A314" s="91" t="s">
        <v>143</v>
      </c>
      <c r="B314" s="178">
        <v>0</v>
      </c>
      <c r="C314" s="178">
        <v>2015</v>
      </c>
      <c r="D314" s="178">
        <v>2030</v>
      </c>
      <c r="E314" s="58"/>
      <c r="F314" s="58"/>
      <c r="G314" s="58"/>
      <c r="H314" s="58"/>
      <c r="I314" s="58"/>
      <c r="J314" s="58"/>
      <c r="K314" s="58"/>
    </row>
    <row r="316" spans="1:14" x14ac:dyDescent="0.35">
      <c r="A316" s="179" t="s">
        <v>795</v>
      </c>
    </row>
    <row r="317" spans="1:14" x14ac:dyDescent="0.35">
      <c r="A317" s="24" t="s">
        <v>796</v>
      </c>
      <c r="B317" s="70"/>
      <c r="C317" s="70"/>
      <c r="D317" s="70"/>
      <c r="E317" s="70"/>
      <c r="F317" s="70"/>
      <c r="G317" s="70"/>
      <c r="H317" s="51"/>
      <c r="I317" s="51"/>
      <c r="J317" s="51"/>
      <c r="K317" s="51"/>
      <c r="L317" s="51"/>
    </row>
    <row r="318" spans="1:14" x14ac:dyDescent="0.35">
      <c r="A318" s="180" t="s">
        <v>797</v>
      </c>
      <c r="B318" s="24" t="s">
        <v>295</v>
      </c>
      <c r="C318" s="24" t="s">
        <v>296</v>
      </c>
      <c r="D318" s="24" t="s">
        <v>297</v>
      </c>
      <c r="E318" s="24" t="s">
        <v>298</v>
      </c>
      <c r="F318" s="24" t="s">
        <v>299</v>
      </c>
      <c r="G318" s="24" t="s">
        <v>300</v>
      </c>
      <c r="H318" s="24" t="s">
        <v>301</v>
      </c>
      <c r="I318" s="24" t="s">
        <v>302</v>
      </c>
      <c r="J318" s="24" t="s">
        <v>303</v>
      </c>
      <c r="K318" s="24" t="s">
        <v>304</v>
      </c>
      <c r="L318" s="24" t="s">
        <v>305</v>
      </c>
      <c r="M318" s="24" t="s">
        <v>306</v>
      </c>
    </row>
    <row r="319" spans="1:14" x14ac:dyDescent="0.35">
      <c r="A319" s="180" t="s">
        <v>425</v>
      </c>
      <c r="B319" s="181" t="s">
        <v>798</v>
      </c>
      <c r="C319" s="181" t="s">
        <v>798</v>
      </c>
      <c r="D319" s="181" t="s">
        <v>798</v>
      </c>
      <c r="E319" s="181" t="s">
        <v>798</v>
      </c>
      <c r="F319" s="181" t="s">
        <v>798</v>
      </c>
      <c r="G319" s="181" t="s">
        <v>798</v>
      </c>
      <c r="H319" s="181" t="s">
        <v>798</v>
      </c>
      <c r="I319" s="181" t="s">
        <v>798</v>
      </c>
      <c r="J319" s="181" t="s">
        <v>798</v>
      </c>
      <c r="K319" s="181" t="s">
        <v>798</v>
      </c>
      <c r="L319" s="181" t="s">
        <v>798</v>
      </c>
      <c r="M319" s="181" t="s">
        <v>798</v>
      </c>
    </row>
    <row r="320" spans="1:14" x14ac:dyDescent="0.35">
      <c r="A320" s="82" t="s">
        <v>196</v>
      </c>
      <c r="B320" s="52">
        <v>0</v>
      </c>
      <c r="C320" s="52">
        <v>0</v>
      </c>
      <c r="D320" s="52">
        <v>0</v>
      </c>
      <c r="E320" s="52">
        <v>0</v>
      </c>
      <c r="F320" s="52">
        <v>0</v>
      </c>
      <c r="G320" s="52">
        <f>0.125</f>
        <v>0.125</v>
      </c>
      <c r="H320" s="52">
        <f>0.125</f>
        <v>0.125</v>
      </c>
      <c r="I320" s="52">
        <v>0</v>
      </c>
      <c r="J320" s="52">
        <v>0</v>
      </c>
      <c r="K320" s="52">
        <v>0</v>
      </c>
      <c r="L320" s="52">
        <v>0</v>
      </c>
      <c r="M320" s="52">
        <f t="shared" ref="M320:M328" si="0">0.75</f>
        <v>0.75</v>
      </c>
      <c r="N320" s="182">
        <f t="shared" ref="N320:N328" si="1">SUM(B320:M320)</f>
        <v>1</v>
      </c>
    </row>
    <row r="321" spans="1:14" x14ac:dyDescent="0.35">
      <c r="A321" s="82" t="s">
        <v>136</v>
      </c>
      <c r="B321" s="52">
        <v>0</v>
      </c>
      <c r="C321" s="52">
        <v>0</v>
      </c>
      <c r="D321" s="52">
        <v>0</v>
      </c>
      <c r="E321" s="52">
        <v>0</v>
      </c>
      <c r="F321" s="52">
        <v>0</v>
      </c>
      <c r="G321" s="52">
        <v>0.125</v>
      </c>
      <c r="H321" s="52">
        <v>0.125</v>
      </c>
      <c r="I321" s="52">
        <v>0</v>
      </c>
      <c r="J321" s="52">
        <v>0</v>
      </c>
      <c r="K321" s="52">
        <v>0</v>
      </c>
      <c r="L321" s="52">
        <v>0</v>
      </c>
      <c r="M321" s="52">
        <f t="shared" si="0"/>
        <v>0.75</v>
      </c>
      <c r="N321" s="182">
        <f t="shared" si="1"/>
        <v>1</v>
      </c>
    </row>
    <row r="322" spans="1:14" x14ac:dyDescent="0.35">
      <c r="A322" s="82" t="s">
        <v>197</v>
      </c>
      <c r="B322" s="52">
        <v>0</v>
      </c>
      <c r="C322" s="52">
        <v>0</v>
      </c>
      <c r="D322" s="52">
        <v>0</v>
      </c>
      <c r="E322" s="52">
        <v>0</v>
      </c>
      <c r="F322" s="52">
        <v>0</v>
      </c>
      <c r="G322" s="52">
        <v>0.125</v>
      </c>
      <c r="H322" s="52">
        <v>0.125</v>
      </c>
      <c r="I322" s="52">
        <v>0</v>
      </c>
      <c r="J322" s="52">
        <v>0</v>
      </c>
      <c r="K322" s="52">
        <v>0</v>
      </c>
      <c r="L322" s="52">
        <v>0</v>
      </c>
      <c r="M322" s="52">
        <f t="shared" si="0"/>
        <v>0.75</v>
      </c>
      <c r="N322" s="182">
        <f t="shared" si="1"/>
        <v>1</v>
      </c>
    </row>
    <row r="323" spans="1:14" x14ac:dyDescent="0.35">
      <c r="A323" s="82" t="s">
        <v>218</v>
      </c>
      <c r="B323" s="52">
        <v>0</v>
      </c>
      <c r="C323" s="52">
        <v>0</v>
      </c>
      <c r="D323" s="52">
        <v>0</v>
      </c>
      <c r="E323" s="52">
        <v>0</v>
      </c>
      <c r="F323" s="52">
        <v>0</v>
      </c>
      <c r="G323" s="52">
        <v>0.125</v>
      </c>
      <c r="H323" s="52">
        <v>0.125</v>
      </c>
      <c r="I323" s="52">
        <v>0</v>
      </c>
      <c r="J323" s="52">
        <v>0</v>
      </c>
      <c r="K323" s="52">
        <v>0</v>
      </c>
      <c r="L323" s="52">
        <v>0</v>
      </c>
      <c r="M323" s="52">
        <f t="shared" si="0"/>
        <v>0.75</v>
      </c>
      <c r="N323" s="182">
        <f t="shared" si="1"/>
        <v>1</v>
      </c>
    </row>
    <row r="324" spans="1:14" x14ac:dyDescent="0.35">
      <c r="A324" s="82" t="s">
        <v>198</v>
      </c>
      <c r="B324" s="52">
        <v>0</v>
      </c>
      <c r="C324" s="52">
        <v>0</v>
      </c>
      <c r="D324" s="52">
        <v>0</v>
      </c>
      <c r="E324" s="52">
        <v>0</v>
      </c>
      <c r="F324" s="52">
        <v>0</v>
      </c>
      <c r="G324" s="52">
        <v>0.125</v>
      </c>
      <c r="H324" s="52">
        <v>0.125</v>
      </c>
      <c r="I324" s="52">
        <v>0</v>
      </c>
      <c r="J324" s="52">
        <v>0</v>
      </c>
      <c r="K324" s="52">
        <v>0</v>
      </c>
      <c r="L324" s="52">
        <v>0</v>
      </c>
      <c r="M324" s="52">
        <f t="shared" si="0"/>
        <v>0.75</v>
      </c>
      <c r="N324" s="182">
        <f t="shared" si="1"/>
        <v>1</v>
      </c>
    </row>
    <row r="325" spans="1:14" x14ac:dyDescent="0.35">
      <c r="A325" s="82" t="s">
        <v>140</v>
      </c>
      <c r="B325" s="52">
        <v>0</v>
      </c>
      <c r="C325" s="52">
        <v>0</v>
      </c>
      <c r="D325" s="52">
        <v>0</v>
      </c>
      <c r="E325" s="52">
        <v>0</v>
      </c>
      <c r="F325" s="52">
        <v>0</v>
      </c>
      <c r="G325" s="52">
        <v>0.125</v>
      </c>
      <c r="H325" s="52">
        <v>0.125</v>
      </c>
      <c r="I325" s="52">
        <v>0</v>
      </c>
      <c r="J325" s="52">
        <v>0</v>
      </c>
      <c r="K325" s="52">
        <v>0</v>
      </c>
      <c r="L325" s="52">
        <v>0</v>
      </c>
      <c r="M325" s="52">
        <f t="shared" si="0"/>
        <v>0.75</v>
      </c>
      <c r="N325" s="182">
        <f t="shared" si="1"/>
        <v>1</v>
      </c>
    </row>
    <row r="326" spans="1:14" x14ac:dyDescent="0.35">
      <c r="A326" s="82" t="s">
        <v>199</v>
      </c>
      <c r="B326" s="52">
        <v>0</v>
      </c>
      <c r="C326" s="52">
        <v>0</v>
      </c>
      <c r="D326" s="52">
        <v>0</v>
      </c>
      <c r="E326" s="52">
        <v>0</v>
      </c>
      <c r="F326" s="52">
        <v>0</v>
      </c>
      <c r="G326" s="52">
        <v>0.125</v>
      </c>
      <c r="H326" s="52">
        <v>0.125</v>
      </c>
      <c r="I326" s="52">
        <v>0</v>
      </c>
      <c r="J326" s="52">
        <v>0</v>
      </c>
      <c r="K326" s="52">
        <v>0</v>
      </c>
      <c r="L326" s="52">
        <v>0</v>
      </c>
      <c r="M326" s="52">
        <f t="shared" si="0"/>
        <v>0.75</v>
      </c>
      <c r="N326" s="182">
        <f t="shared" si="1"/>
        <v>1</v>
      </c>
    </row>
    <row r="327" spans="1:14" x14ac:dyDescent="0.35">
      <c r="A327" s="82" t="s">
        <v>142</v>
      </c>
      <c r="B327" s="52">
        <v>0</v>
      </c>
      <c r="C327" s="52">
        <v>0</v>
      </c>
      <c r="D327" s="52">
        <v>0</v>
      </c>
      <c r="E327" s="52">
        <v>0</v>
      </c>
      <c r="F327" s="52">
        <v>0</v>
      </c>
      <c r="G327" s="52">
        <v>0.125</v>
      </c>
      <c r="H327" s="52">
        <v>0.125</v>
      </c>
      <c r="I327" s="52">
        <v>0</v>
      </c>
      <c r="J327" s="52">
        <v>0</v>
      </c>
      <c r="K327" s="52">
        <v>0</v>
      </c>
      <c r="L327" s="52">
        <v>0</v>
      </c>
      <c r="M327" s="52">
        <f t="shared" si="0"/>
        <v>0.75</v>
      </c>
      <c r="N327" s="182">
        <f t="shared" si="1"/>
        <v>1</v>
      </c>
    </row>
    <row r="328" spans="1:14" x14ac:dyDescent="0.35">
      <c r="A328" s="82" t="s">
        <v>143</v>
      </c>
      <c r="B328" s="52">
        <v>0</v>
      </c>
      <c r="C328" s="52">
        <v>0</v>
      </c>
      <c r="D328" s="52">
        <v>0</v>
      </c>
      <c r="E328" s="52">
        <v>0</v>
      </c>
      <c r="F328" s="52">
        <v>0</v>
      </c>
      <c r="G328" s="52">
        <v>0.125</v>
      </c>
      <c r="H328" s="52">
        <v>0.125</v>
      </c>
      <c r="I328" s="52">
        <v>0</v>
      </c>
      <c r="J328" s="52">
        <v>0</v>
      </c>
      <c r="K328" s="52">
        <v>0</v>
      </c>
      <c r="L328" s="52">
        <v>0</v>
      </c>
      <c r="M328" s="52">
        <f t="shared" si="0"/>
        <v>0.75</v>
      </c>
      <c r="N328" s="182">
        <f t="shared" si="1"/>
        <v>1</v>
      </c>
    </row>
    <row r="330" spans="1:14" x14ac:dyDescent="0.35">
      <c r="A330" s="63" t="s">
        <v>799</v>
      </c>
    </row>
    <row r="331" spans="1:14" x14ac:dyDescent="0.35">
      <c r="A331" s="180" t="s">
        <v>425</v>
      </c>
      <c r="B331" s="24" t="s">
        <v>800</v>
      </c>
      <c r="C331" s="24" t="s">
        <v>801</v>
      </c>
      <c r="D331" s="24" t="s">
        <v>802</v>
      </c>
      <c r="E331" s="24" t="s">
        <v>803</v>
      </c>
      <c r="F331" s="24" t="s">
        <v>804</v>
      </c>
      <c r="G331" s="24" t="s">
        <v>805</v>
      </c>
      <c r="H331" s="24" t="s">
        <v>806</v>
      </c>
      <c r="I331" s="24" t="s">
        <v>807</v>
      </c>
      <c r="J331" s="24" t="s">
        <v>808</v>
      </c>
      <c r="K331" s="24" t="s">
        <v>809</v>
      </c>
      <c r="L331" s="24" t="s">
        <v>810</v>
      </c>
      <c r="M331" s="24" t="s">
        <v>811</v>
      </c>
      <c r="N331" s="24" t="s">
        <v>812</v>
      </c>
    </row>
    <row r="332" spans="1:14" x14ac:dyDescent="0.35">
      <c r="A332" s="82" t="s">
        <v>196</v>
      </c>
      <c r="B332" s="183">
        <v>0</v>
      </c>
      <c r="C332" s="183">
        <v>1</v>
      </c>
      <c r="D332" s="183">
        <v>1</v>
      </c>
      <c r="E332" s="183">
        <v>1</v>
      </c>
      <c r="F332" s="183">
        <v>1</v>
      </c>
      <c r="G332" s="183">
        <v>1</v>
      </c>
      <c r="H332" s="183">
        <v>1</v>
      </c>
      <c r="I332" s="183">
        <v>1</v>
      </c>
      <c r="J332" s="183">
        <v>1</v>
      </c>
      <c r="K332" s="183">
        <v>1</v>
      </c>
      <c r="L332" s="183">
        <v>1</v>
      </c>
      <c r="M332" s="183">
        <v>1</v>
      </c>
      <c r="N332" s="183">
        <v>1</v>
      </c>
    </row>
    <row r="333" spans="1:14" x14ac:dyDescent="0.35">
      <c r="A333" s="82" t="s">
        <v>136</v>
      </c>
      <c r="B333" s="183">
        <v>0</v>
      </c>
      <c r="C333" s="183">
        <v>1</v>
      </c>
      <c r="D333" s="183">
        <v>1</v>
      </c>
      <c r="E333" s="183">
        <v>1</v>
      </c>
      <c r="F333" s="183">
        <v>1</v>
      </c>
      <c r="G333" s="183">
        <v>1</v>
      </c>
      <c r="H333" s="183">
        <v>1</v>
      </c>
      <c r="I333" s="183">
        <v>1</v>
      </c>
      <c r="J333" s="183">
        <v>1</v>
      </c>
      <c r="K333" s="183">
        <v>1</v>
      </c>
      <c r="L333" s="183">
        <v>1</v>
      </c>
      <c r="M333" s="183">
        <v>1</v>
      </c>
      <c r="N333" s="183">
        <v>1</v>
      </c>
    </row>
    <row r="334" spans="1:14" x14ac:dyDescent="0.35">
      <c r="A334" s="82" t="s">
        <v>197</v>
      </c>
      <c r="B334" s="183">
        <v>0</v>
      </c>
      <c r="C334" s="183">
        <v>1</v>
      </c>
      <c r="D334" s="183">
        <v>1</v>
      </c>
      <c r="E334" s="183">
        <v>1</v>
      </c>
      <c r="F334" s="183">
        <v>1</v>
      </c>
      <c r="G334" s="183">
        <v>1</v>
      </c>
      <c r="H334" s="183">
        <v>1</v>
      </c>
      <c r="I334" s="183">
        <v>1</v>
      </c>
      <c r="J334" s="183">
        <v>1</v>
      </c>
      <c r="K334" s="183">
        <v>1</v>
      </c>
      <c r="L334" s="183">
        <v>1</v>
      </c>
      <c r="M334" s="183">
        <v>1</v>
      </c>
      <c r="N334" s="183">
        <v>1</v>
      </c>
    </row>
    <row r="335" spans="1:14" x14ac:dyDescent="0.35">
      <c r="A335" s="82" t="s">
        <v>218</v>
      </c>
      <c r="B335" s="183">
        <v>0</v>
      </c>
      <c r="C335" s="183">
        <v>1</v>
      </c>
      <c r="D335" s="183">
        <v>1</v>
      </c>
      <c r="E335" s="183">
        <v>1</v>
      </c>
      <c r="F335" s="183">
        <v>1</v>
      </c>
      <c r="G335" s="183">
        <v>1</v>
      </c>
      <c r="H335" s="183">
        <v>1</v>
      </c>
      <c r="I335" s="183">
        <v>1</v>
      </c>
      <c r="J335" s="183">
        <v>1</v>
      </c>
      <c r="K335" s="183">
        <v>1</v>
      </c>
      <c r="L335" s="183">
        <v>1</v>
      </c>
      <c r="M335" s="183">
        <v>1</v>
      </c>
      <c r="N335" s="183">
        <v>1</v>
      </c>
    </row>
    <row r="336" spans="1:14" x14ac:dyDescent="0.35">
      <c r="A336" s="82" t="s">
        <v>198</v>
      </c>
      <c r="B336" s="183">
        <v>0</v>
      </c>
      <c r="C336" s="183">
        <v>1</v>
      </c>
      <c r="D336" s="183">
        <v>1</v>
      </c>
      <c r="E336" s="183">
        <v>1</v>
      </c>
      <c r="F336" s="183">
        <v>1</v>
      </c>
      <c r="G336" s="183">
        <v>1</v>
      </c>
      <c r="H336" s="183">
        <v>1</v>
      </c>
      <c r="I336" s="183">
        <v>1</v>
      </c>
      <c r="J336" s="183">
        <v>1</v>
      </c>
      <c r="K336" s="183">
        <v>1</v>
      </c>
      <c r="L336" s="183">
        <v>1</v>
      </c>
      <c r="M336" s="183">
        <v>1</v>
      </c>
      <c r="N336" s="183">
        <v>1</v>
      </c>
    </row>
    <row r="337" spans="1:14" x14ac:dyDescent="0.35">
      <c r="A337" s="82" t="s">
        <v>140</v>
      </c>
      <c r="B337" s="183">
        <v>0</v>
      </c>
      <c r="C337" s="183">
        <v>1</v>
      </c>
      <c r="D337" s="183">
        <v>1</v>
      </c>
      <c r="E337" s="183">
        <v>1</v>
      </c>
      <c r="F337" s="183">
        <v>1</v>
      </c>
      <c r="G337" s="183">
        <v>1</v>
      </c>
      <c r="H337" s="183">
        <v>1</v>
      </c>
      <c r="I337" s="183">
        <v>1</v>
      </c>
      <c r="J337" s="183">
        <v>1</v>
      </c>
      <c r="K337" s="183">
        <v>1</v>
      </c>
      <c r="L337" s="183">
        <v>1</v>
      </c>
      <c r="M337" s="183">
        <v>1</v>
      </c>
      <c r="N337" s="183">
        <v>1</v>
      </c>
    </row>
    <row r="338" spans="1:14" ht="16.399999999999999" customHeight="1" x14ac:dyDescent="0.35">
      <c r="A338" s="82" t="s">
        <v>199</v>
      </c>
      <c r="B338" s="183">
        <v>0</v>
      </c>
      <c r="C338" s="183">
        <v>1</v>
      </c>
      <c r="D338" s="183">
        <v>1</v>
      </c>
      <c r="E338" s="183">
        <v>1</v>
      </c>
      <c r="F338" s="183">
        <v>1</v>
      </c>
      <c r="G338" s="183">
        <v>1</v>
      </c>
      <c r="H338" s="183">
        <v>1</v>
      </c>
      <c r="I338" s="183">
        <v>1</v>
      </c>
      <c r="J338" s="183">
        <v>1</v>
      </c>
      <c r="K338" s="183">
        <v>1</v>
      </c>
      <c r="L338" s="183">
        <v>1</v>
      </c>
      <c r="M338" s="183">
        <v>1</v>
      </c>
      <c r="N338" s="183">
        <v>1</v>
      </c>
    </row>
    <row r="339" spans="1:14" ht="17.149999999999999" customHeight="1" x14ac:dyDescent="0.35">
      <c r="A339" s="82" t="s">
        <v>142</v>
      </c>
      <c r="B339" s="183">
        <v>0</v>
      </c>
      <c r="C339" s="183">
        <v>1</v>
      </c>
      <c r="D339" s="183">
        <v>1</v>
      </c>
      <c r="E339" s="183">
        <v>1</v>
      </c>
      <c r="F339" s="183">
        <v>1</v>
      </c>
      <c r="G339" s="183">
        <v>1</v>
      </c>
      <c r="H339" s="183">
        <v>1</v>
      </c>
      <c r="I339" s="183">
        <v>1</v>
      </c>
      <c r="J339" s="183">
        <v>1</v>
      </c>
      <c r="K339" s="183">
        <v>1</v>
      </c>
      <c r="L339" s="183">
        <v>1</v>
      </c>
      <c r="M339" s="183">
        <v>1</v>
      </c>
      <c r="N339" s="183">
        <v>1</v>
      </c>
    </row>
    <row r="340" spans="1:14" x14ac:dyDescent="0.35">
      <c r="A340" s="82" t="s">
        <v>143</v>
      </c>
      <c r="B340" s="183">
        <v>0</v>
      </c>
      <c r="C340" s="183">
        <v>1</v>
      </c>
      <c r="D340" s="183">
        <v>1</v>
      </c>
      <c r="E340" s="183">
        <v>1</v>
      </c>
      <c r="F340" s="183">
        <v>1</v>
      </c>
      <c r="G340" s="183">
        <v>1</v>
      </c>
      <c r="H340" s="183">
        <v>1</v>
      </c>
      <c r="I340" s="183">
        <v>1</v>
      </c>
      <c r="J340" s="183">
        <v>1</v>
      </c>
      <c r="K340" s="183">
        <v>1</v>
      </c>
      <c r="L340" s="183">
        <v>1</v>
      </c>
      <c r="M340" s="183">
        <v>1</v>
      </c>
      <c r="N340" s="183">
        <v>1</v>
      </c>
    </row>
    <row r="342" spans="1:14" x14ac:dyDescent="0.35">
      <c r="A342" s="549" t="s">
        <v>813</v>
      </c>
      <c r="B342" s="183">
        <v>1</v>
      </c>
      <c r="C342" s="183">
        <v>1</v>
      </c>
      <c r="D342" s="183">
        <v>1</v>
      </c>
      <c r="E342" s="183">
        <v>1</v>
      </c>
      <c r="F342" s="183">
        <v>1</v>
      </c>
      <c r="G342" s="183">
        <v>1</v>
      </c>
      <c r="H342" s="183">
        <v>1</v>
      </c>
      <c r="I342" s="183">
        <v>1</v>
      </c>
      <c r="J342" s="183">
        <v>1</v>
      </c>
      <c r="K342" s="183">
        <v>1</v>
      </c>
      <c r="L342" s="183">
        <v>1</v>
      </c>
      <c r="M342" s="183">
        <v>1</v>
      </c>
      <c r="N342" s="183">
        <v>1</v>
      </c>
    </row>
    <row r="344" spans="1:14" x14ac:dyDescent="0.35">
      <c r="A344" s="63" t="s">
        <v>814</v>
      </c>
      <c r="B344" s="66"/>
      <c r="C344" s="58"/>
      <c r="D344" s="58"/>
      <c r="E344" s="58"/>
      <c r="F344" s="58"/>
      <c r="G344" s="58"/>
      <c r="H344" s="58"/>
      <c r="I344" s="58"/>
      <c r="J344" s="58"/>
      <c r="K344" s="58"/>
    </row>
    <row r="345" spans="1:14" x14ac:dyDescent="0.35">
      <c r="A345" s="78" t="s">
        <v>387</v>
      </c>
      <c r="B345" s="24" t="s">
        <v>815</v>
      </c>
      <c r="C345" s="24" t="s">
        <v>816</v>
      </c>
      <c r="D345" s="24" t="s">
        <v>817</v>
      </c>
      <c r="E345" s="24" t="s">
        <v>818</v>
      </c>
    </row>
    <row r="346" spans="1:14" x14ac:dyDescent="0.35">
      <c r="A346" s="5" t="s">
        <v>446</v>
      </c>
      <c r="B346" s="78" t="s">
        <v>181</v>
      </c>
      <c r="C346" s="78" t="s">
        <v>386</v>
      </c>
      <c r="D346" s="78" t="s">
        <v>386</v>
      </c>
      <c r="E346" s="78" t="s">
        <v>181</v>
      </c>
    </row>
    <row r="347" spans="1:14" x14ac:dyDescent="0.35">
      <c r="A347" s="82" t="s">
        <v>196</v>
      </c>
      <c r="B347" s="178">
        <v>0</v>
      </c>
      <c r="C347" s="178">
        <v>2015</v>
      </c>
      <c r="D347" s="178">
        <v>2050</v>
      </c>
      <c r="E347" s="52">
        <v>0.8</v>
      </c>
      <c r="G347" s="66"/>
      <c r="H347" s="66"/>
      <c r="I347" s="66"/>
      <c r="J347" s="66"/>
      <c r="K347" s="66"/>
    </row>
    <row r="348" spans="1:14" x14ac:dyDescent="0.35">
      <c r="A348" s="82" t="s">
        <v>136</v>
      </c>
      <c r="B348" s="178">
        <v>0</v>
      </c>
      <c r="C348" s="178">
        <v>2015</v>
      </c>
      <c r="D348" s="178">
        <v>2050</v>
      </c>
      <c r="E348" s="52">
        <v>0.8</v>
      </c>
      <c r="G348" s="58"/>
      <c r="H348" s="58"/>
      <c r="I348" s="58"/>
      <c r="J348" s="58"/>
      <c r="K348" s="58"/>
    </row>
    <row r="349" spans="1:14" x14ac:dyDescent="0.35">
      <c r="A349" s="82" t="s">
        <v>197</v>
      </c>
      <c r="B349" s="178">
        <v>0</v>
      </c>
      <c r="C349" s="178">
        <v>2015</v>
      </c>
      <c r="D349" s="178">
        <v>2050</v>
      </c>
      <c r="E349" s="52">
        <v>0.8</v>
      </c>
      <c r="G349" s="58"/>
      <c r="H349" s="58"/>
      <c r="I349" s="58"/>
      <c r="J349" s="58"/>
      <c r="K349" s="58"/>
    </row>
    <row r="350" spans="1:14" x14ac:dyDescent="0.35">
      <c r="A350" s="82" t="s">
        <v>218</v>
      </c>
      <c r="B350" s="178">
        <v>0</v>
      </c>
      <c r="C350" s="178">
        <v>2015</v>
      </c>
      <c r="D350" s="178">
        <v>2050</v>
      </c>
      <c r="E350" s="52">
        <v>0.8</v>
      </c>
      <c r="G350" s="58"/>
      <c r="H350" s="58"/>
      <c r="I350" s="58"/>
      <c r="J350" s="58"/>
      <c r="K350" s="58"/>
    </row>
    <row r="351" spans="1:14" x14ac:dyDescent="0.35">
      <c r="A351" s="82" t="s">
        <v>198</v>
      </c>
      <c r="B351" s="178">
        <v>0</v>
      </c>
      <c r="C351" s="178">
        <v>2015</v>
      </c>
      <c r="D351" s="178">
        <v>2050</v>
      </c>
      <c r="E351" s="52">
        <v>0.8</v>
      </c>
      <c r="G351" s="58"/>
      <c r="H351" s="58"/>
      <c r="I351" s="58"/>
      <c r="J351" s="58"/>
      <c r="K351" s="58"/>
    </row>
    <row r="352" spans="1:14" x14ac:dyDescent="0.35">
      <c r="A352" s="82" t="s">
        <v>140</v>
      </c>
      <c r="B352" s="178">
        <v>0</v>
      </c>
      <c r="C352" s="178">
        <v>2015</v>
      </c>
      <c r="D352" s="178">
        <v>2050</v>
      </c>
      <c r="E352" s="52">
        <v>0.8</v>
      </c>
      <c r="F352" s="58"/>
      <c r="G352" s="58"/>
      <c r="H352" s="58"/>
      <c r="I352" s="58"/>
      <c r="J352" s="58"/>
      <c r="K352" s="58"/>
      <c r="L352" s="58"/>
    </row>
    <row r="353" spans="1:85" x14ac:dyDescent="0.35">
      <c r="A353" s="82" t="s">
        <v>199</v>
      </c>
      <c r="B353" s="178">
        <v>0</v>
      </c>
      <c r="C353" s="178">
        <v>2015</v>
      </c>
      <c r="D353" s="178">
        <v>2050</v>
      </c>
      <c r="E353" s="52">
        <v>0.8</v>
      </c>
      <c r="F353" s="58"/>
      <c r="G353" s="58"/>
      <c r="H353" s="58"/>
      <c r="I353" s="58"/>
      <c r="J353" s="58"/>
      <c r="K353" s="58"/>
    </row>
    <row r="354" spans="1:85" x14ac:dyDescent="0.35">
      <c r="A354" s="82" t="s">
        <v>142</v>
      </c>
      <c r="B354" s="178">
        <v>0</v>
      </c>
      <c r="C354" s="178">
        <v>2015</v>
      </c>
      <c r="D354" s="178">
        <v>2050</v>
      </c>
      <c r="E354" s="52">
        <v>0.8</v>
      </c>
      <c r="F354" s="58"/>
      <c r="G354" s="58"/>
      <c r="H354" s="58"/>
      <c r="I354" s="58"/>
      <c r="J354" s="58"/>
      <c r="K354" s="58"/>
      <c r="L354" s="58"/>
      <c r="M354" s="58"/>
      <c r="N354" s="58"/>
      <c r="O354" s="58"/>
      <c r="P354" s="58"/>
      <c r="Q354" s="58"/>
      <c r="R354" s="58"/>
      <c r="S354" s="58"/>
      <c r="T354" s="58"/>
      <c r="U354" s="58"/>
      <c r="V354" s="58"/>
      <c r="W354" s="58"/>
      <c r="X354" s="58"/>
      <c r="Y354" s="58"/>
      <c r="Z354" s="58"/>
      <c r="AA354" s="58"/>
      <c r="AB354" s="58"/>
      <c r="AC354" s="58"/>
      <c r="AD354" s="58"/>
      <c r="AE354" s="58"/>
      <c r="AF354" s="58"/>
      <c r="AG354" s="58"/>
      <c r="AH354" s="58"/>
      <c r="AI354" s="58"/>
      <c r="AJ354" s="58"/>
      <c r="AK354" s="58"/>
      <c r="AL354" s="58"/>
      <c r="AM354" s="58"/>
      <c r="AN354" s="58"/>
      <c r="AO354" s="58"/>
      <c r="AP354" s="58"/>
      <c r="AQ354" s="58"/>
      <c r="AR354" s="58"/>
      <c r="AS354" s="58"/>
      <c r="AT354" s="58"/>
      <c r="AU354" s="58"/>
      <c r="AV354" s="58"/>
      <c r="AW354" s="58"/>
      <c r="AX354" s="58"/>
      <c r="AY354" s="58"/>
      <c r="AZ354" s="58"/>
      <c r="BA354" s="58"/>
      <c r="BB354" s="58"/>
      <c r="BC354" s="58"/>
      <c r="BD354" s="58"/>
      <c r="BE354" s="58"/>
      <c r="BF354" s="58"/>
      <c r="BG354" s="58"/>
      <c r="BH354" s="58"/>
      <c r="BI354" s="58"/>
      <c r="BJ354" s="58"/>
      <c r="BK354" s="58"/>
      <c r="BL354" s="58"/>
      <c r="BM354" s="58"/>
      <c r="BN354" s="58"/>
      <c r="BO354" s="58"/>
      <c r="BP354" s="58"/>
      <c r="BQ354" s="58"/>
      <c r="BR354" s="58"/>
      <c r="BS354" s="58"/>
      <c r="BT354" s="58"/>
      <c r="BU354" s="58"/>
      <c r="BV354" s="58"/>
      <c r="BW354" s="58"/>
      <c r="BX354" s="58"/>
      <c r="BY354" s="58"/>
      <c r="BZ354" s="58"/>
      <c r="CA354" s="58"/>
      <c r="CB354" s="58"/>
      <c r="CC354" s="58"/>
      <c r="CD354" s="58"/>
      <c r="CE354" s="58"/>
      <c r="CF354" s="58"/>
      <c r="CG354" s="58"/>
    </row>
    <row r="355" spans="1:85" x14ac:dyDescent="0.35">
      <c r="A355" s="82" t="s">
        <v>143</v>
      </c>
      <c r="B355" s="178">
        <v>0</v>
      </c>
      <c r="C355" s="178">
        <v>2015</v>
      </c>
      <c r="D355" s="178">
        <v>2050</v>
      </c>
      <c r="E355" s="52">
        <v>0.8</v>
      </c>
      <c r="F355" s="58"/>
      <c r="G355" s="58"/>
      <c r="H355" s="58"/>
      <c r="I355" s="58"/>
      <c r="J355" s="58"/>
      <c r="K355" s="58"/>
      <c r="L355" s="58"/>
      <c r="M355" s="58"/>
      <c r="N355" s="58"/>
      <c r="O355" s="58"/>
      <c r="P355" s="58"/>
      <c r="Q355" s="58"/>
      <c r="R355" s="58"/>
      <c r="S355" s="58"/>
      <c r="T355" s="58"/>
      <c r="U355" s="58"/>
      <c r="V355" s="58"/>
      <c r="W355" s="58"/>
      <c r="X355" s="58"/>
      <c r="Y355" s="58"/>
      <c r="Z355" s="58"/>
      <c r="AA355" s="58"/>
      <c r="AB355" s="58"/>
      <c r="AC355" s="58"/>
      <c r="AD355" s="58"/>
      <c r="AE355" s="58"/>
      <c r="AF355" s="58"/>
      <c r="AG355" s="58"/>
      <c r="AH355" s="58"/>
      <c r="AI355" s="58"/>
      <c r="AJ355" s="58"/>
      <c r="AK355" s="58"/>
      <c r="AL355" s="58"/>
      <c r="AM355" s="58"/>
      <c r="AN355" s="58"/>
      <c r="AO355" s="58"/>
      <c r="AP355" s="58"/>
      <c r="AQ355" s="58"/>
      <c r="AR355" s="58"/>
      <c r="AS355" s="58"/>
      <c r="AT355" s="58"/>
      <c r="AU355" s="58"/>
      <c r="AV355" s="58"/>
      <c r="AW355" s="58"/>
      <c r="AX355" s="58"/>
      <c r="AY355" s="58"/>
      <c r="AZ355" s="58"/>
      <c r="BA355" s="58"/>
      <c r="BB355" s="58"/>
      <c r="BC355" s="58"/>
      <c r="BD355" s="58"/>
      <c r="BE355" s="58"/>
      <c r="BF355" s="58"/>
      <c r="BG355" s="58"/>
      <c r="BH355" s="58"/>
      <c r="BI355" s="58"/>
      <c r="BJ355" s="58"/>
      <c r="BK355" s="58"/>
      <c r="BL355" s="58"/>
      <c r="BM355" s="58"/>
      <c r="BN355" s="58"/>
      <c r="BO355" s="58"/>
      <c r="BP355" s="58"/>
      <c r="BQ355" s="58"/>
      <c r="BR355" s="58"/>
      <c r="BS355" s="58"/>
      <c r="BT355" s="58"/>
      <c r="BU355" s="58"/>
      <c r="BV355" s="58"/>
      <c r="BW355" s="58"/>
      <c r="BX355" s="58"/>
      <c r="BY355" s="58"/>
      <c r="BZ355" s="58"/>
      <c r="CA355" s="58"/>
      <c r="CB355" s="58"/>
      <c r="CC355" s="58"/>
      <c r="CD355" s="58"/>
      <c r="CE355" s="58"/>
      <c r="CF355" s="58"/>
      <c r="CG355" s="58"/>
    </row>
    <row r="356" spans="1:85" s="5" customFormat="1" x14ac:dyDescent="0.35">
      <c r="F356" s="58"/>
      <c r="G356" s="58"/>
      <c r="H356" s="58"/>
      <c r="I356" s="58"/>
      <c r="J356" s="58"/>
      <c r="K356" s="58"/>
      <c r="L356" s="58"/>
      <c r="M356" s="58"/>
      <c r="N356" s="58"/>
      <c r="O356" s="58"/>
      <c r="P356" s="58"/>
      <c r="Q356" s="58"/>
      <c r="R356" s="58"/>
      <c r="S356" s="58"/>
      <c r="T356" s="58"/>
      <c r="U356" s="58"/>
      <c r="V356" s="58"/>
      <c r="W356" s="58"/>
      <c r="X356" s="58"/>
      <c r="Y356" s="58"/>
      <c r="Z356" s="58"/>
      <c r="AA356" s="58"/>
      <c r="AB356" s="58"/>
      <c r="AC356" s="58"/>
      <c r="AD356" s="58"/>
      <c r="AE356" s="58"/>
      <c r="AF356" s="58"/>
      <c r="AG356" s="58"/>
      <c r="AH356" s="58"/>
      <c r="AI356" s="58"/>
      <c r="AJ356" s="58"/>
      <c r="AK356" s="58"/>
      <c r="AL356" s="58"/>
      <c r="AM356" s="58"/>
      <c r="AN356" s="58"/>
      <c r="AO356" s="58"/>
      <c r="AP356" s="58"/>
      <c r="AQ356" s="58"/>
      <c r="AR356" s="58"/>
      <c r="AS356" s="58"/>
      <c r="AT356" s="58"/>
      <c r="AU356" s="58"/>
      <c r="AV356" s="58"/>
      <c r="AW356" s="58"/>
      <c r="AX356" s="58"/>
      <c r="AY356" s="58"/>
      <c r="AZ356" s="58"/>
      <c r="BA356" s="58"/>
      <c r="BB356" s="58"/>
      <c r="BC356" s="58"/>
      <c r="BD356" s="58"/>
      <c r="BE356" s="58"/>
      <c r="BF356" s="58"/>
      <c r="BG356" s="58"/>
      <c r="BH356" s="58"/>
      <c r="BI356" s="58"/>
      <c r="BJ356" s="58"/>
      <c r="BK356" s="58"/>
      <c r="BL356" s="58"/>
      <c r="BM356" s="58"/>
      <c r="BN356" s="58"/>
      <c r="BO356" s="58"/>
      <c r="BP356" s="58"/>
      <c r="BQ356" s="58"/>
      <c r="BR356" s="58"/>
      <c r="BS356" s="58"/>
      <c r="BT356" s="58"/>
      <c r="BU356" s="58"/>
      <c r="BV356" s="58"/>
      <c r="BW356" s="58"/>
      <c r="BX356" s="58"/>
      <c r="BY356" s="58"/>
      <c r="BZ356" s="58"/>
      <c r="CA356" s="58"/>
      <c r="CB356" s="58"/>
      <c r="CC356" s="58"/>
      <c r="CD356" s="58"/>
      <c r="CE356" s="58"/>
      <c r="CF356" s="58"/>
      <c r="CG356" s="58"/>
    </row>
    <row r="357" spans="1:85" x14ac:dyDescent="0.35">
      <c r="A357" s="63" t="s">
        <v>1617</v>
      </c>
      <c r="F357" s="58"/>
      <c r="G357" s="58"/>
      <c r="H357" s="58"/>
      <c r="I357" s="58"/>
      <c r="J357" s="58"/>
      <c r="K357" s="58"/>
      <c r="L357" s="58"/>
      <c r="M357" s="58"/>
      <c r="N357" s="58"/>
      <c r="O357" s="58"/>
      <c r="P357" s="58"/>
      <c r="Q357" s="58"/>
      <c r="R357" s="58"/>
      <c r="S357" s="58"/>
      <c r="T357" s="58"/>
      <c r="U357" s="58"/>
      <c r="V357" s="58"/>
      <c r="W357" s="58"/>
      <c r="X357" s="58"/>
      <c r="Y357" s="58"/>
      <c r="Z357" s="58"/>
      <c r="AA357" s="58"/>
      <c r="AB357" s="58"/>
      <c r="AC357" s="58"/>
      <c r="AD357" s="58"/>
      <c r="AE357" s="58"/>
      <c r="AF357" s="58"/>
      <c r="AG357" s="58"/>
      <c r="AH357" s="58"/>
      <c r="AI357" s="58"/>
      <c r="AJ357" s="58"/>
      <c r="AK357" s="58"/>
      <c r="AL357" s="58"/>
      <c r="AM357" s="58"/>
      <c r="AN357" s="58"/>
      <c r="AO357" s="58"/>
      <c r="AP357" s="58"/>
      <c r="AQ357" s="58"/>
      <c r="AR357" s="58"/>
      <c r="AS357" s="58"/>
      <c r="AT357" s="58"/>
      <c r="AU357" s="58"/>
      <c r="AV357" s="58"/>
      <c r="AW357" s="58"/>
      <c r="AX357" s="58"/>
      <c r="AY357" s="58"/>
      <c r="AZ357" s="58"/>
      <c r="BA357" s="58"/>
      <c r="BB357" s="58"/>
      <c r="BC357" s="58"/>
      <c r="BD357" s="58"/>
      <c r="BE357" s="58"/>
      <c r="BF357" s="58"/>
      <c r="BG357" s="58"/>
      <c r="BH357" s="58"/>
      <c r="BI357" s="58"/>
      <c r="BJ357" s="58"/>
      <c r="BK357" s="58"/>
      <c r="BL357" s="58"/>
      <c r="BM357" s="58"/>
      <c r="BN357" s="58"/>
      <c r="BO357" s="58"/>
      <c r="BP357" s="58"/>
      <c r="BQ357" s="58"/>
      <c r="BR357" s="58"/>
      <c r="BS357" s="58"/>
      <c r="BT357" s="58"/>
      <c r="BU357" s="58"/>
      <c r="BV357" s="58"/>
      <c r="BW357" s="58"/>
      <c r="BX357" s="58"/>
      <c r="BY357" s="58"/>
      <c r="BZ357" s="58"/>
      <c r="CA357" s="58"/>
      <c r="CB357" s="58"/>
      <c r="CC357" s="58"/>
      <c r="CD357" s="58"/>
      <c r="CE357" s="58"/>
      <c r="CF357" s="58"/>
      <c r="CG357" s="58"/>
    </row>
    <row r="358" spans="1:85" x14ac:dyDescent="0.35">
      <c r="A358" s="180" t="s">
        <v>425</v>
      </c>
      <c r="B358" s="24" t="s">
        <v>1618</v>
      </c>
      <c r="C358" s="24" t="s">
        <v>1619</v>
      </c>
      <c r="D358" s="24" t="s">
        <v>1620</v>
      </c>
      <c r="E358" s="24" t="s">
        <v>1621</v>
      </c>
      <c r="F358" s="58"/>
      <c r="G358" s="58"/>
      <c r="H358" s="58"/>
      <c r="I358" s="58"/>
      <c r="J358" s="58"/>
      <c r="K358" s="58"/>
      <c r="L358" s="58"/>
      <c r="M358" s="58"/>
      <c r="N358" s="58"/>
      <c r="O358" s="58"/>
      <c r="P358" s="58"/>
      <c r="Q358" s="58"/>
      <c r="R358" s="58"/>
      <c r="S358" s="58"/>
      <c r="T358" s="58"/>
      <c r="U358" s="58"/>
      <c r="V358" s="58"/>
      <c r="W358" s="58"/>
      <c r="X358" s="58"/>
      <c r="Y358" s="58"/>
      <c r="Z358" s="58"/>
      <c r="AA358" s="58"/>
      <c r="AB358" s="58"/>
      <c r="AC358" s="58"/>
      <c r="AD358" s="58"/>
      <c r="AE358" s="58"/>
      <c r="AF358" s="58"/>
      <c r="AG358" s="58"/>
      <c r="AH358" s="58"/>
      <c r="AI358" s="58"/>
      <c r="AJ358" s="58"/>
      <c r="AK358" s="58"/>
      <c r="AL358" s="58"/>
      <c r="AM358" s="58"/>
      <c r="AN358" s="58"/>
      <c r="AO358" s="58"/>
      <c r="AP358" s="58"/>
      <c r="AQ358" s="58"/>
      <c r="AR358" s="58"/>
      <c r="AS358" s="58"/>
      <c r="AT358" s="58"/>
      <c r="AU358" s="58"/>
      <c r="AV358" s="58"/>
      <c r="AW358" s="58"/>
      <c r="AX358" s="58"/>
      <c r="AY358" s="58"/>
      <c r="AZ358" s="58"/>
      <c r="BA358" s="58"/>
      <c r="BB358" s="58"/>
      <c r="BC358" s="58"/>
      <c r="BD358" s="58"/>
      <c r="BE358" s="58"/>
      <c r="BF358" s="58"/>
      <c r="BG358" s="58"/>
      <c r="BH358" s="58"/>
      <c r="BI358" s="58"/>
      <c r="BJ358" s="58"/>
      <c r="BK358" s="58"/>
      <c r="BL358" s="58"/>
      <c r="BM358" s="58"/>
      <c r="BN358" s="58"/>
      <c r="BO358" s="58"/>
      <c r="BP358" s="58"/>
      <c r="BQ358" s="58"/>
      <c r="BR358" s="58"/>
      <c r="BS358" s="58"/>
      <c r="BT358" s="58"/>
      <c r="BU358" s="58"/>
      <c r="BV358" s="58"/>
      <c r="BW358" s="58"/>
      <c r="BX358" s="58"/>
      <c r="BY358" s="58"/>
      <c r="BZ358" s="58"/>
      <c r="CA358" s="58"/>
      <c r="CB358" s="58"/>
      <c r="CC358" s="58"/>
      <c r="CD358" s="58"/>
      <c r="CE358" s="58"/>
      <c r="CF358" s="58"/>
      <c r="CG358" s="58"/>
    </row>
    <row r="359" spans="1:85" x14ac:dyDescent="0.35">
      <c r="A359" s="82" t="s">
        <v>196</v>
      </c>
      <c r="B359" s="183">
        <v>1</v>
      </c>
      <c r="C359" s="183">
        <v>1</v>
      </c>
      <c r="D359" s="183">
        <v>0</v>
      </c>
      <c r="E359" s="183">
        <v>1</v>
      </c>
      <c r="F359" s="58"/>
      <c r="G359" s="58"/>
      <c r="H359" s="58"/>
      <c r="I359" s="58"/>
      <c r="J359" s="58"/>
      <c r="K359" s="58"/>
      <c r="L359" s="58"/>
      <c r="M359" s="58"/>
      <c r="N359" s="58"/>
      <c r="O359" s="58"/>
      <c r="P359" s="58"/>
      <c r="Q359" s="58"/>
      <c r="R359" s="58"/>
      <c r="S359" s="58"/>
      <c r="T359" s="58"/>
      <c r="U359" s="58"/>
      <c r="V359" s="58"/>
      <c r="W359" s="58"/>
      <c r="X359" s="58"/>
      <c r="Y359" s="58"/>
      <c r="Z359" s="58"/>
      <c r="AA359" s="58"/>
      <c r="AB359" s="58"/>
      <c r="AC359" s="58"/>
      <c r="AD359" s="58"/>
      <c r="AE359" s="58"/>
      <c r="AF359" s="58"/>
      <c r="AG359" s="58"/>
      <c r="AH359" s="58"/>
      <c r="AI359" s="58"/>
      <c r="AJ359" s="58"/>
      <c r="AK359" s="58"/>
      <c r="AL359" s="58"/>
      <c r="AM359" s="58"/>
      <c r="AN359" s="58"/>
      <c r="AO359" s="58"/>
      <c r="AP359" s="58"/>
      <c r="AQ359" s="58"/>
      <c r="AR359" s="58"/>
      <c r="AS359" s="58"/>
      <c r="AT359" s="58"/>
      <c r="AU359" s="58"/>
      <c r="AV359" s="58"/>
      <c r="AW359" s="58"/>
      <c r="AX359" s="58"/>
      <c r="AY359" s="58"/>
      <c r="AZ359" s="58"/>
      <c r="BA359" s="58"/>
      <c r="BB359" s="58"/>
      <c r="BC359" s="58"/>
      <c r="BD359" s="58"/>
      <c r="BE359" s="58"/>
      <c r="BF359" s="58"/>
      <c r="BG359" s="58"/>
      <c r="BH359" s="58"/>
      <c r="BI359" s="58"/>
      <c r="BJ359" s="58"/>
      <c r="BK359" s="58"/>
      <c r="BL359" s="58"/>
      <c r="BM359" s="58"/>
      <c r="BN359" s="58"/>
      <c r="BO359" s="58"/>
      <c r="BP359" s="58"/>
      <c r="BQ359" s="58"/>
      <c r="BR359" s="58"/>
      <c r="BS359" s="58"/>
      <c r="BT359" s="58"/>
      <c r="BU359" s="58"/>
      <c r="BV359" s="58"/>
      <c r="BW359" s="58"/>
      <c r="BX359" s="58"/>
      <c r="BY359" s="58"/>
      <c r="BZ359" s="58"/>
      <c r="CA359" s="58"/>
      <c r="CB359" s="58"/>
      <c r="CC359" s="58"/>
      <c r="CD359" s="58"/>
      <c r="CE359" s="58"/>
      <c r="CF359" s="58"/>
      <c r="CG359" s="58"/>
    </row>
    <row r="360" spans="1:85" x14ac:dyDescent="0.35">
      <c r="A360" s="82" t="s">
        <v>136</v>
      </c>
      <c r="B360" s="183">
        <v>1</v>
      </c>
      <c r="C360" s="183">
        <v>1</v>
      </c>
      <c r="D360" s="183">
        <v>0</v>
      </c>
      <c r="E360" s="183">
        <v>1</v>
      </c>
      <c r="F360" s="58"/>
      <c r="G360" s="58"/>
      <c r="H360" s="58"/>
      <c r="I360" s="58"/>
      <c r="J360" s="58"/>
      <c r="K360" s="58"/>
      <c r="L360" s="58"/>
      <c r="M360" s="58"/>
      <c r="N360" s="58"/>
      <c r="O360" s="58"/>
      <c r="P360" s="58"/>
      <c r="Q360" s="58"/>
      <c r="R360" s="58"/>
      <c r="S360" s="58"/>
      <c r="T360" s="58"/>
      <c r="U360" s="58"/>
      <c r="V360" s="58"/>
      <c r="W360" s="58"/>
      <c r="X360" s="58"/>
      <c r="Y360" s="58"/>
      <c r="Z360" s="58"/>
      <c r="AA360" s="58"/>
      <c r="AB360" s="58"/>
      <c r="AC360" s="58"/>
      <c r="AD360" s="58"/>
      <c r="AE360" s="58"/>
      <c r="AF360" s="58"/>
      <c r="AG360" s="58"/>
      <c r="AH360" s="58"/>
      <c r="AI360" s="58"/>
      <c r="AJ360" s="58"/>
      <c r="AK360" s="58"/>
      <c r="AL360" s="58"/>
      <c r="AM360" s="58"/>
      <c r="AN360" s="58"/>
      <c r="AO360" s="58"/>
      <c r="AP360" s="58"/>
      <c r="AQ360" s="58"/>
      <c r="AR360" s="58"/>
      <c r="AS360" s="58"/>
      <c r="AT360" s="58"/>
      <c r="AU360" s="58"/>
      <c r="AV360" s="58"/>
      <c r="AW360" s="58"/>
      <c r="AX360" s="58"/>
      <c r="AY360" s="58"/>
      <c r="AZ360" s="58"/>
      <c r="BA360" s="58"/>
      <c r="BB360" s="58"/>
      <c r="BC360" s="58"/>
      <c r="BD360" s="58"/>
      <c r="BE360" s="58"/>
      <c r="BF360" s="58"/>
      <c r="BG360" s="58"/>
      <c r="BH360" s="58"/>
      <c r="BI360" s="58"/>
      <c r="BJ360" s="58"/>
      <c r="BK360" s="58"/>
      <c r="BL360" s="58"/>
      <c r="BM360" s="58"/>
      <c r="BN360" s="58"/>
      <c r="BO360" s="58"/>
      <c r="BP360" s="58"/>
      <c r="BQ360" s="58"/>
      <c r="BR360" s="58"/>
      <c r="BS360" s="58"/>
      <c r="BT360" s="58"/>
      <c r="BU360" s="58"/>
      <c r="BV360" s="58"/>
      <c r="BW360" s="58"/>
      <c r="BX360" s="58"/>
      <c r="BY360" s="58"/>
      <c r="BZ360" s="58"/>
      <c r="CA360" s="58"/>
      <c r="CB360" s="58"/>
      <c r="CC360" s="58"/>
      <c r="CD360" s="58"/>
      <c r="CE360" s="58"/>
      <c r="CF360" s="58"/>
      <c r="CG360" s="58"/>
    </row>
    <row r="361" spans="1:85" x14ac:dyDescent="0.35">
      <c r="A361" s="82" t="s">
        <v>197</v>
      </c>
      <c r="B361" s="183">
        <v>1</v>
      </c>
      <c r="C361" s="183">
        <v>1</v>
      </c>
      <c r="D361" s="183">
        <v>0</v>
      </c>
      <c r="E361" s="183">
        <v>1</v>
      </c>
      <c r="F361" s="58"/>
      <c r="G361" s="58"/>
      <c r="H361" s="58"/>
      <c r="I361" s="58"/>
      <c r="J361" s="58"/>
      <c r="K361" s="58"/>
      <c r="L361" s="58"/>
      <c r="M361" s="58"/>
      <c r="N361" s="58"/>
      <c r="O361" s="58"/>
      <c r="P361" s="58"/>
      <c r="Q361" s="58"/>
      <c r="R361" s="58"/>
      <c r="S361" s="58"/>
      <c r="T361" s="58"/>
      <c r="U361" s="58"/>
      <c r="V361" s="58"/>
      <c r="W361" s="58"/>
      <c r="X361" s="58"/>
      <c r="Y361" s="58"/>
      <c r="Z361" s="58"/>
      <c r="AA361" s="58"/>
      <c r="AB361" s="58"/>
      <c r="AC361" s="58"/>
      <c r="AD361" s="58"/>
      <c r="AE361" s="58"/>
      <c r="AF361" s="58"/>
      <c r="AG361" s="58"/>
      <c r="AH361" s="58"/>
      <c r="AI361" s="58"/>
      <c r="AJ361" s="58"/>
      <c r="AK361" s="58"/>
      <c r="AL361" s="58"/>
      <c r="AM361" s="58"/>
      <c r="AN361" s="58"/>
      <c r="AO361" s="58"/>
      <c r="AP361" s="58"/>
      <c r="AQ361" s="58"/>
      <c r="AR361" s="58"/>
      <c r="AS361" s="58"/>
      <c r="AT361" s="58"/>
      <c r="AU361" s="58"/>
      <c r="AV361" s="58"/>
      <c r="AW361" s="58"/>
      <c r="AX361" s="58"/>
      <c r="AY361" s="58"/>
      <c r="AZ361" s="58"/>
      <c r="BA361" s="58"/>
      <c r="BB361" s="58"/>
      <c r="BC361" s="58"/>
      <c r="BD361" s="58"/>
      <c r="BE361" s="58"/>
      <c r="BF361" s="58"/>
      <c r="BG361" s="58"/>
      <c r="BH361" s="58"/>
      <c r="BI361" s="58"/>
      <c r="BJ361" s="58"/>
      <c r="BK361" s="58"/>
      <c r="BL361" s="58"/>
      <c r="BM361" s="58"/>
      <c r="BN361" s="58"/>
      <c r="BO361" s="58"/>
      <c r="BP361" s="58"/>
      <c r="BQ361" s="58"/>
      <c r="BR361" s="58"/>
      <c r="BS361" s="58"/>
      <c r="BT361" s="58"/>
      <c r="BU361" s="58"/>
      <c r="BV361" s="58"/>
      <c r="BW361" s="58"/>
      <c r="BX361" s="58"/>
      <c r="BY361" s="58"/>
      <c r="BZ361" s="58"/>
      <c r="CA361" s="58"/>
      <c r="CB361" s="58"/>
      <c r="CC361" s="58"/>
      <c r="CD361" s="58"/>
      <c r="CE361" s="58"/>
      <c r="CF361" s="58"/>
      <c r="CG361" s="58"/>
    </row>
    <row r="362" spans="1:85" x14ac:dyDescent="0.35">
      <c r="A362" s="82" t="s">
        <v>218</v>
      </c>
      <c r="B362" s="183">
        <v>1</v>
      </c>
      <c r="C362" s="183">
        <v>1</v>
      </c>
      <c r="D362" s="183">
        <v>0</v>
      </c>
      <c r="E362" s="183">
        <v>1</v>
      </c>
      <c r="F362" s="58"/>
      <c r="G362" s="58"/>
      <c r="H362" s="58"/>
      <c r="I362" s="58"/>
      <c r="J362" s="58"/>
      <c r="K362" s="58"/>
      <c r="L362" s="58"/>
      <c r="M362" s="58"/>
      <c r="N362" s="58"/>
      <c r="O362" s="58"/>
      <c r="P362" s="58"/>
      <c r="Q362" s="58"/>
      <c r="R362" s="58"/>
      <c r="S362" s="58"/>
      <c r="T362" s="58"/>
      <c r="U362" s="58"/>
      <c r="V362" s="58"/>
      <c r="W362" s="58"/>
      <c r="X362" s="58"/>
      <c r="Y362" s="58"/>
      <c r="Z362" s="58"/>
      <c r="AA362" s="58"/>
      <c r="AB362" s="58"/>
      <c r="AC362" s="58"/>
      <c r="AD362" s="58"/>
      <c r="AE362" s="58"/>
      <c r="AF362" s="58"/>
      <c r="AG362" s="58"/>
      <c r="AH362" s="58"/>
      <c r="AI362" s="58"/>
      <c r="AJ362" s="58"/>
      <c r="AK362" s="58"/>
      <c r="AL362" s="58"/>
      <c r="AM362" s="58"/>
      <c r="AN362" s="58"/>
      <c r="AO362" s="58"/>
      <c r="AP362" s="58"/>
      <c r="AQ362" s="58"/>
      <c r="AR362" s="58"/>
      <c r="AS362" s="58"/>
      <c r="AT362" s="58"/>
      <c r="AU362" s="58"/>
      <c r="AV362" s="58"/>
      <c r="AW362" s="58"/>
      <c r="AX362" s="58"/>
      <c r="AY362" s="58"/>
      <c r="AZ362" s="58"/>
      <c r="BA362" s="58"/>
      <c r="BB362" s="58"/>
      <c r="BC362" s="58"/>
      <c r="BD362" s="58"/>
      <c r="BE362" s="58"/>
      <c r="BF362" s="58"/>
      <c r="BG362" s="58"/>
      <c r="BH362" s="58"/>
      <c r="BI362" s="58"/>
      <c r="BJ362" s="58"/>
      <c r="BK362" s="58"/>
      <c r="BL362" s="58"/>
      <c r="BM362" s="58"/>
      <c r="BN362" s="58"/>
      <c r="BO362" s="58"/>
      <c r="BP362" s="58"/>
      <c r="BQ362" s="58"/>
      <c r="BR362" s="58"/>
      <c r="BS362" s="58"/>
      <c r="BT362" s="58"/>
      <c r="BU362" s="58"/>
      <c r="BV362" s="58"/>
      <c r="BW362" s="58"/>
      <c r="BX362" s="58"/>
      <c r="BY362" s="58"/>
      <c r="BZ362" s="58"/>
      <c r="CA362" s="58"/>
      <c r="CB362" s="58"/>
      <c r="CC362" s="58"/>
      <c r="CD362" s="58"/>
      <c r="CE362" s="58"/>
      <c r="CF362" s="58"/>
      <c r="CG362" s="58"/>
    </row>
    <row r="363" spans="1:85" x14ac:dyDescent="0.35">
      <c r="A363" s="82" t="s">
        <v>198</v>
      </c>
      <c r="B363" s="183">
        <v>1</v>
      </c>
      <c r="C363" s="183">
        <v>1</v>
      </c>
      <c r="D363" s="183">
        <v>0</v>
      </c>
      <c r="E363" s="183">
        <v>1</v>
      </c>
      <c r="F363" s="58"/>
      <c r="G363" s="58"/>
      <c r="H363" s="58"/>
      <c r="I363" s="58"/>
      <c r="J363" s="58"/>
      <c r="K363" s="58"/>
      <c r="L363" s="58"/>
      <c r="M363" s="58"/>
      <c r="N363" s="58"/>
      <c r="O363" s="58"/>
      <c r="P363" s="58"/>
      <c r="Q363" s="58"/>
      <c r="R363" s="58"/>
      <c r="S363" s="58"/>
      <c r="T363" s="58"/>
      <c r="U363" s="58"/>
      <c r="V363" s="58"/>
      <c r="W363" s="58"/>
      <c r="X363" s="58"/>
      <c r="Y363" s="58"/>
      <c r="Z363" s="58"/>
      <c r="AA363" s="58"/>
      <c r="AB363" s="58"/>
      <c r="AC363" s="58"/>
      <c r="AD363" s="58"/>
      <c r="AE363" s="58"/>
      <c r="AF363" s="58"/>
      <c r="AG363" s="58"/>
      <c r="AH363" s="58"/>
      <c r="AI363" s="58"/>
      <c r="AJ363" s="58"/>
      <c r="AK363" s="58"/>
      <c r="AL363" s="58"/>
      <c r="AM363" s="58"/>
      <c r="AN363" s="58"/>
      <c r="AO363" s="58"/>
      <c r="AP363" s="58"/>
      <c r="AQ363" s="58"/>
      <c r="AR363" s="58"/>
      <c r="AS363" s="58"/>
      <c r="AT363" s="58"/>
      <c r="AU363" s="58"/>
      <c r="AV363" s="58"/>
      <c r="AW363" s="58"/>
      <c r="AX363" s="58"/>
      <c r="AY363" s="58"/>
      <c r="AZ363" s="58"/>
      <c r="BA363" s="58"/>
      <c r="BB363" s="58"/>
      <c r="BC363" s="58"/>
      <c r="BD363" s="58"/>
      <c r="BE363" s="58"/>
      <c r="BF363" s="58"/>
      <c r="BG363" s="58"/>
      <c r="BH363" s="58"/>
      <c r="BI363" s="58"/>
      <c r="BJ363" s="58"/>
      <c r="BK363" s="58"/>
      <c r="BL363" s="58"/>
      <c r="BM363" s="58"/>
      <c r="BN363" s="58"/>
      <c r="BO363" s="58"/>
      <c r="BP363" s="58"/>
      <c r="BQ363" s="58"/>
      <c r="BR363" s="58"/>
      <c r="BS363" s="58"/>
      <c r="BT363" s="58"/>
      <c r="BU363" s="58"/>
      <c r="BV363" s="58"/>
      <c r="BW363" s="58"/>
      <c r="BX363" s="58"/>
      <c r="BY363" s="58"/>
      <c r="BZ363" s="58"/>
      <c r="CA363" s="58"/>
      <c r="CB363" s="58"/>
      <c r="CC363" s="58"/>
      <c r="CD363" s="58"/>
      <c r="CE363" s="58"/>
      <c r="CF363" s="58"/>
      <c r="CG363" s="58"/>
    </row>
    <row r="364" spans="1:85" x14ac:dyDescent="0.35">
      <c r="A364" s="82" t="s">
        <v>140</v>
      </c>
      <c r="B364" s="183">
        <v>1</v>
      </c>
      <c r="C364" s="183">
        <v>1</v>
      </c>
      <c r="D364" s="183">
        <v>0</v>
      </c>
      <c r="E364" s="183">
        <v>1</v>
      </c>
      <c r="F364" s="58"/>
      <c r="G364" s="58"/>
      <c r="H364" s="58"/>
      <c r="I364" s="58"/>
      <c r="J364" s="58"/>
      <c r="K364" s="58"/>
      <c r="L364" s="58"/>
      <c r="M364" s="58"/>
      <c r="N364" s="58"/>
      <c r="O364" s="58"/>
      <c r="P364" s="58"/>
      <c r="Q364" s="58"/>
      <c r="R364" s="58"/>
      <c r="S364" s="58"/>
      <c r="T364" s="58"/>
      <c r="U364" s="58"/>
      <c r="V364" s="58"/>
      <c r="W364" s="58"/>
      <c r="X364" s="58"/>
      <c r="Y364" s="58"/>
      <c r="Z364" s="58"/>
      <c r="AA364" s="58"/>
      <c r="AB364" s="58"/>
      <c r="AC364" s="58"/>
      <c r="AD364" s="58"/>
      <c r="AE364" s="58"/>
      <c r="AF364" s="58"/>
      <c r="AG364" s="58"/>
      <c r="AH364" s="58"/>
      <c r="AI364" s="58"/>
      <c r="AJ364" s="58"/>
      <c r="AK364" s="58"/>
      <c r="AL364" s="58"/>
      <c r="AM364" s="58"/>
      <c r="AN364" s="58"/>
      <c r="AO364" s="58"/>
      <c r="AP364" s="58"/>
      <c r="AQ364" s="58"/>
      <c r="AR364" s="58"/>
      <c r="AS364" s="58"/>
      <c r="AT364" s="58"/>
      <c r="AU364" s="58"/>
      <c r="AV364" s="58"/>
      <c r="AW364" s="58"/>
      <c r="AX364" s="58"/>
      <c r="AY364" s="58"/>
      <c r="AZ364" s="58"/>
      <c r="BA364" s="58"/>
      <c r="BB364" s="58"/>
      <c r="BC364" s="58"/>
      <c r="BD364" s="58"/>
      <c r="BE364" s="58"/>
      <c r="BF364" s="58"/>
      <c r="BG364" s="58"/>
      <c r="BH364" s="58"/>
      <c r="BI364" s="58"/>
      <c r="BJ364" s="58"/>
      <c r="BK364" s="58"/>
      <c r="BL364" s="58"/>
      <c r="BM364" s="58"/>
      <c r="BN364" s="58"/>
      <c r="BO364" s="58"/>
      <c r="BP364" s="58"/>
      <c r="BQ364" s="58"/>
      <c r="BR364" s="58"/>
      <c r="BS364" s="58"/>
      <c r="BT364" s="58"/>
      <c r="BU364" s="58"/>
      <c r="BV364" s="58"/>
      <c r="BW364" s="58"/>
      <c r="BX364" s="58"/>
      <c r="BY364" s="58"/>
      <c r="BZ364" s="58"/>
      <c r="CA364" s="58"/>
      <c r="CB364" s="58"/>
      <c r="CC364" s="58"/>
      <c r="CD364" s="58"/>
      <c r="CE364" s="58"/>
      <c r="CF364" s="58"/>
      <c r="CG364" s="58"/>
    </row>
    <row r="365" spans="1:85" ht="16.399999999999999" customHeight="1" x14ac:dyDescent="0.35">
      <c r="A365" s="82" t="s">
        <v>199</v>
      </c>
      <c r="B365" s="183">
        <v>1</v>
      </c>
      <c r="C365" s="183">
        <v>1</v>
      </c>
      <c r="D365" s="183">
        <v>0</v>
      </c>
      <c r="E365" s="183">
        <v>1</v>
      </c>
      <c r="F365" s="58"/>
      <c r="G365" s="58"/>
      <c r="H365" s="58"/>
      <c r="I365" s="58"/>
      <c r="J365" s="58"/>
      <c r="K365" s="58"/>
      <c r="L365" s="58"/>
      <c r="M365" s="58"/>
      <c r="N365" s="58"/>
      <c r="O365" s="58"/>
      <c r="P365" s="58"/>
      <c r="Q365" s="58"/>
      <c r="R365" s="58"/>
      <c r="S365" s="58"/>
      <c r="T365" s="58"/>
      <c r="U365" s="58"/>
      <c r="V365" s="58"/>
      <c r="W365" s="58"/>
      <c r="X365" s="58"/>
      <c r="Y365" s="58"/>
      <c r="Z365" s="58"/>
      <c r="AA365" s="58"/>
      <c r="AB365" s="58"/>
      <c r="AC365" s="58"/>
      <c r="AD365" s="58"/>
      <c r="AE365" s="58"/>
      <c r="AF365" s="58"/>
      <c r="AG365" s="58"/>
      <c r="AH365" s="58"/>
      <c r="AI365" s="58"/>
      <c r="AJ365" s="58"/>
      <c r="AK365" s="58"/>
      <c r="AL365" s="58"/>
      <c r="AM365" s="58"/>
      <c r="AN365" s="58"/>
      <c r="AO365" s="58"/>
      <c r="AP365" s="58"/>
      <c r="AQ365" s="58"/>
      <c r="AR365" s="58"/>
      <c r="AS365" s="58"/>
      <c r="AT365" s="58"/>
      <c r="AU365" s="58"/>
      <c r="AV365" s="58"/>
      <c r="AW365" s="58"/>
      <c r="AX365" s="58"/>
      <c r="AY365" s="58"/>
      <c r="AZ365" s="58"/>
      <c r="BA365" s="58"/>
      <c r="BB365" s="58"/>
      <c r="BC365" s="58"/>
      <c r="BD365" s="58"/>
      <c r="BE365" s="58"/>
      <c r="BF365" s="58"/>
      <c r="BG365" s="58"/>
      <c r="BH365" s="58"/>
      <c r="BI365" s="58"/>
      <c r="BJ365" s="58"/>
      <c r="BK365" s="58"/>
      <c r="BL365" s="58"/>
      <c r="BM365" s="58"/>
      <c r="BN365" s="58"/>
      <c r="BO365" s="58"/>
      <c r="BP365" s="58"/>
      <c r="BQ365" s="58"/>
      <c r="BR365" s="58"/>
      <c r="BS365" s="58"/>
      <c r="BT365" s="58"/>
      <c r="BU365" s="58"/>
      <c r="BV365" s="58"/>
      <c r="BW365" s="58"/>
      <c r="BX365" s="58"/>
      <c r="BY365" s="58"/>
      <c r="BZ365" s="58"/>
      <c r="CA365" s="58"/>
      <c r="CB365" s="58"/>
      <c r="CC365" s="58"/>
      <c r="CD365" s="58"/>
      <c r="CE365" s="58"/>
      <c r="CF365" s="58"/>
      <c r="CG365" s="58"/>
    </row>
    <row r="366" spans="1:85" ht="17.149999999999999" customHeight="1" x14ac:dyDescent="0.35">
      <c r="A366" s="82" t="s">
        <v>142</v>
      </c>
      <c r="B366" s="183">
        <v>1</v>
      </c>
      <c r="C366" s="183">
        <v>1</v>
      </c>
      <c r="D366" s="183">
        <v>0</v>
      </c>
      <c r="E366" s="183">
        <v>1</v>
      </c>
      <c r="F366" s="58"/>
      <c r="G366" s="58"/>
      <c r="H366" s="58"/>
      <c r="I366" s="58"/>
      <c r="J366" s="58"/>
      <c r="K366" s="58"/>
      <c r="L366" s="58"/>
      <c r="M366" s="58"/>
      <c r="N366" s="58"/>
      <c r="O366" s="58"/>
      <c r="P366" s="58"/>
      <c r="Q366" s="58"/>
      <c r="R366" s="58"/>
      <c r="S366" s="58"/>
      <c r="T366" s="58"/>
      <c r="U366" s="58"/>
      <c r="V366" s="58"/>
      <c r="W366" s="58"/>
      <c r="X366" s="58"/>
      <c r="Y366" s="58"/>
      <c r="Z366" s="58"/>
      <c r="AA366" s="58"/>
      <c r="AB366" s="58"/>
      <c r="AC366" s="58"/>
      <c r="AD366" s="58"/>
      <c r="AE366" s="58"/>
      <c r="AF366" s="58"/>
      <c r="AG366" s="58"/>
      <c r="AH366" s="58"/>
      <c r="AI366" s="58"/>
      <c r="AJ366" s="58"/>
      <c r="AK366" s="58"/>
      <c r="AL366" s="58"/>
      <c r="AM366" s="58"/>
      <c r="AN366" s="58"/>
      <c r="AO366" s="58"/>
      <c r="AP366" s="58"/>
      <c r="AQ366" s="58"/>
      <c r="AR366" s="58"/>
      <c r="AS366" s="58"/>
      <c r="AT366" s="58"/>
      <c r="AU366" s="58"/>
      <c r="AV366" s="58"/>
      <c r="AW366" s="58"/>
      <c r="AX366" s="58"/>
      <c r="AY366" s="58"/>
      <c r="AZ366" s="58"/>
      <c r="BA366" s="58"/>
      <c r="BB366" s="58"/>
      <c r="BC366" s="58"/>
      <c r="BD366" s="58"/>
      <c r="BE366" s="58"/>
      <c r="BF366" s="58"/>
      <c r="BG366" s="58"/>
      <c r="BH366" s="58"/>
      <c r="BI366" s="58"/>
      <c r="BJ366" s="58"/>
      <c r="BK366" s="58"/>
      <c r="BL366" s="58"/>
      <c r="BM366" s="58"/>
      <c r="BN366" s="58"/>
      <c r="BO366" s="58"/>
      <c r="BP366" s="58"/>
      <c r="BQ366" s="58"/>
      <c r="BR366" s="58"/>
      <c r="BS366" s="58"/>
      <c r="BT366" s="58"/>
      <c r="BU366" s="58"/>
      <c r="BV366" s="58"/>
      <c r="BW366" s="58"/>
      <c r="BX366" s="58"/>
      <c r="BY366" s="58"/>
      <c r="BZ366" s="58"/>
      <c r="CA366" s="58"/>
      <c r="CB366" s="58"/>
      <c r="CC366" s="58"/>
      <c r="CD366" s="58"/>
      <c r="CE366" s="58"/>
      <c r="CF366" s="58"/>
      <c r="CG366" s="58"/>
    </row>
    <row r="367" spans="1:85" x14ac:dyDescent="0.35">
      <c r="A367" s="82" t="s">
        <v>143</v>
      </c>
      <c r="B367" s="183">
        <v>1</v>
      </c>
      <c r="C367" s="183">
        <v>1</v>
      </c>
      <c r="D367" s="183">
        <v>0</v>
      </c>
      <c r="E367" s="183">
        <v>1</v>
      </c>
      <c r="F367" s="58"/>
      <c r="G367" s="58"/>
      <c r="H367" s="58"/>
      <c r="I367" s="58"/>
      <c r="J367" s="58"/>
      <c r="K367" s="58"/>
      <c r="L367" s="58"/>
      <c r="M367" s="58"/>
      <c r="N367" s="58"/>
      <c r="O367" s="58"/>
      <c r="P367" s="58"/>
      <c r="Q367" s="58"/>
      <c r="R367" s="58"/>
      <c r="S367" s="58"/>
      <c r="T367" s="58"/>
      <c r="U367" s="58"/>
      <c r="V367" s="58"/>
      <c r="W367" s="58"/>
      <c r="X367" s="58"/>
      <c r="Y367" s="58"/>
      <c r="Z367" s="58"/>
      <c r="AA367" s="58"/>
      <c r="AB367" s="58"/>
      <c r="AC367" s="58"/>
      <c r="AD367" s="58"/>
      <c r="AE367" s="58"/>
      <c r="AF367" s="58"/>
      <c r="AG367" s="58"/>
      <c r="AH367" s="58"/>
      <c r="AI367" s="58"/>
      <c r="AJ367" s="58"/>
      <c r="AK367" s="58"/>
      <c r="AL367" s="58"/>
      <c r="AM367" s="58"/>
      <c r="AN367" s="58"/>
      <c r="AO367" s="58"/>
      <c r="AP367" s="58"/>
      <c r="AQ367" s="58"/>
      <c r="AR367" s="58"/>
      <c r="AS367" s="58"/>
      <c r="AT367" s="58"/>
      <c r="AU367" s="58"/>
      <c r="AV367" s="58"/>
      <c r="AW367" s="58"/>
      <c r="AX367" s="58"/>
      <c r="AY367" s="58"/>
      <c r="AZ367" s="58"/>
      <c r="BA367" s="58"/>
      <c r="BB367" s="58"/>
      <c r="BC367" s="58"/>
      <c r="BD367" s="58"/>
      <c r="BE367" s="58"/>
      <c r="BF367" s="58"/>
      <c r="BG367" s="58"/>
      <c r="BH367" s="58"/>
      <c r="BI367" s="58"/>
      <c r="BJ367" s="58"/>
      <c r="BK367" s="58"/>
      <c r="BL367" s="58"/>
      <c r="BM367" s="58"/>
      <c r="BN367" s="58"/>
      <c r="BO367" s="58"/>
      <c r="BP367" s="58"/>
      <c r="BQ367" s="58"/>
      <c r="BR367" s="58"/>
      <c r="BS367" s="58"/>
      <c r="BT367" s="58"/>
      <c r="BU367" s="58"/>
      <c r="BV367" s="58"/>
      <c r="BW367" s="58"/>
      <c r="BX367" s="58"/>
      <c r="BY367" s="58"/>
      <c r="BZ367" s="58"/>
      <c r="CA367" s="58"/>
      <c r="CB367" s="58"/>
      <c r="CC367" s="58"/>
      <c r="CD367" s="58"/>
      <c r="CE367" s="58"/>
      <c r="CF367" s="58"/>
      <c r="CG367" s="58"/>
    </row>
    <row r="368" spans="1:85" x14ac:dyDescent="0.35">
      <c r="F368" s="58"/>
      <c r="G368" s="58"/>
      <c r="H368" s="58"/>
      <c r="I368" s="58"/>
      <c r="J368" s="58"/>
      <c r="K368" s="58"/>
      <c r="L368" s="58"/>
      <c r="M368" s="58"/>
      <c r="N368" s="58"/>
      <c r="O368" s="58"/>
      <c r="P368" s="58"/>
      <c r="Q368" s="58"/>
      <c r="R368" s="58"/>
      <c r="S368" s="58"/>
      <c r="T368" s="58"/>
      <c r="U368" s="58"/>
      <c r="V368" s="58"/>
      <c r="W368" s="58"/>
      <c r="X368" s="58"/>
      <c r="Y368" s="58"/>
      <c r="Z368" s="58"/>
      <c r="AA368" s="58"/>
      <c r="AB368" s="58"/>
      <c r="AC368" s="58"/>
      <c r="AD368" s="58"/>
      <c r="AE368" s="58"/>
      <c r="AF368" s="58"/>
      <c r="AG368" s="58"/>
      <c r="AH368" s="58"/>
      <c r="AI368" s="58"/>
      <c r="AJ368" s="58"/>
      <c r="AK368" s="58"/>
      <c r="AL368" s="58"/>
      <c r="AM368" s="58"/>
      <c r="AN368" s="58"/>
      <c r="AO368" s="58"/>
      <c r="AP368" s="58"/>
      <c r="AQ368" s="58"/>
      <c r="AR368" s="58"/>
      <c r="AS368" s="58"/>
      <c r="AT368" s="58"/>
      <c r="AU368" s="58"/>
      <c r="AV368" s="58"/>
      <c r="AW368" s="58"/>
      <c r="AX368" s="58"/>
      <c r="AY368" s="58"/>
      <c r="AZ368" s="58"/>
      <c r="BA368" s="58"/>
      <c r="BB368" s="58"/>
      <c r="BC368" s="58"/>
      <c r="BD368" s="58"/>
      <c r="BE368" s="58"/>
      <c r="BF368" s="58"/>
      <c r="BG368" s="58"/>
      <c r="BH368" s="58"/>
      <c r="BI368" s="58"/>
      <c r="BJ368" s="58"/>
      <c r="BK368" s="58"/>
      <c r="BL368" s="58"/>
      <c r="BM368" s="58"/>
      <c r="BN368" s="58"/>
      <c r="BO368" s="58"/>
      <c r="BP368" s="58"/>
      <c r="BQ368" s="58"/>
      <c r="BR368" s="58"/>
      <c r="BS368" s="58"/>
      <c r="BT368" s="58"/>
      <c r="BU368" s="58"/>
      <c r="BV368" s="58"/>
      <c r="BW368" s="58"/>
      <c r="BX368" s="58"/>
      <c r="BY368" s="58"/>
      <c r="BZ368" s="58"/>
      <c r="CA368" s="58"/>
      <c r="CB368" s="58"/>
      <c r="CC368" s="58"/>
      <c r="CD368" s="58"/>
      <c r="CE368" s="58"/>
      <c r="CF368" s="58"/>
      <c r="CG368" s="58"/>
    </row>
    <row r="369" spans="1:85" x14ac:dyDescent="0.35">
      <c r="A369" s="63" t="s">
        <v>1622</v>
      </c>
      <c r="G369" s="58"/>
      <c r="H369" s="58"/>
      <c r="I369" s="58"/>
      <c r="J369" s="58"/>
      <c r="K369" s="58"/>
      <c r="L369" s="58"/>
      <c r="M369" s="58"/>
      <c r="N369" s="58"/>
      <c r="O369" s="58"/>
      <c r="P369" s="58"/>
      <c r="Q369" s="58"/>
      <c r="R369" s="58"/>
      <c r="S369" s="58"/>
      <c r="T369" s="58"/>
      <c r="U369" s="58"/>
      <c r="V369" s="58"/>
      <c r="W369" s="58"/>
      <c r="X369" s="58"/>
      <c r="Y369" s="58"/>
      <c r="Z369" s="58"/>
      <c r="AA369" s="58"/>
      <c r="AB369" s="58"/>
      <c r="AC369" s="58"/>
      <c r="AD369" s="58"/>
      <c r="AE369" s="58"/>
      <c r="AF369" s="58"/>
      <c r="AG369" s="58"/>
      <c r="AH369" s="58"/>
      <c r="AI369" s="58"/>
      <c r="AJ369" s="58"/>
      <c r="AK369" s="58"/>
      <c r="AL369" s="58"/>
      <c r="AM369" s="58"/>
      <c r="AN369" s="58"/>
      <c r="AO369" s="58"/>
      <c r="AP369" s="58"/>
      <c r="AQ369" s="58"/>
      <c r="AR369" s="58"/>
      <c r="AS369" s="58"/>
      <c r="AT369" s="58"/>
      <c r="AU369" s="58"/>
      <c r="AV369" s="58"/>
      <c r="AW369" s="58"/>
      <c r="AX369" s="58"/>
      <c r="AY369" s="58"/>
      <c r="AZ369" s="58"/>
      <c r="BA369" s="58"/>
      <c r="BB369" s="58"/>
      <c r="BC369" s="58"/>
      <c r="BD369" s="58"/>
      <c r="BE369" s="58"/>
      <c r="BF369" s="58"/>
      <c r="BG369" s="58"/>
      <c r="BH369" s="58"/>
      <c r="BI369" s="58"/>
      <c r="BJ369" s="58"/>
      <c r="BK369" s="58"/>
      <c r="BL369" s="58"/>
      <c r="BM369" s="58"/>
      <c r="BN369" s="58"/>
      <c r="BO369" s="58"/>
      <c r="BP369" s="58"/>
      <c r="BQ369" s="58"/>
      <c r="BR369" s="58"/>
      <c r="BS369" s="58"/>
      <c r="BT369" s="58"/>
      <c r="BU369" s="58"/>
      <c r="BV369" s="58"/>
      <c r="BW369" s="58"/>
      <c r="BX369" s="58"/>
      <c r="BY369" s="58"/>
      <c r="BZ369" s="58"/>
      <c r="CA369" s="58"/>
      <c r="CB369" s="58"/>
      <c r="CC369" s="58"/>
      <c r="CD369" s="58"/>
      <c r="CE369" s="58"/>
      <c r="CF369" s="58"/>
      <c r="CG369" s="58"/>
    </row>
    <row r="370" spans="1:85" x14ac:dyDescent="0.35">
      <c r="A370" s="180" t="s">
        <v>425</v>
      </c>
      <c r="B370" s="24"/>
      <c r="O370" s="58"/>
      <c r="P370" s="58"/>
      <c r="Q370" s="58"/>
      <c r="R370" s="58"/>
      <c r="S370" s="58"/>
      <c r="T370" s="58"/>
      <c r="U370" s="58"/>
      <c r="V370" s="58"/>
      <c r="W370" s="58"/>
      <c r="X370" s="58"/>
      <c r="Y370" s="58"/>
      <c r="Z370" s="58"/>
      <c r="AA370" s="58"/>
      <c r="AB370" s="58"/>
      <c r="AC370" s="58"/>
      <c r="AD370" s="58"/>
      <c r="AE370" s="58"/>
      <c r="AF370" s="58"/>
      <c r="AG370" s="58"/>
      <c r="AH370" s="58"/>
      <c r="AI370" s="58"/>
      <c r="AJ370" s="58"/>
      <c r="AK370" s="58"/>
      <c r="AL370" s="58"/>
      <c r="AM370" s="58"/>
      <c r="AN370" s="58"/>
      <c r="AO370" s="58"/>
      <c r="AP370" s="58"/>
      <c r="AQ370" s="58"/>
      <c r="AR370" s="58"/>
      <c r="AS370" s="58"/>
      <c r="AT370" s="58"/>
      <c r="AU370" s="58"/>
      <c r="AV370" s="58"/>
      <c r="AW370" s="58"/>
      <c r="AX370" s="58"/>
      <c r="AY370" s="58"/>
      <c r="AZ370" s="58"/>
      <c r="BA370" s="58"/>
      <c r="BB370" s="58"/>
      <c r="BC370" s="58"/>
      <c r="BD370" s="58"/>
      <c r="BE370" s="58"/>
      <c r="BF370" s="58"/>
      <c r="BG370" s="58"/>
      <c r="BH370" s="58"/>
      <c r="BI370" s="58"/>
      <c r="BJ370" s="58"/>
      <c r="BK370" s="58"/>
      <c r="BL370" s="58"/>
      <c r="BM370" s="58"/>
      <c r="BN370" s="58"/>
      <c r="BO370" s="58"/>
      <c r="BP370" s="58"/>
      <c r="BQ370" s="58"/>
      <c r="BR370" s="58"/>
      <c r="BS370" s="58"/>
      <c r="BT370" s="58"/>
      <c r="BU370" s="58"/>
      <c r="BV370" s="58"/>
      <c r="BW370" s="58"/>
      <c r="BX370" s="58"/>
      <c r="BY370" s="58"/>
      <c r="BZ370" s="58"/>
      <c r="CA370" s="58"/>
      <c r="CB370" s="58"/>
      <c r="CC370" s="58"/>
      <c r="CD370" s="58"/>
      <c r="CE370" s="58"/>
      <c r="CF370" s="58"/>
      <c r="CG370" s="58"/>
    </row>
    <row r="371" spans="1:85" x14ac:dyDescent="0.35">
      <c r="A371" s="82" t="s">
        <v>196</v>
      </c>
      <c r="B371" s="183">
        <v>1</v>
      </c>
      <c r="O371" s="58"/>
      <c r="P371" s="58"/>
      <c r="Q371" s="58"/>
      <c r="R371" s="58"/>
      <c r="S371" s="58"/>
      <c r="T371" s="58"/>
      <c r="U371" s="58"/>
      <c r="V371" s="58"/>
      <c r="W371" s="58"/>
      <c r="X371" s="58"/>
      <c r="Y371" s="58"/>
      <c r="Z371" s="58"/>
      <c r="AA371" s="58"/>
      <c r="AB371" s="58"/>
      <c r="AC371" s="58"/>
      <c r="AD371" s="58"/>
      <c r="AE371" s="58"/>
      <c r="AF371" s="58"/>
      <c r="AG371" s="58"/>
      <c r="AH371" s="58"/>
      <c r="AI371" s="58"/>
      <c r="AJ371" s="58"/>
      <c r="AK371" s="58"/>
      <c r="AL371" s="58"/>
      <c r="AM371" s="58"/>
      <c r="AN371" s="58"/>
      <c r="AO371" s="58"/>
      <c r="AP371" s="58"/>
      <c r="AQ371" s="58"/>
      <c r="AR371" s="58"/>
      <c r="AS371" s="58"/>
      <c r="AT371" s="58"/>
      <c r="AU371" s="58"/>
      <c r="AV371" s="58"/>
      <c r="AW371" s="58"/>
      <c r="AX371" s="58"/>
      <c r="AY371" s="58"/>
      <c r="AZ371" s="58"/>
      <c r="BA371" s="58"/>
      <c r="BB371" s="58"/>
      <c r="BC371" s="58"/>
      <c r="BD371" s="58"/>
      <c r="BE371" s="58"/>
      <c r="BF371" s="58"/>
      <c r="BG371" s="58"/>
      <c r="BH371" s="58"/>
      <c r="BI371" s="58"/>
      <c r="BJ371" s="58"/>
      <c r="BK371" s="58"/>
      <c r="BL371" s="58"/>
      <c r="BM371" s="58"/>
      <c r="BN371" s="58"/>
      <c r="BO371" s="58"/>
      <c r="BP371" s="58"/>
      <c r="BQ371" s="58"/>
      <c r="BR371" s="58"/>
      <c r="BS371" s="58"/>
      <c r="BT371" s="58"/>
      <c r="BU371" s="58"/>
      <c r="BV371" s="58"/>
      <c r="BW371" s="58"/>
      <c r="BX371" s="58"/>
      <c r="BY371" s="58"/>
      <c r="BZ371" s="58"/>
      <c r="CA371" s="58"/>
      <c r="CB371" s="58"/>
      <c r="CC371" s="58"/>
      <c r="CD371" s="58"/>
      <c r="CE371" s="58"/>
      <c r="CF371" s="58"/>
      <c r="CG371" s="58"/>
    </row>
    <row r="372" spans="1:85" x14ac:dyDescent="0.35">
      <c r="A372" s="82" t="s">
        <v>136</v>
      </c>
      <c r="B372" s="183">
        <v>1</v>
      </c>
      <c r="O372" s="58"/>
      <c r="P372" s="58"/>
      <c r="Q372" s="58"/>
      <c r="R372" s="58"/>
      <c r="S372" s="58"/>
      <c r="T372" s="58"/>
      <c r="U372" s="58"/>
      <c r="V372" s="58"/>
      <c r="W372" s="58"/>
      <c r="X372" s="58"/>
      <c r="Y372" s="58"/>
      <c r="Z372" s="58"/>
      <c r="AA372" s="58"/>
      <c r="AB372" s="58"/>
      <c r="AC372" s="58"/>
      <c r="AD372" s="58"/>
      <c r="AE372" s="58"/>
      <c r="AF372" s="58"/>
      <c r="AG372" s="58"/>
      <c r="AH372" s="58"/>
      <c r="AI372" s="58"/>
      <c r="AJ372" s="58"/>
      <c r="AK372" s="58"/>
      <c r="AL372" s="58"/>
      <c r="AM372" s="58"/>
      <c r="AN372" s="58"/>
      <c r="AO372" s="58"/>
      <c r="AP372" s="58"/>
      <c r="AQ372" s="58"/>
      <c r="AR372" s="58"/>
      <c r="AS372" s="58"/>
      <c r="AT372" s="58"/>
      <c r="AU372" s="58"/>
      <c r="AV372" s="58"/>
      <c r="AW372" s="58"/>
      <c r="AX372" s="58"/>
      <c r="AY372" s="58"/>
      <c r="AZ372" s="58"/>
      <c r="BA372" s="58"/>
      <c r="BB372" s="58"/>
      <c r="BC372" s="58"/>
      <c r="BD372" s="58"/>
      <c r="BE372" s="58"/>
      <c r="BF372" s="58"/>
      <c r="BG372" s="58"/>
      <c r="BH372" s="58"/>
      <c r="BI372" s="58"/>
      <c r="BJ372" s="58"/>
      <c r="BK372" s="58"/>
      <c r="BL372" s="58"/>
      <c r="BM372" s="58"/>
      <c r="BN372" s="58"/>
      <c r="BO372" s="58"/>
      <c r="BP372" s="58"/>
      <c r="BQ372" s="58"/>
      <c r="BR372" s="58"/>
      <c r="BS372" s="58"/>
      <c r="BT372" s="58"/>
      <c r="BU372" s="58"/>
      <c r="BV372" s="58"/>
      <c r="BW372" s="58"/>
      <c r="BX372" s="58"/>
      <c r="BY372" s="58"/>
      <c r="BZ372" s="58"/>
      <c r="CA372" s="58"/>
      <c r="CB372" s="58"/>
      <c r="CC372" s="58"/>
      <c r="CD372" s="58"/>
      <c r="CE372" s="58"/>
      <c r="CF372" s="58"/>
      <c r="CG372" s="58"/>
    </row>
    <row r="373" spans="1:85" x14ac:dyDescent="0.35">
      <c r="A373" s="82" t="s">
        <v>197</v>
      </c>
      <c r="B373" s="183">
        <v>1</v>
      </c>
      <c r="O373" s="58"/>
      <c r="P373" s="58"/>
      <c r="Q373" s="58"/>
      <c r="R373" s="58"/>
      <c r="S373" s="58"/>
      <c r="T373" s="58"/>
      <c r="U373" s="58"/>
      <c r="V373" s="58"/>
      <c r="W373" s="58"/>
      <c r="X373" s="58"/>
      <c r="Y373" s="58"/>
      <c r="Z373" s="58"/>
      <c r="AA373" s="58"/>
      <c r="AB373" s="58"/>
      <c r="AC373" s="58"/>
      <c r="AD373" s="58"/>
      <c r="AE373" s="58"/>
      <c r="AF373" s="58"/>
      <c r="AG373" s="58"/>
      <c r="AH373" s="58"/>
      <c r="AI373" s="58"/>
      <c r="AJ373" s="58"/>
      <c r="AK373" s="58"/>
      <c r="AL373" s="58"/>
      <c r="AM373" s="58"/>
      <c r="AN373" s="58"/>
      <c r="AO373" s="58"/>
      <c r="AP373" s="58"/>
      <c r="AQ373" s="58"/>
      <c r="AR373" s="58"/>
      <c r="AS373" s="58"/>
      <c r="AT373" s="58"/>
      <c r="AU373" s="58"/>
      <c r="AV373" s="58"/>
      <c r="AW373" s="58"/>
      <c r="AX373" s="58"/>
      <c r="AY373" s="58"/>
      <c r="AZ373" s="58"/>
      <c r="BA373" s="58"/>
      <c r="BB373" s="58"/>
      <c r="BC373" s="58"/>
      <c r="BD373" s="58"/>
      <c r="BE373" s="58"/>
      <c r="BF373" s="58"/>
      <c r="BG373" s="58"/>
      <c r="BH373" s="58"/>
      <c r="BI373" s="58"/>
      <c r="BJ373" s="58"/>
      <c r="BK373" s="58"/>
      <c r="BL373" s="58"/>
      <c r="BM373" s="58"/>
      <c r="BN373" s="58"/>
      <c r="BO373" s="58"/>
      <c r="BP373" s="58"/>
      <c r="BQ373" s="58"/>
      <c r="BR373" s="58"/>
      <c r="BS373" s="58"/>
      <c r="BT373" s="58"/>
      <c r="BU373" s="58"/>
      <c r="BV373" s="58"/>
      <c r="BW373" s="58"/>
      <c r="BX373" s="58"/>
      <c r="BY373" s="58"/>
      <c r="BZ373" s="58"/>
      <c r="CA373" s="58"/>
      <c r="CB373" s="58"/>
      <c r="CC373" s="58"/>
      <c r="CD373" s="58"/>
      <c r="CE373" s="58"/>
      <c r="CF373" s="58"/>
      <c r="CG373" s="58"/>
    </row>
    <row r="374" spans="1:85" x14ac:dyDescent="0.35">
      <c r="A374" s="82" t="s">
        <v>218</v>
      </c>
      <c r="B374" s="183">
        <v>1</v>
      </c>
      <c r="O374" s="58"/>
      <c r="P374" s="58"/>
      <c r="Q374" s="58"/>
      <c r="R374" s="58"/>
      <c r="S374" s="58"/>
      <c r="T374" s="58"/>
      <c r="U374" s="58"/>
      <c r="V374" s="58"/>
      <c r="W374" s="58"/>
      <c r="X374" s="58"/>
      <c r="Y374" s="58"/>
      <c r="Z374" s="58"/>
      <c r="AA374" s="58"/>
      <c r="AB374" s="58"/>
      <c r="AC374" s="58"/>
      <c r="AD374" s="58"/>
      <c r="AE374" s="58"/>
      <c r="AF374" s="58"/>
      <c r="AG374" s="58"/>
      <c r="AH374" s="58"/>
      <c r="AI374" s="58"/>
      <c r="AJ374" s="58"/>
      <c r="AK374" s="58"/>
      <c r="AL374" s="58"/>
      <c r="AM374" s="58"/>
      <c r="AN374" s="58"/>
      <c r="AO374" s="58"/>
      <c r="AP374" s="58"/>
      <c r="AQ374" s="58"/>
      <c r="AR374" s="58"/>
      <c r="AS374" s="58"/>
      <c r="AT374" s="58"/>
      <c r="AU374" s="58"/>
      <c r="AV374" s="58"/>
      <c r="AW374" s="58"/>
      <c r="AX374" s="58"/>
      <c r="AY374" s="58"/>
      <c r="AZ374" s="58"/>
      <c r="BA374" s="58"/>
      <c r="BB374" s="58"/>
      <c r="BC374" s="58"/>
      <c r="BD374" s="58"/>
      <c r="BE374" s="58"/>
      <c r="BF374" s="58"/>
      <c r="BG374" s="58"/>
      <c r="BH374" s="58"/>
      <c r="BI374" s="58"/>
      <c r="BJ374" s="58"/>
      <c r="BK374" s="58"/>
      <c r="BL374" s="58"/>
      <c r="BM374" s="58"/>
      <c r="BN374" s="58"/>
      <c r="BO374" s="58"/>
      <c r="BP374" s="58"/>
      <c r="BQ374" s="58"/>
      <c r="BR374" s="58"/>
      <c r="BS374" s="58"/>
      <c r="BT374" s="58"/>
      <c r="BU374" s="58"/>
      <c r="BV374" s="58"/>
      <c r="BW374" s="58"/>
      <c r="BX374" s="58"/>
      <c r="BY374" s="58"/>
      <c r="BZ374" s="58"/>
      <c r="CA374" s="58"/>
      <c r="CB374" s="58"/>
      <c r="CC374" s="58"/>
      <c r="CD374" s="58"/>
      <c r="CE374" s="58"/>
      <c r="CF374" s="58"/>
      <c r="CG374" s="58"/>
    </row>
    <row r="375" spans="1:85" x14ac:dyDescent="0.35">
      <c r="A375" s="82" t="s">
        <v>198</v>
      </c>
      <c r="B375" s="183">
        <v>1</v>
      </c>
      <c r="O375" s="58"/>
      <c r="P375" s="58"/>
      <c r="Q375" s="58"/>
      <c r="R375" s="58"/>
      <c r="S375" s="58"/>
      <c r="T375" s="58"/>
      <c r="U375" s="58"/>
      <c r="V375" s="58"/>
      <c r="W375" s="58"/>
      <c r="X375" s="58"/>
      <c r="Y375" s="58"/>
      <c r="Z375" s="58"/>
      <c r="AA375" s="58"/>
      <c r="AB375" s="58"/>
      <c r="AC375" s="58"/>
      <c r="AD375" s="58"/>
      <c r="AE375" s="58"/>
      <c r="AF375" s="58"/>
      <c r="AG375" s="58"/>
      <c r="AH375" s="58"/>
      <c r="AI375" s="58"/>
      <c r="AJ375" s="58"/>
      <c r="AK375" s="58"/>
      <c r="AL375" s="58"/>
      <c r="AM375" s="58"/>
      <c r="AN375" s="58"/>
      <c r="AO375" s="58"/>
      <c r="AP375" s="58"/>
      <c r="AQ375" s="58"/>
      <c r="AR375" s="58"/>
      <c r="AS375" s="58"/>
      <c r="AT375" s="58"/>
      <c r="AU375" s="58"/>
      <c r="AV375" s="58"/>
      <c r="AW375" s="58"/>
      <c r="AX375" s="58"/>
      <c r="AY375" s="58"/>
      <c r="AZ375" s="58"/>
      <c r="BA375" s="58"/>
      <c r="BB375" s="58"/>
      <c r="BC375" s="58"/>
      <c r="BD375" s="58"/>
      <c r="BE375" s="58"/>
      <c r="BF375" s="58"/>
      <c r="BG375" s="58"/>
      <c r="BH375" s="58"/>
      <c r="BI375" s="58"/>
      <c r="BJ375" s="58"/>
      <c r="BK375" s="58"/>
      <c r="BL375" s="58"/>
      <c r="BM375" s="58"/>
      <c r="BN375" s="58"/>
      <c r="BO375" s="58"/>
      <c r="BP375" s="58"/>
      <c r="BQ375" s="58"/>
      <c r="BR375" s="58"/>
      <c r="BS375" s="58"/>
      <c r="BT375" s="58"/>
      <c r="BU375" s="58"/>
      <c r="BV375" s="58"/>
      <c r="BW375" s="58"/>
      <c r="BX375" s="58"/>
      <c r="BY375" s="58"/>
      <c r="BZ375" s="58"/>
      <c r="CA375" s="58"/>
      <c r="CB375" s="58"/>
      <c r="CC375" s="58"/>
      <c r="CD375" s="58"/>
      <c r="CE375" s="58"/>
      <c r="CF375" s="58"/>
      <c r="CG375" s="58"/>
    </row>
    <row r="376" spans="1:85" x14ac:dyDescent="0.35">
      <c r="A376" s="82" t="s">
        <v>140</v>
      </c>
      <c r="B376" s="183">
        <v>1</v>
      </c>
      <c r="O376" s="58"/>
      <c r="P376" s="58"/>
      <c r="Q376" s="58"/>
      <c r="R376" s="58"/>
      <c r="S376" s="58"/>
      <c r="T376" s="58"/>
      <c r="U376" s="58"/>
      <c r="V376" s="58"/>
      <c r="W376" s="58"/>
      <c r="X376" s="58"/>
      <c r="Y376" s="58"/>
      <c r="Z376" s="58"/>
      <c r="AA376" s="58"/>
      <c r="AB376" s="58"/>
      <c r="AC376" s="58"/>
      <c r="AD376" s="58"/>
      <c r="AE376" s="58"/>
      <c r="AF376" s="58"/>
      <c r="AG376" s="58"/>
      <c r="AH376" s="58"/>
      <c r="AI376" s="58"/>
      <c r="AJ376" s="58"/>
      <c r="AK376" s="58"/>
      <c r="AL376" s="58"/>
      <c r="AM376" s="58"/>
      <c r="AN376" s="58"/>
      <c r="AO376" s="58"/>
      <c r="AP376" s="58"/>
      <c r="AQ376" s="58"/>
      <c r="AR376" s="58"/>
      <c r="AS376" s="58"/>
      <c r="AT376" s="58"/>
      <c r="AU376" s="58"/>
      <c r="AV376" s="58"/>
      <c r="AW376" s="58"/>
      <c r="AX376" s="58"/>
      <c r="AY376" s="58"/>
      <c r="AZ376" s="58"/>
      <c r="BA376" s="58"/>
      <c r="BB376" s="58"/>
      <c r="BC376" s="58"/>
      <c r="BD376" s="58"/>
      <c r="BE376" s="58"/>
      <c r="BF376" s="58"/>
      <c r="BG376" s="58"/>
      <c r="BH376" s="58"/>
      <c r="BI376" s="58"/>
      <c r="BJ376" s="58"/>
      <c r="BK376" s="58"/>
      <c r="BL376" s="58"/>
      <c r="BM376" s="58"/>
      <c r="BN376" s="58"/>
      <c r="BO376" s="58"/>
      <c r="BP376" s="58"/>
      <c r="BQ376" s="58"/>
      <c r="BR376" s="58"/>
      <c r="BS376" s="58"/>
      <c r="BT376" s="58"/>
      <c r="BU376" s="58"/>
      <c r="BV376" s="58"/>
      <c r="BW376" s="58"/>
      <c r="BX376" s="58"/>
      <c r="BY376" s="58"/>
      <c r="BZ376" s="58"/>
      <c r="CA376" s="58"/>
      <c r="CB376" s="58"/>
      <c r="CC376" s="58"/>
      <c r="CD376" s="58"/>
      <c r="CE376" s="58"/>
      <c r="CF376" s="58"/>
      <c r="CG376" s="58"/>
    </row>
    <row r="377" spans="1:85" ht="16.399999999999999" customHeight="1" x14ac:dyDescent="0.35">
      <c r="A377" s="82" t="s">
        <v>199</v>
      </c>
      <c r="B377" s="183">
        <v>1</v>
      </c>
      <c r="O377" s="58"/>
      <c r="P377" s="58"/>
      <c r="Q377" s="58"/>
      <c r="R377" s="58"/>
      <c r="S377" s="58"/>
      <c r="T377" s="58"/>
      <c r="U377" s="58"/>
      <c r="V377" s="58"/>
      <c r="W377" s="58"/>
      <c r="X377" s="58"/>
      <c r="Y377" s="58"/>
      <c r="Z377" s="58"/>
      <c r="AA377" s="58"/>
      <c r="AB377" s="58"/>
      <c r="AC377" s="58"/>
      <c r="AD377" s="58"/>
      <c r="AE377" s="58"/>
      <c r="AF377" s="58"/>
      <c r="AG377" s="58"/>
      <c r="AH377" s="58"/>
      <c r="AI377" s="58"/>
      <c r="AJ377" s="58"/>
      <c r="AK377" s="58"/>
      <c r="AL377" s="58"/>
      <c r="AM377" s="58"/>
      <c r="AN377" s="58"/>
      <c r="AO377" s="58"/>
      <c r="AP377" s="58"/>
      <c r="AQ377" s="58"/>
      <c r="AR377" s="58"/>
      <c r="AS377" s="58"/>
      <c r="AT377" s="58"/>
      <c r="AU377" s="58"/>
      <c r="AV377" s="58"/>
      <c r="AW377" s="58"/>
      <c r="AX377" s="58"/>
      <c r="AY377" s="58"/>
      <c r="AZ377" s="58"/>
      <c r="BA377" s="58"/>
      <c r="BB377" s="58"/>
      <c r="BC377" s="58"/>
      <c r="BD377" s="58"/>
      <c r="BE377" s="58"/>
      <c r="BF377" s="58"/>
      <c r="BG377" s="58"/>
      <c r="BH377" s="58"/>
      <c r="BI377" s="58"/>
      <c r="BJ377" s="58"/>
      <c r="BK377" s="58"/>
      <c r="BL377" s="58"/>
      <c r="BM377" s="58"/>
      <c r="BN377" s="58"/>
      <c r="BO377" s="58"/>
      <c r="BP377" s="58"/>
      <c r="BQ377" s="58"/>
      <c r="BR377" s="58"/>
      <c r="BS377" s="58"/>
      <c r="BT377" s="58"/>
      <c r="BU377" s="58"/>
      <c r="BV377" s="58"/>
      <c r="BW377" s="58"/>
      <c r="BX377" s="58"/>
      <c r="BY377" s="58"/>
      <c r="BZ377" s="58"/>
      <c r="CA377" s="58"/>
      <c r="CB377" s="58"/>
      <c r="CC377" s="58"/>
      <c r="CD377" s="58"/>
      <c r="CE377" s="58"/>
      <c r="CF377" s="58"/>
      <c r="CG377" s="58"/>
    </row>
    <row r="378" spans="1:85" ht="17.149999999999999" customHeight="1" x14ac:dyDescent="0.35">
      <c r="A378" s="82" t="s">
        <v>142</v>
      </c>
      <c r="B378" s="183">
        <v>1</v>
      </c>
      <c r="O378" s="58"/>
      <c r="P378" s="58"/>
      <c r="Q378" s="58"/>
      <c r="R378" s="58"/>
      <c r="S378" s="58"/>
      <c r="T378" s="58"/>
      <c r="U378" s="58"/>
      <c r="V378" s="58"/>
      <c r="W378" s="58"/>
      <c r="X378" s="58"/>
      <c r="Y378" s="58"/>
      <c r="Z378" s="58"/>
      <c r="AA378" s="58"/>
      <c r="AB378" s="58"/>
      <c r="AC378" s="58"/>
      <c r="AD378" s="58"/>
      <c r="AE378" s="58"/>
      <c r="AF378" s="58"/>
      <c r="AG378" s="58"/>
      <c r="AH378" s="58"/>
      <c r="AI378" s="58"/>
      <c r="AJ378" s="58"/>
      <c r="AK378" s="58"/>
      <c r="AL378" s="58"/>
      <c r="AM378" s="58"/>
      <c r="AN378" s="58"/>
      <c r="AO378" s="58"/>
      <c r="AP378" s="58"/>
      <c r="AQ378" s="58"/>
      <c r="AR378" s="58"/>
      <c r="AS378" s="58"/>
      <c r="AT378" s="58"/>
      <c r="AU378" s="58"/>
      <c r="AV378" s="58"/>
      <c r="AW378" s="58"/>
      <c r="AX378" s="58"/>
      <c r="AY378" s="58"/>
      <c r="AZ378" s="58"/>
      <c r="BA378" s="58"/>
      <c r="BB378" s="58"/>
      <c r="BC378" s="58"/>
      <c r="BD378" s="58"/>
      <c r="BE378" s="58"/>
      <c r="BF378" s="58"/>
      <c r="BG378" s="58"/>
      <c r="BH378" s="58"/>
      <c r="BI378" s="58"/>
      <c r="BJ378" s="58"/>
      <c r="BK378" s="58"/>
      <c r="BL378" s="58"/>
      <c r="BM378" s="58"/>
      <c r="BN378" s="58"/>
      <c r="BO378" s="58"/>
      <c r="BP378" s="58"/>
      <c r="BQ378" s="58"/>
      <c r="BR378" s="58"/>
      <c r="BS378" s="58"/>
      <c r="BT378" s="58"/>
      <c r="BU378" s="58"/>
      <c r="BV378" s="58"/>
      <c r="BW378" s="58"/>
      <c r="BX378" s="58"/>
      <c r="BY378" s="58"/>
      <c r="BZ378" s="58"/>
      <c r="CA378" s="58"/>
      <c r="CB378" s="58"/>
      <c r="CC378" s="58"/>
      <c r="CD378" s="58"/>
      <c r="CE378" s="58"/>
      <c r="CF378" s="58"/>
      <c r="CG378" s="58"/>
    </row>
    <row r="379" spans="1:85" x14ac:dyDescent="0.35">
      <c r="A379" s="82" t="s">
        <v>143</v>
      </c>
      <c r="B379" s="183">
        <v>1</v>
      </c>
      <c r="O379" s="58"/>
      <c r="P379" s="58"/>
      <c r="Q379" s="58"/>
      <c r="R379" s="58"/>
      <c r="S379" s="58"/>
      <c r="T379" s="58"/>
      <c r="U379" s="58"/>
      <c r="V379" s="58"/>
      <c r="W379" s="58"/>
      <c r="X379" s="58"/>
      <c r="Y379" s="58"/>
      <c r="Z379" s="58"/>
      <c r="AA379" s="58"/>
      <c r="AB379" s="58"/>
      <c r="AC379" s="58"/>
      <c r="AD379" s="58"/>
      <c r="AE379" s="58"/>
      <c r="AF379" s="58"/>
      <c r="AG379" s="58"/>
      <c r="AH379" s="58"/>
      <c r="AI379" s="58"/>
      <c r="AJ379" s="58"/>
      <c r="AK379" s="58"/>
      <c r="AL379" s="58"/>
      <c r="AM379" s="58"/>
      <c r="AN379" s="58"/>
      <c r="AO379" s="58"/>
      <c r="AP379" s="58"/>
      <c r="AQ379" s="58"/>
      <c r="AR379" s="58"/>
      <c r="AS379" s="58"/>
      <c r="AT379" s="58"/>
      <c r="AU379" s="58"/>
      <c r="AV379" s="58"/>
      <c r="AW379" s="58"/>
      <c r="AX379" s="58"/>
      <c r="AY379" s="58"/>
      <c r="AZ379" s="58"/>
      <c r="BA379" s="58"/>
      <c r="BB379" s="58"/>
      <c r="BC379" s="58"/>
      <c r="BD379" s="58"/>
      <c r="BE379" s="58"/>
      <c r="BF379" s="58"/>
      <c r="BG379" s="58"/>
      <c r="BH379" s="58"/>
      <c r="BI379" s="58"/>
      <c r="BJ379" s="58"/>
      <c r="BK379" s="58"/>
      <c r="BL379" s="58"/>
      <c r="BM379" s="58"/>
      <c r="BN379" s="58"/>
      <c r="BO379" s="58"/>
      <c r="BP379" s="58"/>
      <c r="BQ379" s="58"/>
      <c r="BR379" s="58"/>
      <c r="BS379" s="58"/>
      <c r="BT379" s="58"/>
      <c r="BU379" s="58"/>
      <c r="BV379" s="58"/>
      <c r="BW379" s="58"/>
      <c r="BX379" s="58"/>
      <c r="BY379" s="58"/>
      <c r="BZ379" s="58"/>
      <c r="CA379" s="58"/>
      <c r="CB379" s="58"/>
      <c r="CC379" s="58"/>
      <c r="CD379" s="58"/>
      <c r="CE379" s="58"/>
      <c r="CF379" s="58"/>
      <c r="CG379" s="58"/>
    </row>
    <row r="380" spans="1:85" s="5" customFormat="1" x14ac:dyDescent="0.35">
      <c r="C380"/>
      <c r="D380"/>
      <c r="E380"/>
      <c r="F380"/>
      <c r="G380"/>
      <c r="H380"/>
      <c r="I380"/>
      <c r="J380"/>
      <c r="K380"/>
      <c r="L380"/>
      <c r="M380"/>
      <c r="N380"/>
      <c r="O380" s="58"/>
      <c r="P380" s="58"/>
      <c r="Q380" s="58"/>
      <c r="R380" s="58"/>
      <c r="S380" s="58"/>
      <c r="T380" s="58"/>
      <c r="U380" s="58"/>
      <c r="V380" s="58"/>
      <c r="W380" s="58"/>
      <c r="X380" s="58"/>
      <c r="Y380" s="58"/>
      <c r="Z380" s="58"/>
      <c r="AA380" s="58"/>
      <c r="AB380" s="58"/>
      <c r="AC380" s="58"/>
      <c r="AD380" s="58"/>
      <c r="AE380" s="58"/>
      <c r="AF380" s="58"/>
      <c r="AG380" s="58"/>
      <c r="AH380" s="58"/>
      <c r="AI380" s="58"/>
      <c r="AJ380" s="58"/>
      <c r="AK380" s="58"/>
      <c r="AL380" s="58"/>
      <c r="AM380" s="58"/>
      <c r="AN380" s="58"/>
      <c r="AO380" s="58"/>
      <c r="AP380" s="58"/>
      <c r="AQ380" s="58"/>
      <c r="AR380" s="58"/>
      <c r="AS380" s="58"/>
      <c r="AT380" s="58"/>
      <c r="AU380" s="58"/>
      <c r="AV380" s="58"/>
      <c r="AW380" s="58"/>
      <c r="AX380" s="58"/>
      <c r="AY380" s="58"/>
      <c r="AZ380" s="58"/>
      <c r="BA380" s="58"/>
      <c r="BB380" s="58"/>
      <c r="BC380" s="58"/>
      <c r="BD380" s="58"/>
      <c r="BE380" s="58"/>
      <c r="BF380" s="58"/>
      <c r="BG380" s="58"/>
      <c r="BH380" s="58"/>
      <c r="BI380" s="58"/>
      <c r="BJ380" s="58"/>
      <c r="BK380" s="58"/>
      <c r="BL380" s="58"/>
      <c r="BM380" s="58"/>
      <c r="BN380" s="58"/>
      <c r="BO380" s="58"/>
      <c r="BP380" s="58"/>
      <c r="BQ380" s="58"/>
      <c r="BR380" s="58"/>
      <c r="BS380" s="58"/>
      <c r="BT380" s="58"/>
      <c r="BU380" s="58"/>
      <c r="BV380" s="58"/>
      <c r="BW380" s="58"/>
      <c r="BX380" s="58"/>
      <c r="BY380" s="58"/>
      <c r="BZ380" s="58"/>
      <c r="CA380" s="58"/>
      <c r="CB380" s="58"/>
      <c r="CC380" s="58"/>
      <c r="CD380" s="58"/>
      <c r="CE380" s="58"/>
      <c r="CF380" s="58"/>
      <c r="CG380" s="58"/>
    </row>
    <row r="381" spans="1:85" x14ac:dyDescent="0.35">
      <c r="A381" s="63" t="s">
        <v>1623</v>
      </c>
      <c r="F381" s="58"/>
      <c r="G381" s="58"/>
      <c r="H381" s="58"/>
      <c r="I381" s="58"/>
      <c r="J381" s="58"/>
      <c r="K381" s="58"/>
      <c r="L381" s="58"/>
      <c r="M381" s="58"/>
      <c r="N381" s="58"/>
      <c r="O381" s="58"/>
      <c r="P381" s="58"/>
      <c r="Q381" s="58"/>
      <c r="R381" s="58"/>
      <c r="S381" s="58"/>
      <c r="T381" s="58"/>
      <c r="U381" s="58"/>
      <c r="V381" s="58"/>
      <c r="W381" s="58"/>
      <c r="X381" s="58"/>
      <c r="Y381" s="58"/>
      <c r="Z381" s="58"/>
      <c r="AA381" s="58"/>
      <c r="AB381" s="58"/>
      <c r="AC381" s="58"/>
      <c r="AD381" s="58"/>
      <c r="AE381" s="58"/>
      <c r="AF381" s="58"/>
      <c r="AG381" s="58"/>
      <c r="AH381" s="58"/>
      <c r="AI381" s="58"/>
      <c r="AJ381" s="58"/>
      <c r="AK381" s="58"/>
      <c r="AL381" s="58"/>
      <c r="AM381" s="58"/>
      <c r="AN381" s="58"/>
      <c r="AO381" s="58"/>
      <c r="AP381" s="58"/>
      <c r="AQ381" s="58"/>
      <c r="AR381" s="58"/>
      <c r="AS381" s="58"/>
      <c r="AT381" s="58"/>
      <c r="AU381" s="58"/>
      <c r="AV381" s="58"/>
      <c r="AW381" s="58"/>
      <c r="AX381" s="58"/>
      <c r="AY381" s="58"/>
      <c r="AZ381" s="58"/>
      <c r="BA381" s="58"/>
      <c r="BB381" s="58"/>
      <c r="BC381" s="58"/>
      <c r="BD381" s="58"/>
      <c r="BE381" s="58"/>
      <c r="BF381" s="58"/>
      <c r="BG381" s="58"/>
      <c r="BH381" s="58"/>
      <c r="BI381" s="58"/>
      <c r="BJ381" s="58"/>
      <c r="BK381" s="58"/>
      <c r="BL381" s="58"/>
      <c r="BM381" s="58"/>
      <c r="BN381" s="58"/>
      <c r="BO381" s="58"/>
      <c r="BP381" s="58"/>
      <c r="BQ381" s="58"/>
      <c r="BR381" s="58"/>
      <c r="BS381" s="58"/>
      <c r="BT381" s="58"/>
      <c r="BU381" s="58"/>
      <c r="BV381" s="58"/>
      <c r="BW381" s="58"/>
      <c r="BX381" s="58"/>
      <c r="BY381" s="58"/>
      <c r="BZ381" s="58"/>
      <c r="CA381" s="58"/>
      <c r="CB381" s="58"/>
      <c r="CC381" s="58"/>
      <c r="CD381" s="58"/>
      <c r="CE381" s="58"/>
      <c r="CF381" s="58"/>
      <c r="CG381" s="58"/>
    </row>
    <row r="382" spans="1:85" x14ac:dyDescent="0.35">
      <c r="A382" s="180" t="s">
        <v>425</v>
      </c>
      <c r="B382" s="24" t="s">
        <v>1618</v>
      </c>
      <c r="C382" s="24" t="s">
        <v>1619</v>
      </c>
      <c r="D382" s="24" t="s">
        <v>1620</v>
      </c>
      <c r="E382" s="24" t="s">
        <v>1621</v>
      </c>
      <c r="F382" s="58"/>
      <c r="G382" s="58"/>
      <c r="H382" s="58"/>
      <c r="I382" s="58"/>
      <c r="J382" s="58"/>
      <c r="K382" s="58"/>
      <c r="L382" s="58"/>
      <c r="M382" s="58"/>
      <c r="N382" s="58"/>
      <c r="O382" s="58"/>
      <c r="P382" s="58"/>
      <c r="Q382" s="58"/>
      <c r="R382" s="58"/>
      <c r="S382" s="58"/>
      <c r="T382" s="58"/>
      <c r="U382" s="58"/>
      <c r="V382" s="58"/>
      <c r="W382" s="58"/>
      <c r="X382" s="58"/>
      <c r="Y382" s="58"/>
      <c r="Z382" s="58"/>
      <c r="AA382" s="58"/>
      <c r="AB382" s="58"/>
      <c r="AC382" s="58"/>
      <c r="AD382" s="58"/>
      <c r="AE382" s="58"/>
      <c r="AF382" s="58"/>
      <c r="AG382" s="58"/>
      <c r="AH382" s="58"/>
      <c r="AI382" s="58"/>
      <c r="AJ382" s="58"/>
      <c r="AK382" s="58"/>
      <c r="AL382" s="58"/>
      <c r="AM382" s="58"/>
      <c r="AN382" s="58"/>
      <c r="AO382" s="58"/>
      <c r="AP382" s="58"/>
      <c r="AQ382" s="58"/>
      <c r="AR382" s="58"/>
      <c r="AS382" s="58"/>
      <c r="AT382" s="58"/>
      <c r="AU382" s="58"/>
      <c r="AV382" s="58"/>
      <c r="AW382" s="58"/>
      <c r="AX382" s="58"/>
      <c r="AY382" s="58"/>
      <c r="AZ382" s="58"/>
      <c r="BA382" s="58"/>
      <c r="BB382" s="58"/>
      <c r="BC382" s="58"/>
      <c r="BD382" s="58"/>
      <c r="BE382" s="58"/>
      <c r="BF382" s="58"/>
      <c r="BG382" s="58"/>
      <c r="BH382" s="58"/>
      <c r="BI382" s="58"/>
      <c r="BJ382" s="58"/>
      <c r="BK382" s="58"/>
      <c r="BL382" s="58"/>
      <c r="BM382" s="58"/>
      <c r="BN382" s="58"/>
      <c r="BO382" s="58"/>
      <c r="BP382" s="58"/>
      <c r="BQ382" s="58"/>
      <c r="BR382" s="58"/>
      <c r="BS382" s="58"/>
      <c r="BT382" s="58"/>
      <c r="BU382" s="58"/>
      <c r="BV382" s="58"/>
      <c r="BW382" s="58"/>
      <c r="BX382" s="58"/>
      <c r="BY382" s="58"/>
      <c r="BZ382" s="58"/>
      <c r="CA382" s="58"/>
      <c r="CB382" s="58"/>
      <c r="CC382" s="58"/>
      <c r="CD382" s="58"/>
      <c r="CE382" s="58"/>
      <c r="CF382" s="58"/>
      <c r="CG382" s="58"/>
    </row>
    <row r="383" spans="1:85" x14ac:dyDescent="0.35">
      <c r="A383" s="82" t="s">
        <v>196</v>
      </c>
      <c r="B383" s="183">
        <v>0</v>
      </c>
      <c r="C383" s="183">
        <v>1</v>
      </c>
      <c r="D383" s="183">
        <v>1</v>
      </c>
      <c r="E383" s="183">
        <v>0</v>
      </c>
      <c r="F383" s="58"/>
      <c r="G383" s="58"/>
      <c r="H383" s="58"/>
      <c r="I383" s="58"/>
      <c r="J383" s="58"/>
      <c r="K383" s="58"/>
      <c r="L383" s="58"/>
      <c r="M383" s="58"/>
      <c r="N383" s="58"/>
      <c r="O383" s="58"/>
      <c r="P383" s="58"/>
      <c r="Q383" s="58"/>
      <c r="R383" s="58"/>
      <c r="S383" s="58"/>
      <c r="T383" s="58"/>
      <c r="U383" s="58"/>
      <c r="V383" s="58"/>
      <c r="W383" s="58"/>
      <c r="X383" s="58"/>
      <c r="Y383" s="58"/>
      <c r="Z383" s="58"/>
      <c r="AA383" s="58"/>
      <c r="AB383" s="58"/>
      <c r="AC383" s="58"/>
      <c r="AD383" s="58"/>
      <c r="AE383" s="58"/>
      <c r="AF383" s="58"/>
      <c r="AG383" s="58"/>
      <c r="AH383" s="58"/>
      <c r="AI383" s="58"/>
      <c r="AJ383" s="58"/>
      <c r="AK383" s="58"/>
      <c r="AL383" s="58"/>
      <c r="AM383" s="58"/>
      <c r="AN383" s="58"/>
      <c r="AO383" s="58"/>
      <c r="AP383" s="58"/>
      <c r="AQ383" s="58"/>
      <c r="AR383" s="58"/>
      <c r="AS383" s="58"/>
      <c r="AT383" s="58"/>
      <c r="AU383" s="58"/>
      <c r="AV383" s="58"/>
      <c r="AW383" s="58"/>
      <c r="AX383" s="58"/>
      <c r="AY383" s="58"/>
      <c r="AZ383" s="58"/>
      <c r="BA383" s="58"/>
      <c r="BB383" s="58"/>
      <c r="BC383" s="58"/>
      <c r="BD383" s="58"/>
      <c r="BE383" s="58"/>
      <c r="BF383" s="58"/>
      <c r="BG383" s="58"/>
      <c r="BH383" s="58"/>
      <c r="BI383" s="58"/>
      <c r="BJ383" s="58"/>
      <c r="BK383" s="58"/>
      <c r="BL383" s="58"/>
      <c r="BM383" s="58"/>
      <c r="BN383" s="58"/>
      <c r="BO383" s="58"/>
      <c r="BP383" s="58"/>
      <c r="BQ383" s="58"/>
      <c r="BR383" s="58"/>
      <c r="BS383" s="58"/>
      <c r="BT383" s="58"/>
      <c r="BU383" s="58"/>
      <c r="BV383" s="58"/>
      <c r="BW383" s="58"/>
      <c r="BX383" s="58"/>
      <c r="BY383" s="58"/>
      <c r="BZ383" s="58"/>
      <c r="CA383" s="58"/>
      <c r="CB383" s="58"/>
      <c r="CC383" s="58"/>
      <c r="CD383" s="58"/>
      <c r="CE383" s="58"/>
      <c r="CF383" s="58"/>
      <c r="CG383" s="58"/>
    </row>
    <row r="384" spans="1:85" x14ac:dyDescent="0.35">
      <c r="A384" s="82" t="s">
        <v>136</v>
      </c>
      <c r="B384" s="183">
        <v>0</v>
      </c>
      <c r="C384" s="183">
        <v>1</v>
      </c>
      <c r="D384" s="183">
        <v>1</v>
      </c>
      <c r="E384" s="183">
        <v>0</v>
      </c>
      <c r="F384" s="58"/>
      <c r="G384" s="58"/>
      <c r="H384" s="58"/>
      <c r="I384" s="58"/>
      <c r="J384" s="58"/>
      <c r="K384" s="58"/>
      <c r="L384" s="58"/>
      <c r="M384" s="58"/>
      <c r="N384" s="58"/>
      <c r="O384" s="58"/>
      <c r="P384" s="58"/>
      <c r="Q384" s="58"/>
      <c r="R384" s="58"/>
      <c r="S384" s="58"/>
      <c r="T384" s="58"/>
      <c r="U384" s="58"/>
      <c r="V384" s="58"/>
      <c r="W384" s="58"/>
      <c r="X384" s="58"/>
      <c r="Y384" s="58"/>
      <c r="Z384" s="58"/>
      <c r="AA384" s="58"/>
      <c r="AB384" s="58"/>
      <c r="AC384" s="58"/>
      <c r="AD384" s="58"/>
      <c r="AE384" s="58"/>
      <c r="AF384" s="58"/>
      <c r="AG384" s="58"/>
      <c r="AH384" s="58"/>
      <c r="AI384" s="58"/>
      <c r="AJ384" s="58"/>
      <c r="AK384" s="58"/>
      <c r="AL384" s="58"/>
      <c r="AM384" s="58"/>
      <c r="AN384" s="58"/>
      <c r="AO384" s="58"/>
      <c r="AP384" s="58"/>
      <c r="AQ384" s="58"/>
      <c r="AR384" s="58"/>
      <c r="AS384" s="58"/>
      <c r="AT384" s="58"/>
      <c r="AU384" s="58"/>
      <c r="AV384" s="58"/>
      <c r="AW384" s="58"/>
      <c r="AX384" s="58"/>
      <c r="AY384" s="58"/>
      <c r="AZ384" s="58"/>
      <c r="BA384" s="58"/>
      <c r="BB384" s="58"/>
      <c r="BC384" s="58"/>
      <c r="BD384" s="58"/>
      <c r="BE384" s="58"/>
      <c r="BF384" s="58"/>
      <c r="BG384" s="58"/>
      <c r="BH384" s="58"/>
      <c r="BI384" s="58"/>
      <c r="BJ384" s="58"/>
      <c r="BK384" s="58"/>
      <c r="BL384" s="58"/>
      <c r="BM384" s="58"/>
      <c r="BN384" s="58"/>
      <c r="BO384" s="58"/>
      <c r="BP384" s="58"/>
      <c r="BQ384" s="58"/>
      <c r="BR384" s="58"/>
      <c r="BS384" s="58"/>
      <c r="BT384" s="58"/>
      <c r="BU384" s="58"/>
      <c r="BV384" s="58"/>
      <c r="BW384" s="58"/>
      <c r="BX384" s="58"/>
      <c r="BY384" s="58"/>
      <c r="BZ384" s="58"/>
      <c r="CA384" s="58"/>
      <c r="CB384" s="58"/>
      <c r="CC384" s="58"/>
      <c r="CD384" s="58"/>
      <c r="CE384" s="58"/>
      <c r="CF384" s="58"/>
      <c r="CG384" s="58"/>
    </row>
    <row r="385" spans="1:85" x14ac:dyDescent="0.35">
      <c r="A385" s="82" t="s">
        <v>197</v>
      </c>
      <c r="B385" s="183">
        <v>0</v>
      </c>
      <c r="C385" s="183">
        <v>1</v>
      </c>
      <c r="D385" s="183">
        <v>1</v>
      </c>
      <c r="E385" s="183">
        <v>0</v>
      </c>
      <c r="F385" s="58"/>
      <c r="G385" s="58"/>
      <c r="H385" s="58"/>
      <c r="I385" s="58"/>
      <c r="J385" s="58"/>
      <c r="K385" s="58"/>
      <c r="L385" s="58"/>
      <c r="M385" s="58"/>
      <c r="N385" s="58"/>
      <c r="O385" s="58"/>
      <c r="P385" s="58"/>
      <c r="Q385" s="58"/>
      <c r="R385" s="58"/>
      <c r="S385" s="58"/>
      <c r="T385" s="58"/>
      <c r="U385" s="58"/>
      <c r="V385" s="58"/>
      <c r="W385" s="58"/>
      <c r="X385" s="58"/>
      <c r="Y385" s="58"/>
      <c r="Z385" s="58"/>
      <c r="AA385" s="58"/>
      <c r="AB385" s="58"/>
      <c r="AC385" s="58"/>
      <c r="AD385" s="58"/>
      <c r="AE385" s="58"/>
      <c r="AF385" s="58"/>
      <c r="AG385" s="58"/>
      <c r="AH385" s="58"/>
      <c r="AI385" s="58"/>
      <c r="AJ385" s="58"/>
      <c r="AK385" s="58"/>
      <c r="AL385" s="58"/>
      <c r="AM385" s="58"/>
      <c r="AN385" s="58"/>
      <c r="AO385" s="58"/>
      <c r="AP385" s="58"/>
      <c r="AQ385" s="58"/>
      <c r="AR385" s="58"/>
      <c r="AS385" s="58"/>
      <c r="AT385" s="58"/>
      <c r="AU385" s="58"/>
      <c r="AV385" s="58"/>
      <c r="AW385" s="58"/>
      <c r="AX385" s="58"/>
      <c r="AY385" s="58"/>
      <c r="AZ385" s="58"/>
      <c r="BA385" s="58"/>
      <c r="BB385" s="58"/>
      <c r="BC385" s="58"/>
      <c r="BD385" s="58"/>
      <c r="BE385" s="58"/>
      <c r="BF385" s="58"/>
      <c r="BG385" s="58"/>
      <c r="BH385" s="58"/>
      <c r="BI385" s="58"/>
      <c r="BJ385" s="58"/>
      <c r="BK385" s="58"/>
      <c r="BL385" s="58"/>
      <c r="BM385" s="58"/>
      <c r="BN385" s="58"/>
      <c r="BO385" s="58"/>
      <c r="BP385" s="58"/>
      <c r="BQ385" s="58"/>
      <c r="BR385" s="58"/>
      <c r="BS385" s="58"/>
      <c r="BT385" s="58"/>
      <c r="BU385" s="58"/>
      <c r="BV385" s="58"/>
      <c r="BW385" s="58"/>
      <c r="BX385" s="58"/>
      <c r="BY385" s="58"/>
      <c r="BZ385" s="58"/>
      <c r="CA385" s="58"/>
      <c r="CB385" s="58"/>
      <c r="CC385" s="58"/>
      <c r="CD385" s="58"/>
      <c r="CE385" s="58"/>
      <c r="CF385" s="58"/>
      <c r="CG385" s="58"/>
    </row>
    <row r="386" spans="1:85" x14ac:dyDescent="0.35">
      <c r="A386" s="82" t="s">
        <v>218</v>
      </c>
      <c r="B386" s="183">
        <v>0</v>
      </c>
      <c r="C386" s="183">
        <v>1</v>
      </c>
      <c r="D386" s="183">
        <v>1</v>
      </c>
      <c r="E386" s="183">
        <v>0</v>
      </c>
      <c r="F386" s="58"/>
      <c r="G386" s="58"/>
      <c r="H386" s="58"/>
      <c r="I386" s="58"/>
      <c r="J386" s="58"/>
      <c r="K386" s="58"/>
      <c r="L386" s="58"/>
      <c r="M386" s="58"/>
      <c r="N386" s="58"/>
      <c r="O386" s="58"/>
      <c r="P386" s="58"/>
      <c r="Q386" s="58"/>
      <c r="R386" s="58"/>
      <c r="S386" s="58"/>
      <c r="T386" s="58"/>
      <c r="U386" s="58"/>
      <c r="V386" s="58"/>
      <c r="W386" s="58"/>
      <c r="X386" s="58"/>
      <c r="Y386" s="58"/>
      <c r="Z386" s="58"/>
      <c r="AA386" s="58"/>
      <c r="AB386" s="58"/>
      <c r="AC386" s="58"/>
      <c r="AD386" s="58"/>
      <c r="AE386" s="58"/>
      <c r="AF386" s="58"/>
      <c r="AG386" s="58"/>
      <c r="AH386" s="58"/>
      <c r="AI386" s="58"/>
      <c r="AJ386" s="58"/>
      <c r="AK386" s="58"/>
      <c r="AL386" s="58"/>
      <c r="AM386" s="58"/>
      <c r="AN386" s="58"/>
      <c r="AO386" s="58"/>
      <c r="AP386" s="58"/>
      <c r="AQ386" s="58"/>
      <c r="AR386" s="58"/>
      <c r="AS386" s="58"/>
      <c r="AT386" s="58"/>
      <c r="AU386" s="58"/>
      <c r="AV386" s="58"/>
      <c r="AW386" s="58"/>
      <c r="AX386" s="58"/>
      <c r="AY386" s="58"/>
      <c r="AZ386" s="58"/>
      <c r="BA386" s="58"/>
      <c r="BB386" s="58"/>
      <c r="BC386" s="58"/>
      <c r="BD386" s="58"/>
      <c r="BE386" s="58"/>
      <c r="BF386" s="58"/>
      <c r="BG386" s="58"/>
      <c r="BH386" s="58"/>
      <c r="BI386" s="58"/>
      <c r="BJ386" s="58"/>
      <c r="BK386" s="58"/>
      <c r="BL386" s="58"/>
      <c r="BM386" s="58"/>
      <c r="BN386" s="58"/>
      <c r="BO386" s="58"/>
      <c r="BP386" s="58"/>
      <c r="BQ386" s="58"/>
      <c r="BR386" s="58"/>
      <c r="BS386" s="58"/>
      <c r="BT386" s="58"/>
      <c r="BU386" s="58"/>
      <c r="BV386" s="58"/>
      <c r="BW386" s="58"/>
      <c r="BX386" s="58"/>
      <c r="BY386" s="58"/>
      <c r="BZ386" s="58"/>
      <c r="CA386" s="58"/>
      <c r="CB386" s="58"/>
      <c r="CC386" s="58"/>
      <c r="CD386" s="58"/>
      <c r="CE386" s="58"/>
      <c r="CF386" s="58"/>
      <c r="CG386" s="58"/>
    </row>
    <row r="387" spans="1:85" x14ac:dyDescent="0.35">
      <c r="A387" s="82" t="s">
        <v>198</v>
      </c>
      <c r="B387" s="183">
        <v>0</v>
      </c>
      <c r="C387" s="183">
        <v>1</v>
      </c>
      <c r="D387" s="183">
        <v>1</v>
      </c>
      <c r="E387" s="183">
        <v>0</v>
      </c>
      <c r="F387" s="58"/>
      <c r="G387" s="58"/>
      <c r="H387" s="58"/>
      <c r="I387" s="58"/>
      <c r="J387" s="58"/>
      <c r="K387" s="58"/>
      <c r="L387" s="58"/>
      <c r="M387" s="58"/>
      <c r="N387" s="58"/>
      <c r="O387" s="58"/>
      <c r="P387" s="58"/>
      <c r="Q387" s="58"/>
      <c r="R387" s="58"/>
      <c r="S387" s="58"/>
      <c r="T387" s="58"/>
      <c r="U387" s="58"/>
      <c r="V387" s="58"/>
      <c r="W387" s="58"/>
      <c r="X387" s="58"/>
      <c r="Y387" s="58"/>
      <c r="Z387" s="58"/>
      <c r="AA387" s="58"/>
      <c r="AB387" s="58"/>
      <c r="AC387" s="58"/>
      <c r="AD387" s="58"/>
      <c r="AE387" s="58"/>
      <c r="AF387" s="58"/>
      <c r="AG387" s="58"/>
      <c r="AH387" s="58"/>
      <c r="AI387" s="58"/>
      <c r="AJ387" s="58"/>
      <c r="AK387" s="58"/>
      <c r="AL387" s="58"/>
      <c r="AM387" s="58"/>
      <c r="AN387" s="58"/>
      <c r="AO387" s="58"/>
      <c r="AP387" s="58"/>
      <c r="AQ387" s="58"/>
      <c r="AR387" s="58"/>
      <c r="AS387" s="58"/>
      <c r="AT387" s="58"/>
      <c r="AU387" s="58"/>
      <c r="AV387" s="58"/>
      <c r="AW387" s="58"/>
      <c r="AX387" s="58"/>
      <c r="AY387" s="58"/>
      <c r="AZ387" s="58"/>
      <c r="BA387" s="58"/>
      <c r="BB387" s="58"/>
      <c r="BC387" s="58"/>
      <c r="BD387" s="58"/>
      <c r="BE387" s="58"/>
      <c r="BF387" s="58"/>
      <c r="BG387" s="58"/>
      <c r="BH387" s="58"/>
      <c r="BI387" s="58"/>
      <c r="BJ387" s="58"/>
      <c r="BK387" s="58"/>
      <c r="BL387" s="58"/>
      <c r="BM387" s="58"/>
      <c r="BN387" s="58"/>
      <c r="BO387" s="58"/>
      <c r="BP387" s="58"/>
      <c r="BQ387" s="58"/>
      <c r="BR387" s="58"/>
      <c r="BS387" s="58"/>
      <c r="BT387" s="58"/>
      <c r="BU387" s="58"/>
      <c r="BV387" s="58"/>
      <c r="BW387" s="58"/>
      <c r="BX387" s="58"/>
      <c r="BY387" s="58"/>
      <c r="BZ387" s="58"/>
      <c r="CA387" s="58"/>
      <c r="CB387" s="58"/>
      <c r="CC387" s="58"/>
      <c r="CD387" s="58"/>
      <c r="CE387" s="58"/>
      <c r="CF387" s="58"/>
      <c r="CG387" s="58"/>
    </row>
    <row r="388" spans="1:85" x14ac:dyDescent="0.35">
      <c r="A388" s="82" t="s">
        <v>140</v>
      </c>
      <c r="B388" s="183">
        <v>0</v>
      </c>
      <c r="C388" s="183">
        <v>1</v>
      </c>
      <c r="D388" s="183">
        <v>1</v>
      </c>
      <c r="E388" s="183">
        <v>0</v>
      </c>
      <c r="F388" s="58"/>
      <c r="G388" s="58"/>
      <c r="H388" s="58"/>
      <c r="I388" s="58"/>
      <c r="J388" s="58"/>
      <c r="K388" s="58"/>
      <c r="L388" s="58"/>
      <c r="M388" s="58"/>
      <c r="N388" s="58"/>
      <c r="O388" s="58"/>
      <c r="P388" s="58"/>
      <c r="Q388" s="58"/>
      <c r="R388" s="58"/>
      <c r="S388" s="58"/>
      <c r="T388" s="58"/>
      <c r="U388" s="58"/>
      <c r="V388" s="58"/>
      <c r="W388" s="58"/>
      <c r="X388" s="58"/>
      <c r="Y388" s="58"/>
      <c r="Z388" s="58"/>
      <c r="AA388" s="58"/>
      <c r="AB388" s="58"/>
      <c r="AC388" s="58"/>
      <c r="AD388" s="58"/>
      <c r="AE388" s="58"/>
      <c r="AF388" s="58"/>
      <c r="AG388" s="58"/>
      <c r="AH388" s="58"/>
      <c r="AI388" s="58"/>
      <c r="AJ388" s="58"/>
      <c r="AK388" s="58"/>
      <c r="AL388" s="58"/>
      <c r="AM388" s="58"/>
      <c r="AN388" s="58"/>
      <c r="AO388" s="58"/>
      <c r="AP388" s="58"/>
      <c r="AQ388" s="58"/>
      <c r="AR388" s="58"/>
      <c r="AS388" s="58"/>
      <c r="AT388" s="58"/>
      <c r="AU388" s="58"/>
      <c r="AV388" s="58"/>
      <c r="AW388" s="58"/>
      <c r="AX388" s="58"/>
      <c r="AY388" s="58"/>
      <c r="AZ388" s="58"/>
      <c r="BA388" s="58"/>
      <c r="BB388" s="58"/>
      <c r="BC388" s="58"/>
      <c r="BD388" s="58"/>
      <c r="BE388" s="58"/>
      <c r="BF388" s="58"/>
      <c r="BG388" s="58"/>
      <c r="BH388" s="58"/>
      <c r="BI388" s="58"/>
      <c r="BJ388" s="58"/>
      <c r="BK388" s="58"/>
      <c r="BL388" s="58"/>
      <c r="BM388" s="58"/>
      <c r="BN388" s="58"/>
      <c r="BO388" s="58"/>
      <c r="BP388" s="58"/>
      <c r="BQ388" s="58"/>
      <c r="BR388" s="58"/>
      <c r="BS388" s="58"/>
      <c r="BT388" s="58"/>
      <c r="BU388" s="58"/>
      <c r="BV388" s="58"/>
      <c r="BW388" s="58"/>
      <c r="BX388" s="58"/>
      <c r="BY388" s="58"/>
      <c r="BZ388" s="58"/>
      <c r="CA388" s="58"/>
      <c r="CB388" s="58"/>
      <c r="CC388" s="58"/>
      <c r="CD388" s="58"/>
      <c r="CE388" s="58"/>
      <c r="CF388" s="58"/>
      <c r="CG388" s="58"/>
    </row>
    <row r="389" spans="1:85" ht="16.399999999999999" customHeight="1" x14ac:dyDescent="0.35">
      <c r="A389" s="82" t="s">
        <v>199</v>
      </c>
      <c r="B389" s="183">
        <v>0</v>
      </c>
      <c r="C389" s="183">
        <v>1</v>
      </c>
      <c r="D389" s="183">
        <v>1</v>
      </c>
      <c r="E389" s="183">
        <v>0</v>
      </c>
      <c r="F389" s="58"/>
      <c r="G389" s="58"/>
      <c r="H389" s="58"/>
      <c r="I389" s="58"/>
      <c r="J389" s="58"/>
      <c r="K389" s="58"/>
      <c r="L389" s="58"/>
      <c r="M389" s="58"/>
      <c r="N389" s="58"/>
      <c r="O389" s="58"/>
      <c r="P389" s="58"/>
      <c r="Q389" s="58"/>
      <c r="R389" s="58"/>
      <c r="S389" s="58"/>
      <c r="T389" s="58"/>
      <c r="U389" s="58"/>
      <c r="V389" s="58"/>
      <c r="W389" s="58"/>
      <c r="X389" s="58"/>
      <c r="Y389" s="58"/>
      <c r="Z389" s="58"/>
      <c r="AA389" s="58"/>
      <c r="AB389" s="58"/>
      <c r="AC389" s="58"/>
      <c r="AD389" s="58"/>
      <c r="AE389" s="58"/>
      <c r="AF389" s="58"/>
      <c r="AG389" s="58"/>
      <c r="AH389" s="58"/>
      <c r="AI389" s="58"/>
      <c r="AJ389" s="58"/>
      <c r="AK389" s="58"/>
      <c r="AL389" s="58"/>
      <c r="AM389" s="58"/>
      <c r="AN389" s="58"/>
      <c r="AO389" s="58"/>
      <c r="AP389" s="58"/>
      <c r="AQ389" s="58"/>
      <c r="AR389" s="58"/>
      <c r="AS389" s="58"/>
      <c r="AT389" s="58"/>
      <c r="AU389" s="58"/>
      <c r="AV389" s="58"/>
      <c r="AW389" s="58"/>
      <c r="AX389" s="58"/>
      <c r="AY389" s="58"/>
      <c r="AZ389" s="58"/>
      <c r="BA389" s="58"/>
      <c r="BB389" s="58"/>
      <c r="BC389" s="58"/>
      <c r="BD389" s="58"/>
      <c r="BE389" s="58"/>
      <c r="BF389" s="58"/>
      <c r="BG389" s="58"/>
      <c r="BH389" s="58"/>
      <c r="BI389" s="58"/>
      <c r="BJ389" s="58"/>
      <c r="BK389" s="58"/>
      <c r="BL389" s="58"/>
      <c r="BM389" s="58"/>
      <c r="BN389" s="58"/>
      <c r="BO389" s="58"/>
      <c r="BP389" s="58"/>
      <c r="BQ389" s="58"/>
      <c r="BR389" s="58"/>
      <c r="BS389" s="58"/>
      <c r="BT389" s="58"/>
      <c r="BU389" s="58"/>
      <c r="BV389" s="58"/>
      <c r="BW389" s="58"/>
      <c r="BX389" s="58"/>
      <c r="BY389" s="58"/>
      <c r="BZ389" s="58"/>
      <c r="CA389" s="58"/>
      <c r="CB389" s="58"/>
      <c r="CC389" s="58"/>
      <c r="CD389" s="58"/>
      <c r="CE389" s="58"/>
      <c r="CF389" s="58"/>
      <c r="CG389" s="58"/>
    </row>
    <row r="390" spans="1:85" ht="17.149999999999999" customHeight="1" x14ac:dyDescent="0.35">
      <c r="A390" s="82" t="s">
        <v>142</v>
      </c>
      <c r="B390" s="183">
        <v>0</v>
      </c>
      <c r="C390" s="183">
        <v>1</v>
      </c>
      <c r="D390" s="183">
        <v>1</v>
      </c>
      <c r="E390" s="183">
        <v>0</v>
      </c>
      <c r="F390" s="58"/>
      <c r="G390" s="58"/>
      <c r="H390" s="58"/>
      <c r="I390" s="58"/>
      <c r="J390" s="58"/>
      <c r="K390" s="58"/>
      <c r="L390" s="58"/>
      <c r="M390" s="58"/>
      <c r="N390" s="58"/>
      <c r="O390" s="58"/>
      <c r="P390" s="58"/>
      <c r="Q390" s="58"/>
      <c r="R390" s="58"/>
      <c r="S390" s="58"/>
      <c r="T390" s="58"/>
      <c r="U390" s="58"/>
      <c r="V390" s="58"/>
      <c r="W390" s="58"/>
      <c r="X390" s="58"/>
      <c r="Y390" s="58"/>
      <c r="Z390" s="58"/>
      <c r="AA390" s="58"/>
      <c r="AB390" s="58"/>
      <c r="AC390" s="58"/>
      <c r="AD390" s="58"/>
      <c r="AE390" s="58"/>
      <c r="AF390" s="58"/>
      <c r="AG390" s="58"/>
      <c r="AH390" s="58"/>
      <c r="AI390" s="58"/>
      <c r="AJ390" s="58"/>
      <c r="AK390" s="58"/>
      <c r="AL390" s="58"/>
      <c r="AM390" s="58"/>
      <c r="AN390" s="58"/>
      <c r="AO390" s="58"/>
      <c r="AP390" s="58"/>
      <c r="AQ390" s="58"/>
      <c r="AR390" s="58"/>
      <c r="AS390" s="58"/>
      <c r="AT390" s="58"/>
      <c r="AU390" s="58"/>
      <c r="AV390" s="58"/>
      <c r="AW390" s="58"/>
      <c r="AX390" s="58"/>
      <c r="AY390" s="58"/>
      <c r="AZ390" s="58"/>
      <c r="BA390" s="58"/>
      <c r="BB390" s="58"/>
      <c r="BC390" s="58"/>
      <c r="BD390" s="58"/>
      <c r="BE390" s="58"/>
      <c r="BF390" s="58"/>
      <c r="BG390" s="58"/>
      <c r="BH390" s="58"/>
      <c r="BI390" s="58"/>
      <c r="BJ390" s="58"/>
      <c r="BK390" s="58"/>
      <c r="BL390" s="58"/>
      <c r="BM390" s="58"/>
      <c r="BN390" s="58"/>
      <c r="BO390" s="58"/>
      <c r="BP390" s="58"/>
      <c r="BQ390" s="58"/>
      <c r="BR390" s="58"/>
      <c r="BS390" s="58"/>
      <c r="BT390" s="58"/>
      <c r="BU390" s="58"/>
      <c r="BV390" s="58"/>
      <c r="BW390" s="58"/>
      <c r="BX390" s="58"/>
      <c r="BY390" s="58"/>
      <c r="BZ390" s="58"/>
      <c r="CA390" s="58"/>
      <c r="CB390" s="58"/>
      <c r="CC390" s="58"/>
      <c r="CD390" s="58"/>
      <c r="CE390" s="58"/>
      <c r="CF390" s="58"/>
      <c r="CG390" s="58"/>
    </row>
    <row r="391" spans="1:85" x14ac:dyDescent="0.35">
      <c r="A391" s="82" t="s">
        <v>143</v>
      </c>
      <c r="B391" s="183">
        <v>0</v>
      </c>
      <c r="C391" s="183">
        <v>1</v>
      </c>
      <c r="D391" s="183">
        <v>1</v>
      </c>
      <c r="E391" s="183">
        <v>0</v>
      </c>
      <c r="F391" s="58"/>
      <c r="G391" s="58"/>
      <c r="H391" s="58"/>
      <c r="I391" s="58"/>
      <c r="J391" s="58"/>
      <c r="K391" s="58"/>
      <c r="L391" s="58"/>
      <c r="M391" s="58"/>
      <c r="N391" s="58"/>
      <c r="O391" s="58"/>
      <c r="P391" s="58"/>
      <c r="Q391" s="58"/>
      <c r="R391" s="58"/>
      <c r="S391" s="58"/>
      <c r="T391" s="58"/>
      <c r="U391" s="58"/>
      <c r="V391" s="58"/>
      <c r="W391" s="58"/>
      <c r="X391" s="58"/>
      <c r="Y391" s="58"/>
      <c r="Z391" s="58"/>
      <c r="AA391" s="58"/>
      <c r="AB391" s="58"/>
      <c r="AC391" s="58"/>
      <c r="AD391" s="58"/>
      <c r="AE391" s="58"/>
      <c r="AF391" s="58"/>
      <c r="AG391" s="58"/>
      <c r="AH391" s="58"/>
      <c r="AI391" s="58"/>
      <c r="AJ391" s="58"/>
      <c r="AK391" s="58"/>
      <c r="AL391" s="58"/>
      <c r="AM391" s="58"/>
      <c r="AN391" s="58"/>
      <c r="AO391" s="58"/>
      <c r="AP391" s="58"/>
      <c r="AQ391" s="58"/>
      <c r="AR391" s="58"/>
      <c r="AS391" s="58"/>
      <c r="AT391" s="58"/>
      <c r="AU391" s="58"/>
      <c r="AV391" s="58"/>
      <c r="AW391" s="58"/>
      <c r="AX391" s="58"/>
      <c r="AY391" s="58"/>
      <c r="AZ391" s="58"/>
      <c r="BA391" s="58"/>
      <c r="BB391" s="58"/>
      <c r="BC391" s="58"/>
      <c r="BD391" s="58"/>
      <c r="BE391" s="58"/>
      <c r="BF391" s="58"/>
      <c r="BG391" s="58"/>
      <c r="BH391" s="58"/>
      <c r="BI391" s="58"/>
      <c r="BJ391" s="58"/>
      <c r="BK391" s="58"/>
      <c r="BL391" s="58"/>
      <c r="BM391" s="58"/>
      <c r="BN391" s="58"/>
      <c r="BO391" s="58"/>
      <c r="BP391" s="58"/>
      <c r="BQ391" s="58"/>
      <c r="BR391" s="58"/>
      <c r="BS391" s="58"/>
      <c r="BT391" s="58"/>
      <c r="BU391" s="58"/>
      <c r="BV391" s="58"/>
      <c r="BW391" s="58"/>
      <c r="BX391" s="58"/>
      <c r="BY391" s="58"/>
      <c r="BZ391" s="58"/>
      <c r="CA391" s="58"/>
      <c r="CB391" s="58"/>
      <c r="CC391" s="58"/>
      <c r="CD391" s="58"/>
      <c r="CE391" s="58"/>
      <c r="CF391" s="58"/>
      <c r="CG391" s="58"/>
    </row>
    <row r="392" spans="1:85" x14ac:dyDescent="0.35">
      <c r="F392" s="58"/>
      <c r="G392" s="58"/>
      <c r="H392" s="58"/>
      <c r="I392" s="58"/>
      <c r="J392" s="58"/>
      <c r="K392" s="58"/>
      <c r="L392" s="58"/>
      <c r="M392" s="58"/>
      <c r="N392" s="58"/>
      <c r="O392" s="58"/>
      <c r="P392" s="58"/>
      <c r="Q392" s="58"/>
      <c r="R392" s="58"/>
      <c r="S392" s="58"/>
      <c r="T392" s="58"/>
      <c r="U392" s="58"/>
      <c r="V392" s="58"/>
      <c r="W392" s="58"/>
      <c r="X392" s="58"/>
      <c r="Y392" s="58"/>
      <c r="Z392" s="58"/>
      <c r="AA392" s="58"/>
      <c r="AB392" s="58"/>
      <c r="AC392" s="58"/>
      <c r="AD392" s="58"/>
      <c r="AE392" s="58"/>
      <c r="AF392" s="58"/>
      <c r="AG392" s="58"/>
      <c r="AH392" s="58"/>
      <c r="AI392" s="58"/>
      <c r="AJ392" s="58"/>
      <c r="AK392" s="58"/>
      <c r="AL392" s="58"/>
      <c r="AM392" s="58"/>
      <c r="AN392" s="58"/>
      <c r="AO392" s="58"/>
      <c r="AP392" s="58"/>
      <c r="AQ392" s="58"/>
      <c r="AR392" s="58"/>
      <c r="AS392" s="58"/>
      <c r="AT392" s="58"/>
      <c r="AU392" s="58"/>
      <c r="AV392" s="58"/>
      <c r="AW392" s="58"/>
      <c r="AX392" s="58"/>
      <c r="AY392" s="58"/>
      <c r="AZ392" s="58"/>
      <c r="BA392" s="58"/>
      <c r="BB392" s="58"/>
      <c r="BC392" s="58"/>
      <c r="BD392" s="58"/>
      <c r="BE392" s="58"/>
      <c r="BF392" s="58"/>
      <c r="BG392" s="58"/>
      <c r="BH392" s="58"/>
      <c r="BI392" s="58"/>
      <c r="BJ392" s="58"/>
      <c r="BK392" s="58"/>
      <c r="BL392" s="58"/>
      <c r="BM392" s="58"/>
      <c r="BN392" s="58"/>
      <c r="BO392" s="58"/>
      <c r="BP392" s="58"/>
      <c r="BQ392" s="58"/>
      <c r="BR392" s="58"/>
      <c r="BS392" s="58"/>
      <c r="BT392" s="58"/>
      <c r="BU392" s="58"/>
      <c r="BV392" s="58"/>
      <c r="BW392" s="58"/>
      <c r="BX392" s="58"/>
      <c r="BY392" s="58"/>
      <c r="BZ392" s="58"/>
      <c r="CA392" s="58"/>
      <c r="CB392" s="58"/>
      <c r="CC392" s="58"/>
      <c r="CD392" s="58"/>
      <c r="CE392" s="58"/>
      <c r="CF392" s="58"/>
      <c r="CG392" s="58"/>
    </row>
    <row r="393" spans="1:85" x14ac:dyDescent="0.35">
      <c r="A393" s="63" t="s">
        <v>1624</v>
      </c>
      <c r="G393" s="58"/>
      <c r="H393" s="58"/>
      <c r="I393" s="58"/>
      <c r="J393" s="58"/>
      <c r="K393" s="58"/>
      <c r="L393" s="58"/>
      <c r="M393" s="58"/>
      <c r="N393" s="58"/>
      <c r="O393" s="58"/>
      <c r="P393" s="58"/>
      <c r="Q393" s="58"/>
      <c r="R393" s="58"/>
      <c r="S393" s="58"/>
      <c r="T393" s="58"/>
      <c r="U393" s="58"/>
      <c r="V393" s="58"/>
      <c r="W393" s="58"/>
      <c r="X393" s="58"/>
      <c r="Y393" s="58"/>
      <c r="Z393" s="58"/>
      <c r="AA393" s="58"/>
      <c r="AB393" s="58"/>
      <c r="AC393" s="58"/>
      <c r="AD393" s="58"/>
      <c r="AE393" s="58"/>
      <c r="AF393" s="58"/>
      <c r="AG393" s="58"/>
      <c r="AH393" s="58"/>
      <c r="AI393" s="58"/>
      <c r="AJ393" s="58"/>
      <c r="AK393" s="58"/>
      <c r="AL393" s="58"/>
      <c r="AM393" s="58"/>
      <c r="AN393" s="58"/>
      <c r="AO393" s="58"/>
      <c r="AP393" s="58"/>
      <c r="AQ393" s="58"/>
      <c r="AR393" s="58"/>
      <c r="AS393" s="58"/>
      <c r="AT393" s="58"/>
      <c r="AU393" s="58"/>
      <c r="AV393" s="58"/>
      <c r="AW393" s="58"/>
      <c r="AX393" s="58"/>
      <c r="AY393" s="58"/>
      <c r="AZ393" s="58"/>
      <c r="BA393" s="58"/>
      <c r="BB393" s="58"/>
      <c r="BC393" s="58"/>
      <c r="BD393" s="58"/>
      <c r="BE393" s="58"/>
      <c r="BF393" s="58"/>
      <c r="BG393" s="58"/>
      <c r="BH393" s="58"/>
      <c r="BI393" s="58"/>
      <c r="BJ393" s="58"/>
      <c r="BK393" s="58"/>
      <c r="BL393" s="58"/>
      <c r="BM393" s="58"/>
      <c r="BN393" s="58"/>
      <c r="BO393" s="58"/>
      <c r="BP393" s="58"/>
      <c r="BQ393" s="58"/>
      <c r="BR393" s="58"/>
      <c r="BS393" s="58"/>
      <c r="BT393" s="58"/>
      <c r="BU393" s="58"/>
      <c r="BV393" s="58"/>
      <c r="BW393" s="58"/>
      <c r="BX393" s="58"/>
      <c r="BY393" s="58"/>
      <c r="BZ393" s="58"/>
      <c r="CA393" s="58"/>
      <c r="CB393" s="58"/>
      <c r="CC393" s="58"/>
      <c r="CD393" s="58"/>
      <c r="CE393" s="58"/>
      <c r="CF393" s="58"/>
      <c r="CG393" s="58"/>
    </row>
    <row r="394" spans="1:85" x14ac:dyDescent="0.35">
      <c r="A394" s="180" t="s">
        <v>425</v>
      </c>
      <c r="B394" s="24"/>
      <c r="O394" s="58"/>
      <c r="P394" s="58"/>
      <c r="Q394" s="58"/>
      <c r="R394" s="58"/>
      <c r="S394" s="58"/>
      <c r="T394" s="58"/>
      <c r="U394" s="58"/>
      <c r="V394" s="58"/>
      <c r="W394" s="58"/>
      <c r="X394" s="58"/>
      <c r="Y394" s="58"/>
      <c r="Z394" s="58"/>
      <c r="AA394" s="58"/>
      <c r="AB394" s="58"/>
      <c r="AC394" s="58"/>
      <c r="AD394" s="58"/>
      <c r="AE394" s="58"/>
      <c r="AF394" s="58"/>
      <c r="AG394" s="58"/>
      <c r="AH394" s="58"/>
      <c r="AI394" s="58"/>
      <c r="AJ394" s="58"/>
      <c r="AK394" s="58"/>
      <c r="AL394" s="58"/>
      <c r="AM394" s="58"/>
      <c r="AN394" s="58"/>
      <c r="AO394" s="58"/>
      <c r="AP394" s="58"/>
      <c r="AQ394" s="58"/>
      <c r="AR394" s="58"/>
      <c r="AS394" s="58"/>
      <c r="AT394" s="58"/>
      <c r="AU394" s="58"/>
      <c r="AV394" s="58"/>
      <c r="AW394" s="58"/>
      <c r="AX394" s="58"/>
      <c r="AY394" s="58"/>
      <c r="AZ394" s="58"/>
      <c r="BA394" s="58"/>
      <c r="BB394" s="58"/>
      <c r="BC394" s="58"/>
      <c r="BD394" s="58"/>
      <c r="BE394" s="58"/>
      <c r="BF394" s="58"/>
      <c r="BG394" s="58"/>
      <c r="BH394" s="58"/>
      <c r="BI394" s="58"/>
      <c r="BJ394" s="58"/>
      <c r="BK394" s="58"/>
      <c r="BL394" s="58"/>
      <c r="BM394" s="58"/>
      <c r="BN394" s="58"/>
      <c r="BO394" s="58"/>
      <c r="BP394" s="58"/>
      <c r="BQ394" s="58"/>
      <c r="BR394" s="58"/>
      <c r="BS394" s="58"/>
      <c r="BT394" s="58"/>
      <c r="BU394" s="58"/>
      <c r="BV394" s="58"/>
      <c r="BW394" s="58"/>
      <c r="BX394" s="58"/>
      <c r="BY394" s="58"/>
      <c r="BZ394" s="58"/>
      <c r="CA394" s="58"/>
      <c r="CB394" s="58"/>
      <c r="CC394" s="58"/>
      <c r="CD394" s="58"/>
      <c r="CE394" s="58"/>
      <c r="CF394" s="58"/>
      <c r="CG394" s="58"/>
    </row>
    <row r="395" spans="1:85" x14ac:dyDescent="0.35">
      <c r="A395" s="82" t="s">
        <v>196</v>
      </c>
      <c r="B395" s="183">
        <v>1</v>
      </c>
      <c r="O395" s="58"/>
      <c r="P395" s="58"/>
      <c r="Q395" s="58"/>
      <c r="R395" s="58"/>
      <c r="S395" s="58"/>
      <c r="T395" s="58"/>
      <c r="U395" s="58"/>
      <c r="V395" s="58"/>
      <c r="W395" s="58"/>
      <c r="X395" s="58"/>
      <c r="Y395" s="58"/>
      <c r="Z395" s="58"/>
      <c r="AA395" s="58"/>
      <c r="AB395" s="58"/>
      <c r="AC395" s="58"/>
      <c r="AD395" s="58"/>
      <c r="AE395" s="58"/>
      <c r="AF395" s="58"/>
      <c r="AG395" s="58"/>
      <c r="AH395" s="58"/>
      <c r="AI395" s="58"/>
      <c r="AJ395" s="58"/>
      <c r="AK395" s="58"/>
      <c r="AL395" s="58"/>
      <c r="AM395" s="58"/>
      <c r="AN395" s="58"/>
      <c r="AO395" s="58"/>
      <c r="AP395" s="58"/>
      <c r="AQ395" s="58"/>
      <c r="AR395" s="58"/>
      <c r="AS395" s="58"/>
      <c r="AT395" s="58"/>
      <c r="AU395" s="58"/>
      <c r="AV395" s="58"/>
      <c r="AW395" s="58"/>
      <c r="AX395" s="58"/>
      <c r="AY395" s="58"/>
      <c r="AZ395" s="58"/>
      <c r="BA395" s="58"/>
      <c r="BB395" s="58"/>
      <c r="BC395" s="58"/>
      <c r="BD395" s="58"/>
      <c r="BE395" s="58"/>
      <c r="BF395" s="58"/>
      <c r="BG395" s="58"/>
      <c r="BH395" s="58"/>
      <c r="BI395" s="58"/>
      <c r="BJ395" s="58"/>
      <c r="BK395" s="58"/>
      <c r="BL395" s="58"/>
      <c r="BM395" s="58"/>
      <c r="BN395" s="58"/>
      <c r="BO395" s="58"/>
      <c r="BP395" s="58"/>
      <c r="BQ395" s="58"/>
      <c r="BR395" s="58"/>
      <c r="BS395" s="58"/>
      <c r="BT395" s="58"/>
      <c r="BU395" s="58"/>
      <c r="BV395" s="58"/>
      <c r="BW395" s="58"/>
      <c r="BX395" s="58"/>
      <c r="BY395" s="58"/>
      <c r="BZ395" s="58"/>
      <c r="CA395" s="58"/>
      <c r="CB395" s="58"/>
      <c r="CC395" s="58"/>
      <c r="CD395" s="58"/>
      <c r="CE395" s="58"/>
      <c r="CF395" s="58"/>
      <c r="CG395" s="58"/>
    </row>
    <row r="396" spans="1:85" x14ac:dyDescent="0.35">
      <c r="A396" s="82" t="s">
        <v>136</v>
      </c>
      <c r="B396" s="183">
        <v>1</v>
      </c>
      <c r="O396" s="58"/>
      <c r="P396" s="58"/>
      <c r="Q396" s="58"/>
      <c r="R396" s="58"/>
      <c r="S396" s="58"/>
      <c r="T396" s="58"/>
      <c r="U396" s="58"/>
      <c r="V396" s="58"/>
      <c r="W396" s="58"/>
      <c r="X396" s="58"/>
      <c r="Y396" s="58"/>
      <c r="Z396" s="58"/>
      <c r="AA396" s="58"/>
      <c r="AB396" s="58"/>
      <c r="AC396" s="58"/>
      <c r="AD396" s="58"/>
      <c r="AE396" s="58"/>
      <c r="AF396" s="58"/>
      <c r="AG396" s="58"/>
      <c r="AH396" s="58"/>
      <c r="AI396" s="58"/>
      <c r="AJ396" s="58"/>
      <c r="AK396" s="58"/>
      <c r="AL396" s="58"/>
      <c r="AM396" s="58"/>
      <c r="AN396" s="58"/>
      <c r="AO396" s="58"/>
      <c r="AP396" s="58"/>
      <c r="AQ396" s="58"/>
      <c r="AR396" s="58"/>
      <c r="AS396" s="58"/>
      <c r="AT396" s="58"/>
      <c r="AU396" s="58"/>
      <c r="AV396" s="58"/>
      <c r="AW396" s="58"/>
      <c r="AX396" s="58"/>
      <c r="AY396" s="58"/>
      <c r="AZ396" s="58"/>
      <c r="BA396" s="58"/>
      <c r="BB396" s="58"/>
      <c r="BC396" s="58"/>
      <c r="BD396" s="58"/>
      <c r="BE396" s="58"/>
      <c r="BF396" s="58"/>
      <c r="BG396" s="58"/>
      <c r="BH396" s="58"/>
      <c r="BI396" s="58"/>
      <c r="BJ396" s="58"/>
      <c r="BK396" s="58"/>
      <c r="BL396" s="58"/>
      <c r="BM396" s="58"/>
      <c r="BN396" s="58"/>
      <c r="BO396" s="58"/>
      <c r="BP396" s="58"/>
      <c r="BQ396" s="58"/>
      <c r="BR396" s="58"/>
      <c r="BS396" s="58"/>
      <c r="BT396" s="58"/>
      <c r="BU396" s="58"/>
      <c r="BV396" s="58"/>
      <c r="BW396" s="58"/>
      <c r="BX396" s="58"/>
      <c r="BY396" s="58"/>
      <c r="BZ396" s="58"/>
      <c r="CA396" s="58"/>
      <c r="CB396" s="58"/>
      <c r="CC396" s="58"/>
      <c r="CD396" s="58"/>
      <c r="CE396" s="58"/>
      <c r="CF396" s="58"/>
      <c r="CG396" s="58"/>
    </row>
    <row r="397" spans="1:85" x14ac:dyDescent="0.35">
      <c r="A397" s="82" t="s">
        <v>197</v>
      </c>
      <c r="B397" s="183">
        <v>1</v>
      </c>
      <c r="O397" s="58"/>
      <c r="P397" s="58"/>
      <c r="Q397" s="58"/>
      <c r="R397" s="58"/>
      <c r="S397" s="58"/>
      <c r="T397" s="58"/>
      <c r="U397" s="58"/>
      <c r="V397" s="58"/>
      <c r="W397" s="58"/>
      <c r="X397" s="58"/>
      <c r="Y397" s="58"/>
      <c r="Z397" s="58"/>
      <c r="AA397" s="58"/>
      <c r="AB397" s="58"/>
      <c r="AC397" s="58"/>
      <c r="AD397" s="58"/>
      <c r="AE397" s="58"/>
      <c r="AF397" s="58"/>
      <c r="AG397" s="58"/>
      <c r="AH397" s="58"/>
      <c r="AI397" s="58"/>
      <c r="AJ397" s="58"/>
      <c r="AK397" s="58"/>
      <c r="AL397" s="58"/>
      <c r="AM397" s="58"/>
      <c r="AN397" s="58"/>
      <c r="AO397" s="58"/>
      <c r="AP397" s="58"/>
      <c r="AQ397" s="58"/>
      <c r="AR397" s="58"/>
      <c r="AS397" s="58"/>
      <c r="AT397" s="58"/>
      <c r="AU397" s="58"/>
      <c r="AV397" s="58"/>
      <c r="AW397" s="58"/>
      <c r="AX397" s="58"/>
      <c r="AY397" s="58"/>
      <c r="AZ397" s="58"/>
      <c r="BA397" s="58"/>
      <c r="BB397" s="58"/>
      <c r="BC397" s="58"/>
      <c r="BD397" s="58"/>
      <c r="BE397" s="58"/>
      <c r="BF397" s="58"/>
      <c r="BG397" s="58"/>
      <c r="BH397" s="58"/>
      <c r="BI397" s="58"/>
      <c r="BJ397" s="58"/>
      <c r="BK397" s="58"/>
      <c r="BL397" s="58"/>
      <c r="BM397" s="58"/>
      <c r="BN397" s="58"/>
      <c r="BO397" s="58"/>
      <c r="BP397" s="58"/>
      <c r="BQ397" s="58"/>
      <c r="BR397" s="58"/>
      <c r="BS397" s="58"/>
      <c r="BT397" s="58"/>
      <c r="BU397" s="58"/>
      <c r="BV397" s="58"/>
      <c r="BW397" s="58"/>
      <c r="BX397" s="58"/>
      <c r="BY397" s="58"/>
      <c r="BZ397" s="58"/>
      <c r="CA397" s="58"/>
      <c r="CB397" s="58"/>
      <c r="CC397" s="58"/>
      <c r="CD397" s="58"/>
      <c r="CE397" s="58"/>
      <c r="CF397" s="58"/>
      <c r="CG397" s="58"/>
    </row>
    <row r="398" spans="1:85" x14ac:dyDescent="0.35">
      <c r="A398" s="82" t="s">
        <v>218</v>
      </c>
      <c r="B398" s="183">
        <v>1</v>
      </c>
      <c r="O398" s="58"/>
      <c r="P398" s="58"/>
      <c r="Q398" s="58"/>
      <c r="R398" s="58"/>
      <c r="S398" s="58"/>
      <c r="T398" s="58"/>
      <c r="U398" s="58"/>
      <c r="V398" s="58"/>
      <c r="W398" s="58"/>
      <c r="X398" s="58"/>
      <c r="Y398" s="58"/>
      <c r="Z398" s="58"/>
      <c r="AA398" s="58"/>
      <c r="AB398" s="58"/>
      <c r="AC398" s="58"/>
      <c r="AD398" s="58"/>
      <c r="AE398" s="58"/>
      <c r="AF398" s="58"/>
      <c r="AG398" s="58"/>
      <c r="AH398" s="58"/>
      <c r="AI398" s="58"/>
      <c r="AJ398" s="58"/>
      <c r="AK398" s="58"/>
      <c r="AL398" s="58"/>
      <c r="AM398" s="58"/>
      <c r="AN398" s="58"/>
      <c r="AO398" s="58"/>
      <c r="AP398" s="58"/>
      <c r="AQ398" s="58"/>
      <c r="AR398" s="58"/>
      <c r="AS398" s="58"/>
      <c r="AT398" s="58"/>
      <c r="AU398" s="58"/>
      <c r="AV398" s="58"/>
      <c r="AW398" s="58"/>
      <c r="AX398" s="58"/>
      <c r="AY398" s="58"/>
      <c r="AZ398" s="58"/>
      <c r="BA398" s="58"/>
      <c r="BB398" s="58"/>
      <c r="BC398" s="58"/>
      <c r="BD398" s="58"/>
      <c r="BE398" s="58"/>
      <c r="BF398" s="58"/>
      <c r="BG398" s="58"/>
      <c r="BH398" s="58"/>
      <c r="BI398" s="58"/>
      <c r="BJ398" s="58"/>
      <c r="BK398" s="58"/>
      <c r="BL398" s="58"/>
      <c r="BM398" s="58"/>
      <c r="BN398" s="58"/>
      <c r="BO398" s="58"/>
      <c r="BP398" s="58"/>
      <c r="BQ398" s="58"/>
      <c r="BR398" s="58"/>
      <c r="BS398" s="58"/>
      <c r="BT398" s="58"/>
      <c r="BU398" s="58"/>
      <c r="BV398" s="58"/>
      <c r="BW398" s="58"/>
      <c r="BX398" s="58"/>
      <c r="BY398" s="58"/>
      <c r="BZ398" s="58"/>
      <c r="CA398" s="58"/>
      <c r="CB398" s="58"/>
      <c r="CC398" s="58"/>
      <c r="CD398" s="58"/>
      <c r="CE398" s="58"/>
      <c r="CF398" s="58"/>
      <c r="CG398" s="58"/>
    </row>
    <row r="399" spans="1:85" x14ac:dyDescent="0.35">
      <c r="A399" s="82" t="s">
        <v>198</v>
      </c>
      <c r="B399" s="183">
        <v>1</v>
      </c>
      <c r="O399" s="58"/>
      <c r="P399" s="58"/>
      <c r="Q399" s="58"/>
      <c r="R399" s="58"/>
      <c r="S399" s="58"/>
      <c r="T399" s="58"/>
      <c r="U399" s="58"/>
      <c r="V399" s="58"/>
      <c r="W399" s="58"/>
      <c r="X399" s="58"/>
      <c r="Y399" s="58"/>
      <c r="Z399" s="58"/>
      <c r="AA399" s="58"/>
      <c r="AB399" s="58"/>
      <c r="AC399" s="58"/>
      <c r="AD399" s="58"/>
      <c r="AE399" s="58"/>
      <c r="AF399" s="58"/>
      <c r="AG399" s="58"/>
      <c r="AH399" s="58"/>
      <c r="AI399" s="58"/>
      <c r="AJ399" s="58"/>
      <c r="AK399" s="58"/>
      <c r="AL399" s="58"/>
      <c r="AM399" s="58"/>
      <c r="AN399" s="58"/>
      <c r="AO399" s="58"/>
      <c r="AP399" s="58"/>
      <c r="AQ399" s="58"/>
      <c r="AR399" s="58"/>
      <c r="AS399" s="58"/>
      <c r="AT399" s="58"/>
      <c r="AU399" s="58"/>
      <c r="AV399" s="58"/>
      <c r="AW399" s="58"/>
      <c r="AX399" s="58"/>
      <c r="AY399" s="58"/>
      <c r="AZ399" s="58"/>
      <c r="BA399" s="58"/>
      <c r="BB399" s="58"/>
      <c r="BC399" s="58"/>
      <c r="BD399" s="58"/>
      <c r="BE399" s="58"/>
      <c r="BF399" s="58"/>
      <c r="BG399" s="58"/>
      <c r="BH399" s="58"/>
      <c r="BI399" s="58"/>
      <c r="BJ399" s="58"/>
      <c r="BK399" s="58"/>
      <c r="BL399" s="58"/>
      <c r="BM399" s="58"/>
      <c r="BN399" s="58"/>
      <c r="BO399" s="58"/>
      <c r="BP399" s="58"/>
      <c r="BQ399" s="58"/>
      <c r="BR399" s="58"/>
      <c r="BS399" s="58"/>
      <c r="BT399" s="58"/>
      <c r="BU399" s="58"/>
      <c r="BV399" s="58"/>
      <c r="BW399" s="58"/>
      <c r="BX399" s="58"/>
      <c r="BY399" s="58"/>
      <c r="BZ399" s="58"/>
      <c r="CA399" s="58"/>
      <c r="CB399" s="58"/>
      <c r="CC399" s="58"/>
      <c r="CD399" s="58"/>
      <c r="CE399" s="58"/>
      <c r="CF399" s="58"/>
      <c r="CG399" s="58"/>
    </row>
    <row r="400" spans="1:85" x14ac:dyDescent="0.35">
      <c r="A400" s="82" t="s">
        <v>140</v>
      </c>
      <c r="B400" s="183">
        <v>1</v>
      </c>
      <c r="O400" s="58"/>
      <c r="P400" s="58"/>
      <c r="Q400" s="58"/>
      <c r="R400" s="58"/>
      <c r="S400" s="58"/>
      <c r="T400" s="58"/>
      <c r="U400" s="58"/>
      <c r="V400" s="58"/>
      <c r="W400" s="58"/>
      <c r="X400" s="58"/>
      <c r="Y400" s="58"/>
      <c r="Z400" s="58"/>
      <c r="AA400" s="58"/>
      <c r="AB400" s="58"/>
      <c r="AC400" s="58"/>
      <c r="AD400" s="58"/>
      <c r="AE400" s="58"/>
      <c r="AF400" s="58"/>
      <c r="AG400" s="58"/>
      <c r="AH400" s="58"/>
      <c r="AI400" s="58"/>
      <c r="AJ400" s="58"/>
      <c r="AK400" s="58"/>
      <c r="AL400" s="58"/>
      <c r="AM400" s="58"/>
      <c r="AN400" s="58"/>
      <c r="AO400" s="58"/>
      <c r="AP400" s="58"/>
      <c r="AQ400" s="58"/>
      <c r="AR400" s="58"/>
      <c r="AS400" s="58"/>
      <c r="AT400" s="58"/>
      <c r="AU400" s="58"/>
      <c r="AV400" s="58"/>
      <c r="AW400" s="58"/>
      <c r="AX400" s="58"/>
      <c r="AY400" s="58"/>
      <c r="AZ400" s="58"/>
      <c r="BA400" s="58"/>
      <c r="BB400" s="58"/>
      <c r="BC400" s="58"/>
      <c r="BD400" s="58"/>
      <c r="BE400" s="58"/>
      <c r="BF400" s="58"/>
      <c r="BG400" s="58"/>
      <c r="BH400" s="58"/>
      <c r="BI400" s="58"/>
      <c r="BJ400" s="58"/>
      <c r="BK400" s="58"/>
      <c r="BL400" s="58"/>
      <c r="BM400" s="58"/>
      <c r="BN400" s="58"/>
      <c r="BO400" s="58"/>
      <c r="BP400" s="58"/>
      <c r="BQ400" s="58"/>
      <c r="BR400" s="58"/>
      <c r="BS400" s="58"/>
      <c r="BT400" s="58"/>
      <c r="BU400" s="58"/>
      <c r="BV400" s="58"/>
      <c r="BW400" s="58"/>
      <c r="BX400" s="58"/>
      <c r="BY400" s="58"/>
      <c r="BZ400" s="58"/>
      <c r="CA400" s="58"/>
      <c r="CB400" s="58"/>
      <c r="CC400" s="58"/>
      <c r="CD400" s="58"/>
      <c r="CE400" s="58"/>
      <c r="CF400" s="58"/>
      <c r="CG400" s="58"/>
    </row>
    <row r="401" spans="1:85" ht="16.399999999999999" customHeight="1" x14ac:dyDescent="0.35">
      <c r="A401" s="82" t="s">
        <v>199</v>
      </c>
      <c r="B401" s="183">
        <v>1</v>
      </c>
      <c r="O401" s="58"/>
      <c r="P401" s="58"/>
      <c r="Q401" s="58"/>
      <c r="R401" s="58"/>
      <c r="S401" s="58"/>
      <c r="T401" s="58"/>
      <c r="U401" s="58"/>
      <c r="V401" s="58"/>
      <c r="W401" s="58"/>
      <c r="X401" s="58"/>
      <c r="Y401" s="58"/>
      <c r="Z401" s="58"/>
      <c r="AA401" s="58"/>
      <c r="AB401" s="58"/>
      <c r="AC401" s="58"/>
      <c r="AD401" s="58"/>
      <c r="AE401" s="58"/>
      <c r="AF401" s="58"/>
      <c r="AG401" s="58"/>
      <c r="AH401" s="58"/>
      <c r="AI401" s="58"/>
      <c r="AJ401" s="58"/>
      <c r="AK401" s="58"/>
      <c r="AL401" s="58"/>
      <c r="AM401" s="58"/>
      <c r="AN401" s="58"/>
      <c r="AO401" s="58"/>
      <c r="AP401" s="58"/>
      <c r="AQ401" s="58"/>
      <c r="AR401" s="58"/>
      <c r="AS401" s="58"/>
      <c r="AT401" s="58"/>
      <c r="AU401" s="58"/>
      <c r="AV401" s="58"/>
      <c r="AW401" s="58"/>
      <c r="AX401" s="58"/>
      <c r="AY401" s="58"/>
      <c r="AZ401" s="58"/>
      <c r="BA401" s="58"/>
      <c r="BB401" s="58"/>
      <c r="BC401" s="58"/>
      <c r="BD401" s="58"/>
      <c r="BE401" s="58"/>
      <c r="BF401" s="58"/>
      <c r="BG401" s="58"/>
      <c r="BH401" s="58"/>
      <c r="BI401" s="58"/>
      <c r="BJ401" s="58"/>
      <c r="BK401" s="58"/>
      <c r="BL401" s="58"/>
      <c r="BM401" s="58"/>
      <c r="BN401" s="58"/>
      <c r="BO401" s="58"/>
      <c r="BP401" s="58"/>
      <c r="BQ401" s="58"/>
      <c r="BR401" s="58"/>
      <c r="BS401" s="58"/>
      <c r="BT401" s="58"/>
      <c r="BU401" s="58"/>
      <c r="BV401" s="58"/>
      <c r="BW401" s="58"/>
      <c r="BX401" s="58"/>
      <c r="BY401" s="58"/>
      <c r="BZ401" s="58"/>
      <c r="CA401" s="58"/>
      <c r="CB401" s="58"/>
      <c r="CC401" s="58"/>
      <c r="CD401" s="58"/>
      <c r="CE401" s="58"/>
      <c r="CF401" s="58"/>
      <c r="CG401" s="58"/>
    </row>
    <row r="402" spans="1:85" ht="17.149999999999999" customHeight="1" x14ac:dyDescent="0.35">
      <c r="A402" s="82" t="s">
        <v>142</v>
      </c>
      <c r="B402" s="183">
        <v>1</v>
      </c>
      <c r="O402" s="58"/>
      <c r="P402" s="58"/>
      <c r="Q402" s="58"/>
      <c r="R402" s="58"/>
      <c r="S402" s="58"/>
      <c r="T402" s="58"/>
      <c r="U402" s="58"/>
      <c r="V402" s="58"/>
      <c r="W402" s="58"/>
      <c r="X402" s="58"/>
      <c r="Y402" s="58"/>
      <c r="Z402" s="58"/>
      <c r="AA402" s="58"/>
      <c r="AB402" s="58"/>
      <c r="AC402" s="58"/>
      <c r="AD402" s="58"/>
      <c r="AE402" s="58"/>
      <c r="AF402" s="58"/>
      <c r="AG402" s="58"/>
      <c r="AH402" s="58"/>
      <c r="AI402" s="58"/>
      <c r="AJ402" s="58"/>
      <c r="AK402" s="58"/>
      <c r="AL402" s="58"/>
      <c r="AM402" s="58"/>
      <c r="AN402" s="58"/>
      <c r="AO402" s="58"/>
      <c r="AP402" s="58"/>
      <c r="AQ402" s="58"/>
      <c r="AR402" s="58"/>
      <c r="AS402" s="58"/>
      <c r="AT402" s="58"/>
      <c r="AU402" s="58"/>
      <c r="AV402" s="58"/>
      <c r="AW402" s="58"/>
      <c r="AX402" s="58"/>
      <c r="AY402" s="58"/>
      <c r="AZ402" s="58"/>
      <c r="BA402" s="58"/>
      <c r="BB402" s="58"/>
      <c r="BC402" s="58"/>
      <c r="BD402" s="58"/>
      <c r="BE402" s="58"/>
      <c r="BF402" s="58"/>
      <c r="BG402" s="58"/>
      <c r="BH402" s="58"/>
      <c r="BI402" s="58"/>
      <c r="BJ402" s="58"/>
      <c r="BK402" s="58"/>
      <c r="BL402" s="58"/>
      <c r="BM402" s="58"/>
      <c r="BN402" s="58"/>
      <c r="BO402" s="58"/>
      <c r="BP402" s="58"/>
      <c r="BQ402" s="58"/>
      <c r="BR402" s="58"/>
      <c r="BS402" s="58"/>
      <c r="BT402" s="58"/>
      <c r="BU402" s="58"/>
      <c r="BV402" s="58"/>
      <c r="BW402" s="58"/>
      <c r="BX402" s="58"/>
      <c r="BY402" s="58"/>
      <c r="BZ402" s="58"/>
      <c r="CA402" s="58"/>
      <c r="CB402" s="58"/>
      <c r="CC402" s="58"/>
      <c r="CD402" s="58"/>
      <c r="CE402" s="58"/>
      <c r="CF402" s="58"/>
      <c r="CG402" s="58"/>
    </row>
    <row r="403" spans="1:85" x14ac:dyDescent="0.35">
      <c r="A403" s="82" t="s">
        <v>143</v>
      </c>
      <c r="B403" s="183">
        <v>1</v>
      </c>
      <c r="O403" s="58"/>
      <c r="P403" s="58"/>
      <c r="Q403" s="58"/>
      <c r="R403" s="58"/>
      <c r="S403" s="58"/>
      <c r="T403" s="58"/>
      <c r="U403" s="58"/>
      <c r="V403" s="58"/>
      <c r="W403" s="58"/>
      <c r="X403" s="58"/>
      <c r="Y403" s="58"/>
      <c r="Z403" s="58"/>
      <c r="AA403" s="58"/>
      <c r="AB403" s="58"/>
      <c r="AC403" s="58"/>
      <c r="AD403" s="58"/>
      <c r="AE403" s="58"/>
      <c r="AF403" s="58"/>
      <c r="AG403" s="58"/>
      <c r="AH403" s="58"/>
      <c r="AI403" s="58"/>
      <c r="AJ403" s="58"/>
      <c r="AK403" s="58"/>
      <c r="AL403" s="58"/>
      <c r="AM403" s="58"/>
      <c r="AN403" s="58"/>
      <c r="AO403" s="58"/>
      <c r="AP403" s="58"/>
      <c r="AQ403" s="58"/>
      <c r="AR403" s="58"/>
      <c r="AS403" s="58"/>
      <c r="AT403" s="58"/>
      <c r="AU403" s="58"/>
      <c r="AV403" s="58"/>
      <c r="AW403" s="58"/>
      <c r="AX403" s="58"/>
      <c r="AY403" s="58"/>
      <c r="AZ403" s="58"/>
      <c r="BA403" s="58"/>
      <c r="BB403" s="58"/>
      <c r="BC403" s="58"/>
      <c r="BD403" s="58"/>
      <c r="BE403" s="58"/>
      <c r="BF403" s="58"/>
      <c r="BG403" s="58"/>
      <c r="BH403" s="58"/>
      <c r="BI403" s="58"/>
      <c r="BJ403" s="58"/>
      <c r="BK403" s="58"/>
      <c r="BL403" s="58"/>
      <c r="BM403" s="58"/>
      <c r="BN403" s="58"/>
      <c r="BO403" s="58"/>
      <c r="BP403" s="58"/>
      <c r="BQ403" s="58"/>
      <c r="BR403" s="58"/>
      <c r="BS403" s="58"/>
      <c r="BT403" s="58"/>
      <c r="BU403" s="58"/>
      <c r="BV403" s="58"/>
      <c r="BW403" s="58"/>
      <c r="BX403" s="58"/>
      <c r="BY403" s="58"/>
      <c r="BZ403" s="58"/>
      <c r="CA403" s="58"/>
      <c r="CB403" s="58"/>
      <c r="CC403" s="58"/>
      <c r="CD403" s="58"/>
      <c r="CE403" s="58"/>
      <c r="CF403" s="58"/>
      <c r="CG403" s="58"/>
    </row>
    <row r="405" spans="1:85" x14ac:dyDescent="0.35">
      <c r="F405" s="58"/>
      <c r="G405" s="58"/>
      <c r="H405" s="58"/>
      <c r="I405" s="58"/>
      <c r="J405" s="58"/>
      <c r="K405" s="58"/>
      <c r="L405" s="58"/>
      <c r="M405" s="58"/>
      <c r="N405" s="58"/>
      <c r="O405" s="58"/>
      <c r="P405" s="58"/>
      <c r="Q405" s="58"/>
      <c r="R405" s="58"/>
      <c r="S405" s="58"/>
      <c r="T405" s="58"/>
      <c r="U405" s="58"/>
      <c r="V405" s="58"/>
      <c r="W405" s="58"/>
      <c r="X405" s="58"/>
      <c r="Y405" s="58"/>
      <c r="Z405" s="58"/>
      <c r="AA405" s="58"/>
      <c r="AB405" s="58"/>
      <c r="AC405" s="58"/>
      <c r="AD405" s="58"/>
      <c r="AE405" s="58"/>
      <c r="AF405" s="58"/>
      <c r="AG405" s="58"/>
      <c r="AH405" s="58"/>
      <c r="AI405" s="58"/>
      <c r="AJ405" s="58"/>
      <c r="AK405" s="58"/>
      <c r="AL405" s="58"/>
      <c r="AM405" s="58"/>
      <c r="AN405" s="58"/>
      <c r="AO405" s="58"/>
      <c r="AP405" s="58"/>
      <c r="AQ405" s="58"/>
      <c r="AR405" s="58"/>
      <c r="AS405" s="58"/>
      <c r="AT405" s="58"/>
      <c r="AU405" s="58"/>
      <c r="AV405" s="58"/>
      <c r="AW405" s="58"/>
      <c r="AX405" s="58"/>
      <c r="AY405" s="58"/>
      <c r="AZ405" s="58"/>
      <c r="BA405" s="58"/>
      <c r="BB405" s="58"/>
      <c r="BC405" s="58"/>
      <c r="BD405" s="58"/>
      <c r="BE405" s="58"/>
      <c r="BF405" s="58"/>
      <c r="BG405" s="58"/>
      <c r="BH405" s="58"/>
      <c r="BI405" s="58"/>
      <c r="BJ405" s="58"/>
      <c r="BK405" s="58"/>
      <c r="BL405" s="58"/>
      <c r="BM405" s="58"/>
      <c r="BN405" s="58"/>
      <c r="BO405" s="58"/>
      <c r="BP405" s="58"/>
      <c r="BQ405" s="58"/>
      <c r="BR405" s="58"/>
      <c r="BS405" s="58"/>
      <c r="BT405" s="58"/>
      <c r="BU405" s="58"/>
      <c r="BV405" s="58"/>
      <c r="BW405" s="58"/>
      <c r="BX405" s="58"/>
      <c r="BY405" s="58"/>
      <c r="BZ405" s="58"/>
      <c r="CA405" s="58"/>
      <c r="CB405" s="58"/>
      <c r="CC405" s="58"/>
      <c r="CD405" s="58"/>
      <c r="CE405" s="58"/>
      <c r="CF405" s="58"/>
      <c r="CG405" s="58"/>
    </row>
    <row r="406" spans="1:85" x14ac:dyDescent="0.35">
      <c r="A406" s="63" t="s">
        <v>819</v>
      </c>
      <c r="B406" s="66"/>
      <c r="C406" s="58"/>
      <c r="D406" s="58"/>
      <c r="E406" s="58"/>
      <c r="F406" s="58"/>
      <c r="G406" s="58"/>
      <c r="H406" s="58"/>
      <c r="I406" s="58"/>
      <c r="J406" s="58"/>
      <c r="K406" s="58"/>
      <c r="L406" s="58"/>
      <c r="M406" s="58"/>
      <c r="N406" s="58"/>
      <c r="O406" s="58"/>
      <c r="P406" s="58"/>
      <c r="Q406" s="58"/>
      <c r="R406" s="58"/>
      <c r="S406" s="58"/>
      <c r="T406" s="58"/>
      <c r="U406" s="58"/>
      <c r="V406" s="58"/>
      <c r="W406" s="58"/>
      <c r="X406" s="58"/>
      <c r="Y406" s="58"/>
      <c r="Z406" s="58"/>
      <c r="AA406" s="58"/>
      <c r="AB406" s="58"/>
      <c r="AC406" s="58"/>
      <c r="AD406" s="58"/>
      <c r="AE406" s="58"/>
      <c r="AF406" s="58"/>
      <c r="AG406" s="58"/>
      <c r="AH406" s="58"/>
      <c r="AI406" s="58"/>
      <c r="AJ406" s="58"/>
      <c r="AK406" s="58"/>
      <c r="AL406" s="58"/>
      <c r="AM406" s="58"/>
      <c r="AN406" s="58"/>
      <c r="AO406" s="58"/>
      <c r="AP406" s="58"/>
      <c r="AQ406" s="58"/>
      <c r="AR406" s="58"/>
      <c r="AS406" s="58"/>
      <c r="AT406" s="58"/>
      <c r="AU406" s="58"/>
      <c r="AV406" s="58"/>
      <c r="AW406" s="58"/>
      <c r="AX406" s="58"/>
      <c r="AY406" s="58"/>
      <c r="AZ406" s="58"/>
      <c r="BA406" s="58"/>
      <c r="BB406" s="58"/>
      <c r="BC406" s="58"/>
      <c r="BD406" s="58"/>
      <c r="BE406" s="58"/>
      <c r="BF406" s="58"/>
      <c r="BG406" s="58"/>
      <c r="BH406" s="58"/>
      <c r="BI406" s="58"/>
      <c r="BJ406" s="58"/>
      <c r="BK406" s="58"/>
      <c r="BL406" s="58"/>
      <c r="BM406" s="58"/>
      <c r="BN406" s="58"/>
      <c r="BO406" s="58"/>
      <c r="BP406" s="58"/>
      <c r="BQ406" s="58"/>
      <c r="BR406" s="58"/>
      <c r="BS406" s="58"/>
      <c r="BT406" s="58"/>
      <c r="BU406" s="58"/>
      <c r="BV406" s="58"/>
      <c r="BW406" s="58"/>
      <c r="BX406" s="58"/>
      <c r="BY406" s="58"/>
      <c r="BZ406" s="58"/>
      <c r="CA406" s="58"/>
      <c r="CB406" s="58"/>
      <c r="CC406" s="58"/>
      <c r="CD406" s="58"/>
      <c r="CE406" s="58"/>
      <c r="CF406" s="58"/>
      <c r="CG406" s="58"/>
    </row>
    <row r="407" spans="1:85" x14ac:dyDescent="0.35">
      <c r="A407" s="78" t="s">
        <v>387</v>
      </c>
      <c r="B407" s="24" t="s">
        <v>820</v>
      </c>
      <c r="C407" s="24" t="s">
        <v>821</v>
      </c>
      <c r="D407" s="24" t="s">
        <v>822</v>
      </c>
      <c r="E407" s="24" t="s">
        <v>823</v>
      </c>
      <c r="G407" s="58"/>
      <c r="H407" s="58"/>
      <c r="I407" s="58"/>
      <c r="J407" s="58"/>
      <c r="K407" s="58"/>
    </row>
    <row r="408" spans="1:85" x14ac:dyDescent="0.35">
      <c r="A408" s="5" t="s">
        <v>446</v>
      </c>
      <c r="B408" s="78" t="s">
        <v>181</v>
      </c>
      <c r="C408" s="78" t="s">
        <v>386</v>
      </c>
      <c r="D408" s="78" t="s">
        <v>386</v>
      </c>
      <c r="E408" s="78" t="s">
        <v>181</v>
      </c>
      <c r="G408" s="58"/>
      <c r="H408" s="58"/>
      <c r="I408" s="58"/>
      <c r="J408" s="58"/>
      <c r="K408" s="58"/>
    </row>
    <row r="409" spans="1:85" x14ac:dyDescent="0.35">
      <c r="A409" s="82" t="s">
        <v>196</v>
      </c>
      <c r="B409" s="178">
        <v>0</v>
      </c>
      <c r="C409" s="178">
        <v>2015</v>
      </c>
      <c r="D409" s="178">
        <v>2050</v>
      </c>
      <c r="E409" s="52">
        <v>2</v>
      </c>
      <c r="G409" s="58"/>
      <c r="H409" s="58"/>
      <c r="I409" s="58"/>
      <c r="J409" s="58"/>
      <c r="K409" s="58"/>
    </row>
    <row r="410" spans="1:85" x14ac:dyDescent="0.35">
      <c r="A410" s="82" t="s">
        <v>136</v>
      </c>
      <c r="B410" s="178">
        <v>0</v>
      </c>
      <c r="C410" s="178">
        <v>2015</v>
      </c>
      <c r="D410" s="178">
        <v>2050</v>
      </c>
      <c r="E410" s="52">
        <v>2</v>
      </c>
      <c r="G410" s="58"/>
      <c r="H410" s="58"/>
      <c r="I410" s="58"/>
      <c r="J410" s="58"/>
      <c r="K410" s="58"/>
    </row>
    <row r="411" spans="1:85" x14ac:dyDescent="0.35">
      <c r="A411" s="82" t="s">
        <v>197</v>
      </c>
      <c r="B411" s="178">
        <v>0</v>
      </c>
      <c r="C411" s="178">
        <v>2015</v>
      </c>
      <c r="D411" s="178">
        <v>2050</v>
      </c>
      <c r="E411" s="52">
        <v>2</v>
      </c>
      <c r="G411" s="58"/>
      <c r="H411" s="58"/>
      <c r="I411" s="58"/>
      <c r="J411" s="58"/>
      <c r="K411" s="58"/>
    </row>
    <row r="412" spans="1:85" x14ac:dyDescent="0.35">
      <c r="A412" s="82" t="s">
        <v>218</v>
      </c>
      <c r="B412" s="178">
        <v>0</v>
      </c>
      <c r="C412" s="178">
        <v>2015</v>
      </c>
      <c r="D412" s="178">
        <v>2050</v>
      </c>
      <c r="E412" s="52">
        <v>2</v>
      </c>
      <c r="G412" s="58"/>
      <c r="H412" s="58"/>
      <c r="I412" s="58"/>
      <c r="J412" s="58"/>
      <c r="K412" s="58"/>
    </row>
    <row r="413" spans="1:85" x14ac:dyDescent="0.35">
      <c r="A413" s="82" t="s">
        <v>198</v>
      </c>
      <c r="B413" s="178">
        <v>0</v>
      </c>
      <c r="C413" s="178">
        <v>2015</v>
      </c>
      <c r="D413" s="178">
        <v>2050</v>
      </c>
      <c r="E413" s="52">
        <v>2</v>
      </c>
      <c r="G413" s="58"/>
      <c r="H413" s="58"/>
      <c r="I413" s="58"/>
      <c r="J413" s="58"/>
      <c r="K413" s="58"/>
    </row>
    <row r="414" spans="1:85" x14ac:dyDescent="0.35">
      <c r="A414" s="82" t="s">
        <v>140</v>
      </c>
      <c r="B414" s="178">
        <v>0</v>
      </c>
      <c r="C414" s="178">
        <v>2015</v>
      </c>
      <c r="D414" s="178">
        <v>2050</v>
      </c>
      <c r="E414" s="52">
        <v>2</v>
      </c>
      <c r="F414" s="58"/>
      <c r="G414" s="58"/>
      <c r="H414" s="58"/>
      <c r="I414" s="58"/>
      <c r="J414" s="58"/>
      <c r="K414" s="58"/>
      <c r="L414" s="58"/>
    </row>
    <row r="415" spans="1:85" x14ac:dyDescent="0.35">
      <c r="A415" s="82" t="s">
        <v>199</v>
      </c>
      <c r="B415" s="178">
        <v>0</v>
      </c>
      <c r="C415" s="178">
        <v>2015</v>
      </c>
      <c r="D415" s="178">
        <v>2050</v>
      </c>
      <c r="E415" s="52">
        <v>2</v>
      </c>
      <c r="F415" s="58"/>
      <c r="G415" s="58"/>
      <c r="H415" s="58"/>
      <c r="I415" s="58"/>
      <c r="J415" s="58"/>
      <c r="K415" s="58"/>
    </row>
    <row r="416" spans="1:85" x14ac:dyDescent="0.35">
      <c r="A416" s="82" t="s">
        <v>142</v>
      </c>
      <c r="B416" s="178">
        <v>0</v>
      </c>
      <c r="C416" s="178">
        <v>2015</v>
      </c>
      <c r="D416" s="178">
        <v>2050</v>
      </c>
      <c r="E416" s="52">
        <v>2</v>
      </c>
      <c r="F416" s="66"/>
      <c r="G416" s="58"/>
      <c r="H416" s="58"/>
      <c r="I416" s="58"/>
      <c r="J416" s="58"/>
      <c r="K416" s="58"/>
    </row>
    <row r="417" spans="1:12" x14ac:dyDescent="0.35">
      <c r="A417" s="82" t="s">
        <v>143</v>
      </c>
      <c r="B417" s="178">
        <v>0</v>
      </c>
      <c r="C417" s="178">
        <v>2015</v>
      </c>
      <c r="D417" s="178">
        <v>2050</v>
      </c>
      <c r="E417" s="52">
        <v>2</v>
      </c>
      <c r="F417" s="58"/>
      <c r="G417" s="58"/>
      <c r="H417" s="58"/>
      <c r="I417" s="58"/>
      <c r="J417" s="58"/>
      <c r="K417" s="58"/>
    </row>
    <row r="418" spans="1:12" x14ac:dyDescent="0.35">
      <c r="G418" s="58"/>
      <c r="H418" s="58"/>
      <c r="I418" s="58"/>
      <c r="J418" s="58"/>
      <c r="K418" s="58"/>
    </row>
    <row r="419" spans="1:12" x14ac:dyDescent="0.35">
      <c r="A419" s="63" t="s">
        <v>824</v>
      </c>
      <c r="B419" s="66"/>
      <c r="C419" s="58"/>
      <c r="D419" s="58"/>
      <c r="E419" s="58"/>
      <c r="F419" s="58"/>
      <c r="G419" s="58"/>
      <c r="H419" s="58"/>
      <c r="I419" s="58"/>
      <c r="J419" s="58"/>
      <c r="K419" s="58"/>
    </row>
    <row r="420" spans="1:12" x14ac:dyDescent="0.35">
      <c r="A420" s="78" t="s">
        <v>387</v>
      </c>
      <c r="B420" s="24" t="s">
        <v>825</v>
      </c>
      <c r="C420" s="24" t="s">
        <v>826</v>
      </c>
      <c r="D420" s="24" t="s">
        <v>827</v>
      </c>
      <c r="E420" s="24" t="s">
        <v>828</v>
      </c>
      <c r="G420" s="58"/>
      <c r="H420" s="58"/>
      <c r="I420" s="58"/>
      <c r="J420" s="58"/>
      <c r="K420" s="58"/>
    </row>
    <row r="421" spans="1:12" x14ac:dyDescent="0.35">
      <c r="A421" s="5" t="s">
        <v>446</v>
      </c>
      <c r="B421" s="78" t="s">
        <v>181</v>
      </c>
      <c r="C421" s="78" t="s">
        <v>386</v>
      </c>
      <c r="D421" s="78" t="s">
        <v>386</v>
      </c>
      <c r="E421" s="78" t="s">
        <v>181</v>
      </c>
      <c r="G421" s="58"/>
      <c r="H421" s="58"/>
      <c r="I421" s="58"/>
      <c r="J421" s="58"/>
      <c r="K421" s="58"/>
    </row>
    <row r="422" spans="1:12" x14ac:dyDescent="0.35">
      <c r="A422" s="82" t="s">
        <v>196</v>
      </c>
      <c r="B422" s="178">
        <v>0</v>
      </c>
      <c r="C422" s="178">
        <v>2015</v>
      </c>
      <c r="D422" s="178">
        <v>2050</v>
      </c>
      <c r="E422" s="52">
        <v>0.5</v>
      </c>
      <c r="G422" s="58"/>
      <c r="H422" s="58"/>
      <c r="I422" s="58"/>
      <c r="J422" s="58"/>
      <c r="K422" s="58"/>
    </row>
    <row r="423" spans="1:12" x14ac:dyDescent="0.35">
      <c r="A423" s="82" t="s">
        <v>136</v>
      </c>
      <c r="B423" s="178">
        <v>0</v>
      </c>
      <c r="C423" s="178">
        <v>2015</v>
      </c>
      <c r="D423" s="178">
        <v>2050</v>
      </c>
      <c r="E423" s="52">
        <v>0.5</v>
      </c>
      <c r="G423" s="58"/>
      <c r="H423" s="58"/>
      <c r="I423" s="58"/>
      <c r="J423" s="58"/>
      <c r="K423" s="58"/>
    </row>
    <row r="424" spans="1:12" x14ac:dyDescent="0.35">
      <c r="A424" s="82" t="s">
        <v>197</v>
      </c>
      <c r="B424" s="178">
        <v>0</v>
      </c>
      <c r="C424" s="178">
        <v>2015</v>
      </c>
      <c r="D424" s="178">
        <v>2050</v>
      </c>
      <c r="E424" s="52">
        <v>0.5</v>
      </c>
      <c r="G424" s="58"/>
      <c r="H424" s="58"/>
      <c r="I424" s="58"/>
      <c r="J424" s="58"/>
      <c r="K424" s="58"/>
    </row>
    <row r="425" spans="1:12" x14ac:dyDescent="0.35">
      <c r="A425" s="82" t="s">
        <v>218</v>
      </c>
      <c r="B425" s="178">
        <v>0</v>
      </c>
      <c r="C425" s="178">
        <v>2015</v>
      </c>
      <c r="D425" s="178">
        <v>2050</v>
      </c>
      <c r="E425" s="52">
        <v>0.5</v>
      </c>
      <c r="G425" s="58"/>
      <c r="H425" s="58"/>
      <c r="I425" s="58"/>
      <c r="J425" s="58"/>
      <c r="K425" s="58"/>
    </row>
    <row r="426" spans="1:12" x14ac:dyDescent="0.35">
      <c r="A426" s="82" t="s">
        <v>198</v>
      </c>
      <c r="B426" s="178">
        <v>0</v>
      </c>
      <c r="C426" s="178">
        <v>2015</v>
      </c>
      <c r="D426" s="178">
        <v>2050</v>
      </c>
      <c r="E426" s="52">
        <v>0.5</v>
      </c>
      <c r="G426" s="58"/>
      <c r="H426" s="58"/>
      <c r="I426" s="58"/>
      <c r="J426" s="58"/>
      <c r="K426" s="58"/>
    </row>
    <row r="427" spans="1:12" x14ac:dyDescent="0.35">
      <c r="A427" s="82" t="s">
        <v>140</v>
      </c>
      <c r="B427" s="178">
        <v>0</v>
      </c>
      <c r="C427" s="178">
        <v>2015</v>
      </c>
      <c r="D427" s="178">
        <v>2050</v>
      </c>
      <c r="E427" s="52">
        <v>0.5</v>
      </c>
      <c r="F427" s="58"/>
      <c r="G427" s="58"/>
      <c r="H427" s="58"/>
      <c r="I427" s="58"/>
      <c r="J427" s="58"/>
      <c r="K427" s="58"/>
      <c r="L427" s="58"/>
    </row>
    <row r="428" spans="1:12" x14ac:dyDescent="0.35">
      <c r="A428" s="82" t="s">
        <v>199</v>
      </c>
      <c r="B428" s="178">
        <v>0</v>
      </c>
      <c r="C428" s="178">
        <v>2015</v>
      </c>
      <c r="D428" s="178">
        <v>2050</v>
      </c>
      <c r="E428" s="52">
        <v>0.5</v>
      </c>
      <c r="F428" s="58"/>
      <c r="G428" s="58"/>
      <c r="H428" s="58"/>
      <c r="I428" s="58"/>
      <c r="J428" s="58"/>
      <c r="K428" s="58"/>
    </row>
    <row r="429" spans="1:12" x14ac:dyDescent="0.35">
      <c r="A429" s="82" t="s">
        <v>142</v>
      </c>
      <c r="B429" s="178">
        <v>0</v>
      </c>
      <c r="C429" s="178">
        <v>2015</v>
      </c>
      <c r="D429" s="178">
        <v>2050</v>
      </c>
      <c r="E429" s="52">
        <v>0.5</v>
      </c>
      <c r="F429" s="66"/>
      <c r="G429" s="58"/>
      <c r="H429" s="58"/>
      <c r="I429" s="58"/>
      <c r="J429" s="58"/>
      <c r="K429" s="58"/>
    </row>
    <row r="430" spans="1:12" x14ac:dyDescent="0.35">
      <c r="A430" s="82" t="s">
        <v>143</v>
      </c>
      <c r="B430" s="178">
        <v>0</v>
      </c>
      <c r="C430" s="178">
        <v>2015</v>
      </c>
      <c r="D430" s="178">
        <v>2050</v>
      </c>
      <c r="E430" s="52">
        <v>0.5</v>
      </c>
      <c r="F430" s="58"/>
      <c r="G430" s="58"/>
      <c r="H430" s="58"/>
      <c r="I430" s="58"/>
      <c r="J430" s="58"/>
      <c r="K430" s="58"/>
    </row>
    <row r="431" spans="1:12" x14ac:dyDescent="0.35">
      <c r="G431" s="58"/>
      <c r="H431" s="58"/>
      <c r="I431" s="58"/>
      <c r="J431" s="58"/>
      <c r="K431" s="58"/>
    </row>
    <row r="432" spans="1:12" x14ac:dyDescent="0.35">
      <c r="A432" s="63" t="s">
        <v>829</v>
      </c>
      <c r="B432" s="66"/>
      <c r="C432" s="58"/>
      <c r="D432" s="58"/>
      <c r="E432" s="58"/>
      <c r="F432" s="58"/>
      <c r="G432" s="58"/>
      <c r="H432" s="58"/>
      <c r="I432" s="58"/>
      <c r="J432" s="58"/>
      <c r="K432" s="58"/>
    </row>
    <row r="433" spans="1:22" x14ac:dyDescent="0.35">
      <c r="A433" s="78" t="s">
        <v>387</v>
      </c>
      <c r="B433" s="24" t="s">
        <v>830</v>
      </c>
      <c r="C433" s="24" t="s">
        <v>926</v>
      </c>
      <c r="D433" s="24" t="s">
        <v>927</v>
      </c>
      <c r="E433" s="24" t="s">
        <v>928</v>
      </c>
      <c r="F433" s="54"/>
      <c r="G433" s="54"/>
      <c r="H433" s="54"/>
      <c r="I433" s="54"/>
      <c r="J433" s="54"/>
      <c r="K433" s="54"/>
      <c r="L433" s="54"/>
      <c r="M433" s="54"/>
      <c r="N433" s="54"/>
      <c r="O433" s="54"/>
      <c r="P433" s="54"/>
      <c r="Q433" s="54"/>
      <c r="R433" s="54"/>
      <c r="S433" s="54"/>
      <c r="T433" s="54"/>
      <c r="U433" s="54"/>
      <c r="V433" s="54"/>
    </row>
    <row r="434" spans="1:22" x14ac:dyDescent="0.35">
      <c r="A434" s="5" t="s">
        <v>446</v>
      </c>
      <c r="B434" s="78" t="s">
        <v>181</v>
      </c>
      <c r="C434" s="78" t="s">
        <v>386</v>
      </c>
      <c r="D434" s="78" t="s">
        <v>386</v>
      </c>
      <c r="E434" s="78" t="s">
        <v>181</v>
      </c>
    </row>
    <row r="435" spans="1:22" x14ac:dyDescent="0.35">
      <c r="A435" s="82" t="s">
        <v>196</v>
      </c>
      <c r="B435" s="178">
        <v>0</v>
      </c>
      <c r="C435" s="178">
        <v>2024</v>
      </c>
      <c r="D435" s="178">
        <v>2050</v>
      </c>
      <c r="E435" s="52">
        <v>0.3</v>
      </c>
      <c r="G435" s="66"/>
      <c r="H435" s="66"/>
      <c r="I435" s="66"/>
      <c r="J435" s="66"/>
      <c r="K435" s="66"/>
    </row>
    <row r="436" spans="1:22" x14ac:dyDescent="0.35">
      <c r="A436" s="82" t="s">
        <v>136</v>
      </c>
      <c r="B436" s="178">
        <v>0</v>
      </c>
      <c r="C436" s="178">
        <v>2024</v>
      </c>
      <c r="D436" s="178">
        <v>2050</v>
      </c>
      <c r="E436" s="52">
        <v>0.3</v>
      </c>
      <c r="G436" s="58"/>
      <c r="H436" s="58"/>
      <c r="I436" s="58"/>
      <c r="J436" s="58"/>
      <c r="K436" s="58"/>
    </row>
    <row r="437" spans="1:22" x14ac:dyDescent="0.35">
      <c r="A437" s="82" t="s">
        <v>197</v>
      </c>
      <c r="B437" s="178">
        <v>0</v>
      </c>
      <c r="C437" s="178">
        <v>2024</v>
      </c>
      <c r="D437" s="178">
        <v>2050</v>
      </c>
      <c r="E437" s="52">
        <v>0.3</v>
      </c>
      <c r="G437" s="58"/>
      <c r="H437" s="58"/>
      <c r="I437" s="58"/>
      <c r="J437" s="58"/>
      <c r="K437" s="58"/>
    </row>
    <row r="438" spans="1:22" x14ac:dyDescent="0.35">
      <c r="A438" s="82" t="s">
        <v>218</v>
      </c>
      <c r="B438" s="178">
        <v>0</v>
      </c>
      <c r="C438" s="178">
        <v>2024</v>
      </c>
      <c r="D438" s="178">
        <v>2050</v>
      </c>
      <c r="E438" s="52">
        <v>0.3</v>
      </c>
      <c r="G438" s="58"/>
      <c r="H438" s="58"/>
      <c r="I438" s="58"/>
      <c r="J438" s="58"/>
      <c r="K438" s="58"/>
    </row>
    <row r="439" spans="1:22" x14ac:dyDescent="0.35">
      <c r="A439" s="82" t="s">
        <v>198</v>
      </c>
      <c r="B439" s="178">
        <v>0</v>
      </c>
      <c r="C439" s="178">
        <v>2024</v>
      </c>
      <c r="D439" s="178">
        <v>2050</v>
      </c>
      <c r="E439" s="52">
        <v>0.3</v>
      </c>
      <c r="G439" s="58"/>
      <c r="H439" s="58"/>
      <c r="I439" s="58"/>
      <c r="J439" s="58"/>
      <c r="K439" s="58"/>
    </row>
    <row r="440" spans="1:22" x14ac:dyDescent="0.35">
      <c r="A440" s="82" t="s">
        <v>140</v>
      </c>
      <c r="B440" s="178">
        <v>0</v>
      </c>
      <c r="C440" s="178">
        <v>2024</v>
      </c>
      <c r="D440" s="178">
        <v>2050</v>
      </c>
      <c r="E440" s="52">
        <v>0.3</v>
      </c>
      <c r="F440" s="58"/>
      <c r="G440" s="58"/>
      <c r="H440" s="58"/>
      <c r="I440" s="58"/>
      <c r="J440" s="58"/>
      <c r="K440" s="58"/>
      <c r="L440" s="58"/>
    </row>
    <row r="441" spans="1:22" x14ac:dyDescent="0.35">
      <c r="A441" s="82" t="s">
        <v>199</v>
      </c>
      <c r="B441" s="178">
        <v>0</v>
      </c>
      <c r="C441" s="178">
        <v>2024</v>
      </c>
      <c r="D441" s="178">
        <v>2050</v>
      </c>
      <c r="E441" s="52">
        <v>0.3</v>
      </c>
      <c r="F441" s="58"/>
      <c r="G441" s="58"/>
      <c r="H441" s="58"/>
      <c r="I441" s="58"/>
      <c r="J441" s="58"/>
      <c r="K441" s="58"/>
    </row>
    <row r="442" spans="1:22" x14ac:dyDescent="0.35">
      <c r="A442" s="82" t="s">
        <v>142</v>
      </c>
      <c r="B442" s="178">
        <v>0</v>
      </c>
      <c r="C442" s="178">
        <v>2024</v>
      </c>
      <c r="D442" s="178">
        <v>2050</v>
      </c>
      <c r="E442" s="52">
        <v>0.3</v>
      </c>
      <c r="F442" s="66"/>
      <c r="G442" s="66"/>
      <c r="H442" s="66"/>
      <c r="I442" s="66"/>
      <c r="J442" s="66"/>
      <c r="K442" s="66"/>
    </row>
    <row r="443" spans="1:22" x14ac:dyDescent="0.35">
      <c r="A443" s="82" t="s">
        <v>143</v>
      </c>
      <c r="B443" s="178">
        <v>0</v>
      </c>
      <c r="C443" s="178">
        <v>2024</v>
      </c>
      <c r="D443" s="178">
        <v>2050</v>
      </c>
      <c r="E443" s="52">
        <v>0.3</v>
      </c>
      <c r="F443" s="58"/>
      <c r="G443" s="58"/>
      <c r="H443" s="58"/>
      <c r="I443" s="58"/>
      <c r="J443" s="58"/>
      <c r="K443" s="58"/>
    </row>
    <row r="445" spans="1:22" x14ac:dyDescent="0.35">
      <c r="A445" s="63" t="s">
        <v>1625</v>
      </c>
    </row>
    <row r="446" spans="1:22" x14ac:dyDescent="0.35">
      <c r="A446" s="82" t="s">
        <v>1626</v>
      </c>
    </row>
    <row r="447" spans="1:22" x14ac:dyDescent="0.35">
      <c r="A447" s="43" t="s">
        <v>222</v>
      </c>
      <c r="B447" s="11" t="s">
        <v>223</v>
      </c>
    </row>
    <row r="448" spans="1:22" x14ac:dyDescent="0.35">
      <c r="A448" s="89">
        <v>0</v>
      </c>
      <c r="B448" t="s">
        <v>1627</v>
      </c>
    </row>
    <row r="449" spans="1:6" x14ac:dyDescent="0.35">
      <c r="A449" s="89">
        <v>1</v>
      </c>
      <c r="B449" t="s">
        <v>1628</v>
      </c>
    </row>
    <row r="450" spans="1:6" x14ac:dyDescent="0.35">
      <c r="A450" s="89">
        <v>2</v>
      </c>
      <c r="B450" t="s">
        <v>1629</v>
      </c>
    </row>
    <row r="451" spans="1:6" x14ac:dyDescent="0.35">
      <c r="A451" s="89">
        <v>3</v>
      </c>
      <c r="B451" t="s">
        <v>1630</v>
      </c>
    </row>
    <row r="452" spans="1:6" x14ac:dyDescent="0.35">
      <c r="A452" s="89">
        <v>4</v>
      </c>
      <c r="B452" t="s">
        <v>1631</v>
      </c>
    </row>
    <row r="453" spans="1:6" x14ac:dyDescent="0.35">
      <c r="A453" s="89">
        <v>5</v>
      </c>
      <c r="B453" t="s">
        <v>1632</v>
      </c>
    </row>
    <row r="454" spans="1:6" x14ac:dyDescent="0.35">
      <c r="A454" s="85" t="s">
        <v>224</v>
      </c>
      <c r="B454" s="64">
        <v>0</v>
      </c>
    </row>
    <row r="455" spans="1:6" s="401" customFormat="1" x14ac:dyDescent="0.35"/>
    <row r="457" spans="1:6" x14ac:dyDescent="0.35">
      <c r="A457" s="63" t="s">
        <v>834</v>
      </c>
      <c r="B457" s="24" t="s">
        <v>835</v>
      </c>
      <c r="C457" s="24" t="s">
        <v>836</v>
      </c>
      <c r="D457" s="24" t="s">
        <v>837</v>
      </c>
      <c r="E457" s="24" t="s">
        <v>838</v>
      </c>
      <c r="F457" s="65"/>
    </row>
    <row r="458" spans="1:6" x14ac:dyDescent="0.35">
      <c r="A458" s="5" t="s">
        <v>448</v>
      </c>
      <c r="B458" s="67" t="s">
        <v>181</v>
      </c>
      <c r="C458" s="67" t="s">
        <v>386</v>
      </c>
      <c r="D458" s="67" t="s">
        <v>386</v>
      </c>
      <c r="E458" s="67" t="s">
        <v>181</v>
      </c>
      <c r="F458" s="66"/>
    </row>
    <row r="459" spans="1:6" x14ac:dyDescent="0.35">
      <c r="A459" s="5" t="s">
        <v>180</v>
      </c>
      <c r="B459" s="64">
        <v>1</v>
      </c>
      <c r="C459" s="64">
        <v>2030</v>
      </c>
      <c r="D459" s="64">
        <v>2050</v>
      </c>
      <c r="E459" s="68">
        <v>0.1</v>
      </c>
      <c r="F459" s="83"/>
    </row>
    <row r="460" spans="1:6" s="5" customFormat="1" x14ac:dyDescent="0.35"/>
    <row r="461" spans="1:6" x14ac:dyDescent="0.35">
      <c r="A461" s="63" t="s">
        <v>935</v>
      </c>
    </row>
    <row r="462" spans="1:6" x14ac:dyDescent="0.35">
      <c r="A462" s="82" t="s">
        <v>934</v>
      </c>
    </row>
    <row r="463" spans="1:6" x14ac:dyDescent="0.35">
      <c r="A463" s="43" t="s">
        <v>222</v>
      </c>
      <c r="B463" s="11" t="s">
        <v>223</v>
      </c>
    </row>
    <row r="464" spans="1:6" x14ac:dyDescent="0.35">
      <c r="A464" s="89">
        <v>0</v>
      </c>
      <c r="B464" s="89" t="s">
        <v>831</v>
      </c>
    </row>
    <row r="465" spans="1:12" x14ac:dyDescent="0.35">
      <c r="A465" s="89">
        <v>1</v>
      </c>
      <c r="B465" s="89" t="s">
        <v>832</v>
      </c>
    </row>
    <row r="466" spans="1:12" x14ac:dyDescent="0.35">
      <c r="A466" s="89">
        <v>2</v>
      </c>
      <c r="B466" s="89" t="s">
        <v>833</v>
      </c>
    </row>
    <row r="467" spans="1:12" x14ac:dyDescent="0.35">
      <c r="A467" s="85" t="s">
        <v>224</v>
      </c>
      <c r="B467" s="64">
        <v>0</v>
      </c>
    </row>
    <row r="469" spans="1:12" x14ac:dyDescent="0.35">
      <c r="A469" s="63" t="s">
        <v>1025</v>
      </c>
      <c r="B469" t="s">
        <v>1026</v>
      </c>
    </row>
    <row r="470" spans="1:12" x14ac:dyDescent="0.35">
      <c r="A470" s="78" t="s">
        <v>387</v>
      </c>
      <c r="B470" s="24" t="s">
        <v>1027</v>
      </c>
      <c r="C470" s="24" t="s">
        <v>1028</v>
      </c>
      <c r="D470" s="24" t="s">
        <v>1029</v>
      </c>
      <c r="E470" s="66"/>
    </row>
    <row r="471" spans="1:12" x14ac:dyDescent="0.35">
      <c r="A471" s="5" t="s">
        <v>794</v>
      </c>
      <c r="B471" s="78" t="s">
        <v>181</v>
      </c>
      <c r="C471" s="78" t="s">
        <v>386</v>
      </c>
      <c r="D471" s="78" t="s">
        <v>386</v>
      </c>
      <c r="E471" s="65"/>
    </row>
    <row r="472" spans="1:12" x14ac:dyDescent="0.35">
      <c r="A472" s="91" t="s">
        <v>196</v>
      </c>
      <c r="B472" s="178">
        <v>0</v>
      </c>
      <c r="C472" s="178">
        <v>2025</v>
      </c>
      <c r="D472" s="178">
        <v>2050</v>
      </c>
      <c r="E472" s="58"/>
      <c r="G472" s="66"/>
      <c r="H472" s="66"/>
      <c r="I472" s="66"/>
      <c r="J472" s="66"/>
      <c r="K472" s="66"/>
    </row>
    <row r="473" spans="1:12" x14ac:dyDescent="0.35">
      <c r="A473" s="91" t="s">
        <v>136</v>
      </c>
      <c r="B473" s="178">
        <v>0</v>
      </c>
      <c r="C473" s="178">
        <v>2025</v>
      </c>
      <c r="D473" s="178">
        <v>2050</v>
      </c>
      <c r="E473" s="58"/>
      <c r="G473" s="58"/>
      <c r="H473" s="58"/>
      <c r="I473" s="58"/>
      <c r="J473" s="58"/>
      <c r="K473" s="58"/>
    </row>
    <row r="474" spans="1:12" x14ac:dyDescent="0.35">
      <c r="A474" s="91" t="s">
        <v>197</v>
      </c>
      <c r="B474" s="178">
        <v>0</v>
      </c>
      <c r="C474" s="178">
        <v>2025</v>
      </c>
      <c r="D474" s="178">
        <v>2050</v>
      </c>
      <c r="E474" s="58"/>
      <c r="G474" s="58"/>
      <c r="H474" s="58"/>
      <c r="I474" s="58"/>
      <c r="J474" s="58"/>
      <c r="K474" s="58"/>
    </row>
    <row r="475" spans="1:12" x14ac:dyDescent="0.35">
      <c r="A475" s="91" t="s">
        <v>218</v>
      </c>
      <c r="B475" s="178">
        <v>0</v>
      </c>
      <c r="C475" s="178">
        <v>2025</v>
      </c>
      <c r="D475" s="178">
        <v>2050</v>
      </c>
      <c r="E475" s="58"/>
      <c r="G475" s="58"/>
      <c r="H475" s="58"/>
      <c r="I475" s="58"/>
      <c r="J475" s="58"/>
      <c r="K475" s="58"/>
    </row>
    <row r="476" spans="1:12" x14ac:dyDescent="0.35">
      <c r="A476" s="91" t="s">
        <v>198</v>
      </c>
      <c r="B476" s="178">
        <v>0</v>
      </c>
      <c r="C476" s="178">
        <v>2025</v>
      </c>
      <c r="D476" s="178">
        <v>2050</v>
      </c>
      <c r="E476" s="58"/>
      <c r="G476" s="58"/>
      <c r="H476" s="58"/>
      <c r="I476" s="58"/>
      <c r="J476" s="58"/>
      <c r="K476" s="58"/>
    </row>
    <row r="477" spans="1:12" x14ac:dyDescent="0.35">
      <c r="A477" s="91" t="s">
        <v>140</v>
      </c>
      <c r="B477" s="178">
        <v>0</v>
      </c>
      <c r="C477" s="178">
        <v>2025</v>
      </c>
      <c r="D477" s="178">
        <v>2050</v>
      </c>
      <c r="E477" s="58"/>
      <c r="F477" s="58"/>
      <c r="G477" s="58"/>
      <c r="H477" s="58"/>
      <c r="I477" s="58"/>
      <c r="J477" s="58"/>
      <c r="K477" s="58"/>
      <c r="L477" s="58"/>
    </row>
    <row r="478" spans="1:12" x14ac:dyDescent="0.35">
      <c r="A478" s="91" t="s">
        <v>199</v>
      </c>
      <c r="B478" s="178">
        <v>0</v>
      </c>
      <c r="C478" s="178">
        <v>2025</v>
      </c>
      <c r="D478" s="178">
        <v>2050</v>
      </c>
      <c r="E478" s="58"/>
      <c r="F478" s="58"/>
      <c r="G478" s="58"/>
      <c r="H478" s="58"/>
      <c r="I478" s="58"/>
      <c r="J478" s="58"/>
      <c r="K478" s="58"/>
    </row>
    <row r="479" spans="1:12" x14ac:dyDescent="0.35">
      <c r="A479" s="91" t="s">
        <v>142</v>
      </c>
      <c r="B479" s="178">
        <v>0</v>
      </c>
      <c r="C479" s="178">
        <v>2025</v>
      </c>
      <c r="D479" s="178">
        <v>2050</v>
      </c>
      <c r="E479" s="58"/>
      <c r="F479" s="66"/>
      <c r="G479" s="66"/>
      <c r="H479" s="66"/>
      <c r="I479" s="66"/>
      <c r="J479" s="66"/>
      <c r="K479" s="66"/>
    </row>
    <row r="480" spans="1:12" x14ac:dyDescent="0.35">
      <c r="A480" s="91" t="s">
        <v>143</v>
      </c>
      <c r="B480" s="178">
        <v>0</v>
      </c>
      <c r="C480" s="178">
        <v>2025</v>
      </c>
      <c r="D480" s="178">
        <v>2050</v>
      </c>
      <c r="E480" s="58"/>
      <c r="F480" s="58"/>
      <c r="G480" s="58"/>
      <c r="H480" s="58"/>
      <c r="I480" s="58"/>
      <c r="J480" s="58"/>
      <c r="K480" s="58"/>
    </row>
    <row r="481" spans="1:13" x14ac:dyDescent="0.35">
      <c r="A481" s="58"/>
      <c r="B481" s="58"/>
      <c r="C481" s="58"/>
      <c r="D481" s="58"/>
      <c r="E481" s="58"/>
      <c r="F481" s="58"/>
      <c r="G481" s="58"/>
      <c r="H481" s="58"/>
      <c r="I481" s="58"/>
      <c r="J481" s="58"/>
      <c r="K481" s="58"/>
    </row>
    <row r="482" spans="1:13" x14ac:dyDescent="0.35">
      <c r="A482" s="24" t="s">
        <v>1030</v>
      </c>
      <c r="B482" t="s">
        <v>1031</v>
      </c>
    </row>
    <row r="483" spans="1:13" x14ac:dyDescent="0.35">
      <c r="A483" s="85" t="s">
        <v>783</v>
      </c>
      <c r="B483" s="24" t="s">
        <v>1032</v>
      </c>
      <c r="C483" s="24" t="s">
        <v>1033</v>
      </c>
      <c r="D483" s="24" t="s">
        <v>1034</v>
      </c>
      <c r="E483" s="24" t="s">
        <v>1035</v>
      </c>
      <c r="F483" s="24" t="s">
        <v>1036</v>
      </c>
      <c r="G483" s="24" t="s">
        <v>1037</v>
      </c>
      <c r="H483" s="24" t="s">
        <v>1038</v>
      </c>
      <c r="I483" s="24" t="s">
        <v>1039</v>
      </c>
      <c r="J483" s="24" t="s">
        <v>1040</v>
      </c>
      <c r="K483" s="24" t="s">
        <v>1041</v>
      </c>
      <c r="L483" s="24" t="s">
        <v>1042</v>
      </c>
    </row>
    <row r="484" spans="1:13" x14ac:dyDescent="0.35">
      <c r="A484" s="91" t="s">
        <v>196</v>
      </c>
      <c r="B484" s="52">
        <v>0</v>
      </c>
      <c r="C484" s="52">
        <v>0.26600000000000001</v>
      </c>
      <c r="D484" s="52">
        <v>0.48399999999999999</v>
      </c>
      <c r="E484" s="52">
        <v>0</v>
      </c>
      <c r="F484" s="52">
        <v>0.19000000000000003</v>
      </c>
      <c r="G484" s="52">
        <v>4.7500000000000021E-2</v>
      </c>
      <c r="H484" s="52">
        <v>0</v>
      </c>
      <c r="I484" s="52">
        <v>0</v>
      </c>
      <c r="J484" s="118">
        <v>0</v>
      </c>
      <c r="K484" s="118">
        <v>0</v>
      </c>
      <c r="L484" s="52">
        <v>1.2500000000000023E-2</v>
      </c>
      <c r="M484" s="182">
        <f t="shared" ref="M484:M492" si="2">SUM(B484:L484)</f>
        <v>1</v>
      </c>
    </row>
    <row r="485" spans="1:13" x14ac:dyDescent="0.35">
      <c r="A485" s="91" t="s">
        <v>136</v>
      </c>
      <c r="B485" s="52">
        <v>0</v>
      </c>
      <c r="C485" s="52">
        <v>0.35699999999999998</v>
      </c>
      <c r="D485" s="52">
        <v>0.36799999999999999</v>
      </c>
      <c r="E485" s="52">
        <v>0</v>
      </c>
      <c r="F485" s="52">
        <v>0.2</v>
      </c>
      <c r="G485" s="52">
        <v>7.0000000000000007E-2</v>
      </c>
      <c r="H485" s="52">
        <v>0</v>
      </c>
      <c r="I485" s="52">
        <v>0</v>
      </c>
      <c r="J485" s="118">
        <v>0</v>
      </c>
      <c r="K485" s="118">
        <v>0</v>
      </c>
      <c r="L485" s="52">
        <v>5.0000000000000001E-3</v>
      </c>
      <c r="M485" s="182">
        <f t="shared" si="2"/>
        <v>1</v>
      </c>
    </row>
    <row r="486" spans="1:13" x14ac:dyDescent="0.35">
      <c r="A486" s="91" t="s">
        <v>197</v>
      </c>
      <c r="B486" s="52">
        <v>0.04</v>
      </c>
      <c r="C486" s="52">
        <v>0.38</v>
      </c>
      <c r="D486" s="52">
        <v>0</v>
      </c>
      <c r="E486" s="52">
        <v>0</v>
      </c>
      <c r="F486" s="52">
        <v>0.2</v>
      </c>
      <c r="G486" s="52">
        <v>0.28999999999999998</v>
      </c>
      <c r="H486" s="52">
        <v>0.02</v>
      </c>
      <c r="I486" s="52">
        <v>7.0000000000000007E-2</v>
      </c>
      <c r="J486" s="118">
        <v>0</v>
      </c>
      <c r="K486" s="118">
        <v>0</v>
      </c>
      <c r="L486" s="52">
        <v>0</v>
      </c>
      <c r="M486" s="182">
        <f t="shared" si="2"/>
        <v>1</v>
      </c>
    </row>
    <row r="487" spans="1:13" x14ac:dyDescent="0.35">
      <c r="A487" s="91" t="s">
        <v>218</v>
      </c>
      <c r="B487" s="52">
        <v>9.9166666666666695E-2</v>
      </c>
      <c r="C487" s="52">
        <v>0.19416700000000001</v>
      </c>
      <c r="D487" s="52">
        <v>0</v>
      </c>
      <c r="E487" s="52">
        <v>0</v>
      </c>
      <c r="F487" s="52">
        <v>0.47916700000000001</v>
      </c>
      <c r="G487" s="52">
        <v>0.18416666666666667</v>
      </c>
      <c r="H487" s="52">
        <v>9.1666666666666841E-3</v>
      </c>
      <c r="I487" s="52">
        <v>3.4167000000000003E-2</v>
      </c>
      <c r="J487" s="118">
        <v>0</v>
      </c>
      <c r="K487" s="118">
        <v>0</v>
      </c>
      <c r="L487" s="52">
        <v>0</v>
      </c>
      <c r="M487" s="182">
        <f t="shared" si="2"/>
        <v>1.0000010000000001</v>
      </c>
    </row>
    <row r="488" spans="1:13" x14ac:dyDescent="0.35">
      <c r="A488" s="91" t="s">
        <v>198</v>
      </c>
      <c r="B488" s="52">
        <v>0</v>
      </c>
      <c r="C488" s="52">
        <v>1.2000000000000002E-2</v>
      </c>
      <c r="D488" s="52">
        <v>0</v>
      </c>
      <c r="E488" s="52">
        <v>0</v>
      </c>
      <c r="F488" s="52">
        <v>0.27200000000000002</v>
      </c>
      <c r="G488" s="52">
        <v>0.192</v>
      </c>
      <c r="H488" s="52">
        <v>1.2000000000000002E-2</v>
      </c>
      <c r="I488" s="52">
        <v>0.51200000000000001</v>
      </c>
      <c r="J488" s="118">
        <v>0</v>
      </c>
      <c r="K488" s="118">
        <v>0</v>
      </c>
      <c r="L488" s="52">
        <v>0</v>
      </c>
      <c r="M488" s="182">
        <f t="shared" si="2"/>
        <v>1</v>
      </c>
    </row>
    <row r="489" spans="1:13" x14ac:dyDescent="0.35">
      <c r="A489" s="91" t="s">
        <v>140</v>
      </c>
      <c r="B489" s="52">
        <v>0</v>
      </c>
      <c r="C489" s="52">
        <v>0.01</v>
      </c>
      <c r="D489" s="52">
        <v>0.01</v>
      </c>
      <c r="E489" s="52">
        <v>0</v>
      </c>
      <c r="F489" s="52">
        <v>0.36</v>
      </c>
      <c r="G489" s="52">
        <v>0.62</v>
      </c>
      <c r="H489" s="52">
        <v>0</v>
      </c>
      <c r="I489" s="52">
        <v>0</v>
      </c>
      <c r="J489" s="118">
        <v>0</v>
      </c>
      <c r="K489" s="118">
        <v>0</v>
      </c>
      <c r="L489" s="52">
        <v>0</v>
      </c>
      <c r="M489" s="182">
        <f t="shared" si="2"/>
        <v>1</v>
      </c>
    </row>
    <row r="490" spans="1:13" x14ac:dyDescent="0.35">
      <c r="A490" s="91" t="s">
        <v>199</v>
      </c>
      <c r="B490" s="52">
        <v>2.0000000000000014E-2</v>
      </c>
      <c r="C490" s="52">
        <v>0.27749999999999997</v>
      </c>
      <c r="D490" s="52">
        <v>0.3</v>
      </c>
      <c r="E490" s="52">
        <v>0</v>
      </c>
      <c r="F490" s="52">
        <v>0.19</v>
      </c>
      <c r="G490" s="52">
        <v>0.15750000000000003</v>
      </c>
      <c r="H490" s="52">
        <v>1.0000000000000014E-2</v>
      </c>
      <c r="I490" s="52">
        <v>3.5000000000000017E-2</v>
      </c>
      <c r="J490" s="118">
        <v>0</v>
      </c>
      <c r="K490" s="118">
        <v>0</v>
      </c>
      <c r="L490" s="52">
        <v>1.0000000000000014E-2</v>
      </c>
      <c r="M490" s="182">
        <f t="shared" si="2"/>
        <v>0.99999999999999989</v>
      </c>
    </row>
    <row r="491" spans="1:13" x14ac:dyDescent="0.35">
      <c r="A491" s="91" t="s">
        <v>142</v>
      </c>
      <c r="B491" s="52">
        <v>0.14979999999999999</v>
      </c>
      <c r="C491" s="52">
        <v>0.26983000000000001</v>
      </c>
      <c r="D491" s="52">
        <v>0.26283000000000001</v>
      </c>
      <c r="E491" s="52">
        <v>0</v>
      </c>
      <c r="F491" s="52">
        <v>0.10783</v>
      </c>
      <c r="G491" s="52">
        <v>0.18383333333333332</v>
      </c>
      <c r="H491" s="52">
        <v>0</v>
      </c>
      <c r="I491" s="52">
        <v>0</v>
      </c>
      <c r="J491" s="118">
        <v>0</v>
      </c>
      <c r="K491" s="118">
        <v>0</v>
      </c>
      <c r="L491" s="52">
        <v>2.5833333333333312E-2</v>
      </c>
      <c r="M491" s="182">
        <f t="shared" si="2"/>
        <v>0.9999566666666666</v>
      </c>
    </row>
    <row r="492" spans="1:13" x14ac:dyDescent="0.35">
      <c r="A492" s="91" t="s">
        <v>143</v>
      </c>
      <c r="B492" s="52">
        <v>6.3124999999999935E-3</v>
      </c>
      <c r="C492" s="52">
        <v>5.931249999999999E-2</v>
      </c>
      <c r="D492" s="52">
        <v>1.0812499999999994E-2</v>
      </c>
      <c r="E492" s="52">
        <v>0</v>
      </c>
      <c r="F492" s="52">
        <v>0.72981249999999998</v>
      </c>
      <c r="G492" s="52">
        <v>8.0312499999999995E-2</v>
      </c>
      <c r="H492" s="52">
        <v>3.3124999999999934E-3</v>
      </c>
      <c r="I492" s="52">
        <v>8.3812499999999998E-2</v>
      </c>
      <c r="J492" s="118">
        <v>0</v>
      </c>
      <c r="K492" s="118">
        <v>0</v>
      </c>
      <c r="L492" s="52">
        <v>2.6312499999999996E-2</v>
      </c>
      <c r="M492" s="182">
        <f t="shared" si="2"/>
        <v>0.99999999999999978</v>
      </c>
    </row>
    <row r="494" spans="1:13" x14ac:dyDescent="0.35">
      <c r="A494" s="24" t="s">
        <v>1043</v>
      </c>
      <c r="B494" t="s">
        <v>1031</v>
      </c>
    </row>
    <row r="495" spans="1:13" x14ac:dyDescent="0.35">
      <c r="A495" s="85" t="s">
        <v>783</v>
      </c>
      <c r="B495" s="24" t="s">
        <v>1032</v>
      </c>
      <c r="C495" s="24" t="s">
        <v>1033</v>
      </c>
      <c r="D495" s="24" t="s">
        <v>1034</v>
      </c>
      <c r="E495" s="24" t="s">
        <v>1035</v>
      </c>
      <c r="F495" s="24" t="s">
        <v>1036</v>
      </c>
      <c r="G495" s="24" t="s">
        <v>1037</v>
      </c>
      <c r="H495" s="24" t="s">
        <v>1038</v>
      </c>
      <c r="I495" s="24" t="s">
        <v>1039</v>
      </c>
      <c r="J495" s="24" t="s">
        <v>1040</v>
      </c>
      <c r="K495" s="24" t="s">
        <v>1041</v>
      </c>
      <c r="L495" s="24" t="s">
        <v>1042</v>
      </c>
    </row>
    <row r="496" spans="1:13" x14ac:dyDescent="0.35">
      <c r="A496" s="91" t="s">
        <v>196</v>
      </c>
      <c r="B496" s="52">
        <v>0</v>
      </c>
      <c r="C496" s="52">
        <v>0.23849999999999999</v>
      </c>
      <c r="D496" s="52">
        <v>0.41500000000000004</v>
      </c>
      <c r="E496" s="52">
        <v>0</v>
      </c>
      <c r="F496" s="52">
        <v>0.26</v>
      </c>
      <c r="G496" s="52">
        <v>8.9999999999999993E-3</v>
      </c>
      <c r="H496" s="52">
        <v>0</v>
      </c>
      <c r="I496" s="52">
        <v>0</v>
      </c>
      <c r="J496" s="118">
        <v>0</v>
      </c>
      <c r="K496" s="118">
        <v>0</v>
      </c>
      <c r="L496" s="52">
        <v>7.7499999999999999E-2</v>
      </c>
      <c r="M496" s="182">
        <f t="shared" ref="M496:M504" si="3">SUM(B496:L496)</f>
        <v>1</v>
      </c>
    </row>
    <row r="497" spans="1:13" x14ac:dyDescent="0.35">
      <c r="A497" s="91" t="s">
        <v>136</v>
      </c>
      <c r="B497" s="52">
        <v>0</v>
      </c>
      <c r="C497" s="52">
        <v>0.252</v>
      </c>
      <c r="D497" s="52">
        <v>0.39</v>
      </c>
      <c r="E497" s="52">
        <v>0</v>
      </c>
      <c r="F497" s="52">
        <v>0.32</v>
      </c>
      <c r="G497" s="52">
        <v>1.7999999999999999E-2</v>
      </c>
      <c r="H497" s="52">
        <v>0</v>
      </c>
      <c r="I497" s="52">
        <v>0</v>
      </c>
      <c r="J497" s="118">
        <v>0</v>
      </c>
      <c r="K497" s="118">
        <v>0</v>
      </c>
      <c r="L497" s="52">
        <v>0.02</v>
      </c>
      <c r="M497" s="182">
        <f t="shared" si="3"/>
        <v>1</v>
      </c>
    </row>
    <row r="498" spans="1:13" x14ac:dyDescent="0.35">
      <c r="A498" s="91" t="s">
        <v>197</v>
      </c>
      <c r="B498" s="52">
        <v>0</v>
      </c>
      <c r="C498" s="52">
        <v>0</v>
      </c>
      <c r="D498" s="52">
        <v>0</v>
      </c>
      <c r="E498" s="52">
        <v>0.46</v>
      </c>
      <c r="F498" s="52">
        <v>0.5</v>
      </c>
      <c r="G498" s="52">
        <v>0.02</v>
      </c>
      <c r="H498" s="52">
        <v>0</v>
      </c>
      <c r="I498" s="52">
        <v>0.02</v>
      </c>
      <c r="J498" s="118">
        <v>0</v>
      </c>
      <c r="K498" s="118">
        <v>0</v>
      </c>
      <c r="L498" s="52">
        <v>0</v>
      </c>
      <c r="M498" s="182">
        <f t="shared" si="3"/>
        <v>1</v>
      </c>
    </row>
    <row r="499" spans="1:13" x14ac:dyDescent="0.35">
      <c r="A499" s="91" t="s">
        <v>218</v>
      </c>
      <c r="B499" s="52">
        <v>0</v>
      </c>
      <c r="C499" s="52">
        <v>0</v>
      </c>
      <c r="D499" s="52">
        <v>0</v>
      </c>
      <c r="E499" s="52">
        <v>0.27500000000000002</v>
      </c>
      <c r="F499" s="52">
        <v>0.70500000000000007</v>
      </c>
      <c r="G499" s="52">
        <v>0.01</v>
      </c>
      <c r="H499" s="52">
        <v>0</v>
      </c>
      <c r="I499" s="52">
        <v>0.01</v>
      </c>
      <c r="J499" s="118">
        <v>0</v>
      </c>
      <c r="K499" s="118">
        <v>0</v>
      </c>
      <c r="L499" s="52">
        <v>0</v>
      </c>
      <c r="M499" s="182">
        <f t="shared" si="3"/>
        <v>1</v>
      </c>
    </row>
    <row r="500" spans="1:13" x14ac:dyDescent="0.35">
      <c r="A500" s="91" t="s">
        <v>198</v>
      </c>
      <c r="B500" s="52">
        <v>0</v>
      </c>
      <c r="C500" s="52">
        <v>8.3333333333333315E-3</v>
      </c>
      <c r="D500" s="52">
        <v>0</v>
      </c>
      <c r="E500" s="52">
        <v>3.833333333333333E-2</v>
      </c>
      <c r="F500" s="52">
        <v>0.21833333333333332</v>
      </c>
      <c r="G500" s="52">
        <v>0.19833333333333333</v>
      </c>
      <c r="H500" s="52">
        <v>8.3333333333333315E-3</v>
      </c>
      <c r="I500" s="52">
        <v>0.52833333333333332</v>
      </c>
      <c r="J500" s="118">
        <v>0</v>
      </c>
      <c r="K500" s="118">
        <v>0</v>
      </c>
      <c r="L500" s="52">
        <v>0</v>
      </c>
      <c r="M500" s="182">
        <f t="shared" si="3"/>
        <v>1</v>
      </c>
    </row>
    <row r="501" spans="1:13" x14ac:dyDescent="0.35">
      <c r="A501" s="91" t="s">
        <v>140</v>
      </c>
      <c r="B501" s="52">
        <v>0</v>
      </c>
      <c r="C501" s="52">
        <v>0</v>
      </c>
      <c r="D501" s="52">
        <v>0</v>
      </c>
      <c r="E501" s="52">
        <v>0</v>
      </c>
      <c r="F501" s="52">
        <v>0.99</v>
      </c>
      <c r="G501" s="52">
        <v>0</v>
      </c>
      <c r="H501" s="52">
        <v>0</v>
      </c>
      <c r="I501" s="52">
        <v>0</v>
      </c>
      <c r="J501" s="118">
        <v>0</v>
      </c>
      <c r="K501" s="118">
        <v>0</v>
      </c>
      <c r="L501" s="52">
        <v>0.01</v>
      </c>
      <c r="M501" s="182">
        <f t="shared" si="3"/>
        <v>1</v>
      </c>
    </row>
    <row r="502" spans="1:13" x14ac:dyDescent="0.35">
      <c r="A502" s="91" t="s">
        <v>199</v>
      </c>
      <c r="B502" s="52">
        <v>0</v>
      </c>
      <c r="C502" s="52">
        <v>0.1125</v>
      </c>
      <c r="D502" s="52">
        <v>0.22</v>
      </c>
      <c r="E502" s="52">
        <v>0.23</v>
      </c>
      <c r="F502" s="52">
        <v>0.35</v>
      </c>
      <c r="G502" s="52">
        <v>0.01</v>
      </c>
      <c r="H502" s="52">
        <v>0</v>
      </c>
      <c r="I502" s="52">
        <v>0.01</v>
      </c>
      <c r="J502" s="118">
        <v>0</v>
      </c>
      <c r="K502" s="118">
        <v>0</v>
      </c>
      <c r="L502" s="52">
        <v>6.7500000000000004E-2</v>
      </c>
      <c r="M502" s="182">
        <f t="shared" si="3"/>
        <v>1</v>
      </c>
    </row>
    <row r="503" spans="1:13" x14ac:dyDescent="0.35">
      <c r="A503" s="91" t="s">
        <v>142</v>
      </c>
      <c r="B503" s="52">
        <v>0</v>
      </c>
      <c r="C503" s="52">
        <v>1.6666666666667034E-3</v>
      </c>
      <c r="D503" s="52">
        <v>0</v>
      </c>
      <c r="E503" s="52">
        <v>0.1836666666666667</v>
      </c>
      <c r="F503" s="52">
        <v>0.81466666666666665</v>
      </c>
      <c r="G503" s="52">
        <v>0</v>
      </c>
      <c r="H503" s="52">
        <v>0</v>
      </c>
      <c r="I503" s="52">
        <v>0</v>
      </c>
      <c r="J503" s="118">
        <v>0</v>
      </c>
      <c r="K503" s="118">
        <v>0</v>
      </c>
      <c r="L503" s="52">
        <v>0</v>
      </c>
      <c r="M503" s="182">
        <f t="shared" si="3"/>
        <v>1</v>
      </c>
    </row>
    <row r="504" spans="1:13" x14ac:dyDescent="0.35">
      <c r="A504" s="91" t="s">
        <v>143</v>
      </c>
      <c r="B504" s="52">
        <v>0</v>
      </c>
      <c r="C504" s="52">
        <v>0</v>
      </c>
      <c r="D504" s="52">
        <v>0</v>
      </c>
      <c r="E504" s="52">
        <v>7.7100000000000057E-2</v>
      </c>
      <c r="F504" s="52">
        <v>0.85009999999999997</v>
      </c>
      <c r="G504" s="52">
        <v>1.3100000000000046E-2</v>
      </c>
      <c r="H504" s="52">
        <v>0</v>
      </c>
      <c r="I504" s="52">
        <v>5.6100000000000046E-2</v>
      </c>
      <c r="J504" s="118">
        <v>0</v>
      </c>
      <c r="K504" s="118">
        <v>0</v>
      </c>
      <c r="L504" s="52">
        <v>3.6000000000000441E-3</v>
      </c>
      <c r="M504" s="182">
        <f t="shared" si="3"/>
        <v>1</v>
      </c>
    </row>
    <row r="505" spans="1:13" x14ac:dyDescent="0.35">
      <c r="A505" s="58"/>
      <c r="B505" s="58"/>
      <c r="C505" s="58"/>
      <c r="D505" s="58"/>
      <c r="E505" s="58"/>
      <c r="F505" s="66"/>
      <c r="G505" s="66"/>
      <c r="H505" s="66"/>
      <c r="I505" s="66"/>
      <c r="J505" s="66"/>
      <c r="K505" s="66"/>
    </row>
    <row r="506" spans="1:13" x14ac:dyDescent="0.35">
      <c r="A506" s="24" t="s">
        <v>1044</v>
      </c>
      <c r="B506" t="s">
        <v>1031</v>
      </c>
    </row>
    <row r="507" spans="1:13" x14ac:dyDescent="0.35">
      <c r="A507" s="85" t="s">
        <v>783</v>
      </c>
      <c r="B507" s="24" t="s">
        <v>1032</v>
      </c>
      <c r="C507" s="24" t="s">
        <v>1033</v>
      </c>
      <c r="D507" s="24" t="s">
        <v>1034</v>
      </c>
      <c r="E507" s="24" t="s">
        <v>1035</v>
      </c>
      <c r="F507" s="24" t="s">
        <v>1036</v>
      </c>
      <c r="G507" s="24" t="s">
        <v>1037</v>
      </c>
      <c r="H507" s="24" t="s">
        <v>1038</v>
      </c>
      <c r="I507" s="24" t="s">
        <v>1039</v>
      </c>
      <c r="J507" s="24" t="s">
        <v>1040</v>
      </c>
      <c r="K507" s="24" t="s">
        <v>1041</v>
      </c>
      <c r="L507" s="24" t="s">
        <v>1042</v>
      </c>
    </row>
    <row r="508" spans="1:13" x14ac:dyDescent="0.35">
      <c r="A508" s="91" t="s">
        <v>196</v>
      </c>
      <c r="B508" s="52">
        <v>0</v>
      </c>
      <c r="C508" s="52">
        <v>0.22125</v>
      </c>
      <c r="D508" s="52">
        <v>0</v>
      </c>
      <c r="E508" s="52">
        <v>0.39624999999999999</v>
      </c>
      <c r="F508" s="52">
        <v>0.14624999999999999</v>
      </c>
      <c r="G508" s="52">
        <v>0</v>
      </c>
      <c r="H508" s="52">
        <v>0</v>
      </c>
      <c r="I508" s="52">
        <v>0</v>
      </c>
      <c r="J508" s="118">
        <v>0</v>
      </c>
      <c r="K508" s="118">
        <v>0</v>
      </c>
      <c r="L508" s="52">
        <v>0.23624999999999999</v>
      </c>
      <c r="M508" s="182">
        <f t="shared" ref="M508:M516" si="4">SUM(B508:L508)</f>
        <v>0.99999999999999989</v>
      </c>
    </row>
    <row r="509" spans="1:13" x14ac:dyDescent="0.35">
      <c r="A509" s="91" t="s">
        <v>136</v>
      </c>
      <c r="B509" s="52">
        <v>0</v>
      </c>
      <c r="C509" s="52">
        <v>0.20500000000000002</v>
      </c>
      <c r="D509" s="52">
        <v>0</v>
      </c>
      <c r="E509" s="52">
        <v>0.79500000000000004</v>
      </c>
      <c r="F509" s="52">
        <v>0</v>
      </c>
      <c r="G509" s="52">
        <v>0</v>
      </c>
      <c r="H509" s="52">
        <v>0</v>
      </c>
      <c r="I509" s="52">
        <v>0</v>
      </c>
      <c r="J509" s="118">
        <v>0</v>
      </c>
      <c r="K509" s="118">
        <v>0</v>
      </c>
      <c r="L509" s="52">
        <v>0</v>
      </c>
      <c r="M509" s="182">
        <f t="shared" si="4"/>
        <v>1</v>
      </c>
    </row>
    <row r="510" spans="1:13" x14ac:dyDescent="0.35">
      <c r="A510" s="91" t="s">
        <v>197</v>
      </c>
      <c r="B510" s="52">
        <v>0</v>
      </c>
      <c r="C510" s="52">
        <v>0</v>
      </c>
      <c r="D510" s="52">
        <v>0</v>
      </c>
      <c r="E510" s="52">
        <v>0.41</v>
      </c>
      <c r="F510" s="52">
        <v>0.5</v>
      </c>
      <c r="G510" s="52">
        <v>0.04</v>
      </c>
      <c r="H510" s="52">
        <v>0</v>
      </c>
      <c r="I510" s="52">
        <v>0.05</v>
      </c>
      <c r="J510" s="118">
        <v>0</v>
      </c>
      <c r="K510" s="118">
        <v>0</v>
      </c>
      <c r="L510" s="52">
        <v>0</v>
      </c>
      <c r="M510" s="182">
        <f t="shared" si="4"/>
        <v>1</v>
      </c>
    </row>
    <row r="511" spans="1:13" x14ac:dyDescent="0.35">
      <c r="A511" s="91" t="s">
        <v>218</v>
      </c>
      <c r="B511" s="52">
        <v>0</v>
      </c>
      <c r="C511" s="52">
        <v>0</v>
      </c>
      <c r="D511" s="52">
        <v>0</v>
      </c>
      <c r="E511" s="52">
        <v>0.41</v>
      </c>
      <c r="F511" s="52">
        <v>0.5</v>
      </c>
      <c r="G511" s="52">
        <v>0.04</v>
      </c>
      <c r="H511" s="52">
        <v>0</v>
      </c>
      <c r="I511" s="52">
        <v>0.05</v>
      </c>
      <c r="J511" s="118">
        <v>0</v>
      </c>
      <c r="K511" s="118">
        <v>0</v>
      </c>
      <c r="L511" s="52">
        <v>0</v>
      </c>
      <c r="M511" s="182">
        <f t="shared" si="4"/>
        <v>1</v>
      </c>
    </row>
    <row r="512" spans="1:13" x14ac:dyDescent="0.35">
      <c r="A512" s="91" t="s">
        <v>198</v>
      </c>
      <c r="B512" s="52">
        <v>0</v>
      </c>
      <c r="C512" s="52">
        <v>0</v>
      </c>
      <c r="D512" s="52">
        <v>0</v>
      </c>
      <c r="E512" s="52">
        <v>0.04</v>
      </c>
      <c r="F512" s="52">
        <v>0.19</v>
      </c>
      <c r="G512" s="52">
        <v>0.21</v>
      </c>
      <c r="H512" s="52">
        <v>0.01</v>
      </c>
      <c r="I512" s="52">
        <v>0.55000000000000004</v>
      </c>
      <c r="J512" s="118">
        <v>0</v>
      </c>
      <c r="K512" s="118">
        <v>0</v>
      </c>
      <c r="L512" s="52">
        <v>0</v>
      </c>
      <c r="M512" s="182">
        <f t="shared" si="4"/>
        <v>1</v>
      </c>
    </row>
    <row r="513" spans="1:13" x14ac:dyDescent="0.35">
      <c r="A513" s="91" t="s">
        <v>140</v>
      </c>
      <c r="B513" s="52">
        <v>0</v>
      </c>
      <c r="C513" s="52">
        <v>0</v>
      </c>
      <c r="D513" s="52">
        <v>0</v>
      </c>
      <c r="E513" s="52">
        <v>0</v>
      </c>
      <c r="F513" s="52">
        <v>0.99</v>
      </c>
      <c r="G513" s="52">
        <v>0</v>
      </c>
      <c r="H513" s="52">
        <v>0</v>
      </c>
      <c r="I513" s="52">
        <v>0</v>
      </c>
      <c r="J513" s="118">
        <v>0</v>
      </c>
      <c r="K513" s="118">
        <v>0</v>
      </c>
      <c r="L513" s="52">
        <v>0.01</v>
      </c>
      <c r="M513" s="182">
        <f t="shared" si="4"/>
        <v>1</v>
      </c>
    </row>
    <row r="514" spans="1:13" x14ac:dyDescent="0.35">
      <c r="A514" s="91" t="s">
        <v>199</v>
      </c>
      <c r="B514" s="52">
        <v>0</v>
      </c>
      <c r="C514" s="52">
        <v>0.12</v>
      </c>
      <c r="D514" s="52">
        <v>0</v>
      </c>
      <c r="E514" s="52">
        <v>0.20499999999999999</v>
      </c>
      <c r="F514" s="52">
        <v>0.39500000000000002</v>
      </c>
      <c r="G514" s="52">
        <v>0.02</v>
      </c>
      <c r="H514" s="52">
        <v>0</v>
      </c>
      <c r="I514" s="52">
        <v>2.5000000000000001E-2</v>
      </c>
      <c r="J514" s="118">
        <v>0</v>
      </c>
      <c r="K514" s="118">
        <v>0</v>
      </c>
      <c r="L514" s="52">
        <v>0.23499999999999999</v>
      </c>
      <c r="M514" s="182">
        <f t="shared" si="4"/>
        <v>1</v>
      </c>
    </row>
    <row r="515" spans="1:13" x14ac:dyDescent="0.35">
      <c r="A515" s="91" t="s">
        <v>142</v>
      </c>
      <c r="B515" s="52">
        <v>0</v>
      </c>
      <c r="C515" s="52">
        <v>0.20500000000000002</v>
      </c>
      <c r="D515" s="52">
        <v>0</v>
      </c>
      <c r="E515" s="52">
        <v>0.79500000000000004</v>
      </c>
      <c r="F515" s="52">
        <v>0</v>
      </c>
      <c r="G515" s="52">
        <v>0</v>
      </c>
      <c r="H515" s="52">
        <v>0</v>
      </c>
      <c r="I515" s="52">
        <v>0</v>
      </c>
      <c r="J515" s="118">
        <v>0</v>
      </c>
      <c r="K515" s="118">
        <v>0</v>
      </c>
      <c r="L515" s="52">
        <v>0</v>
      </c>
      <c r="M515" s="182">
        <f t="shared" si="4"/>
        <v>1</v>
      </c>
    </row>
    <row r="516" spans="1:13" x14ac:dyDescent="0.35">
      <c r="A516" s="91" t="s">
        <v>143</v>
      </c>
      <c r="B516" s="52">
        <v>0</v>
      </c>
      <c r="C516" s="52">
        <v>0</v>
      </c>
      <c r="D516" s="52">
        <v>0</v>
      </c>
      <c r="E516" s="52">
        <v>0.14349999999999999</v>
      </c>
      <c r="F516" s="52">
        <v>0.30499999999999999</v>
      </c>
      <c r="G516" s="52">
        <v>0.13750000000000001</v>
      </c>
      <c r="H516" s="52">
        <v>0</v>
      </c>
      <c r="I516" s="52">
        <v>0.29050000000000004</v>
      </c>
      <c r="J516" s="118">
        <v>0</v>
      </c>
      <c r="K516" s="118">
        <v>0</v>
      </c>
      <c r="L516" s="52">
        <v>0.12350000000000001</v>
      </c>
      <c r="M516" s="182">
        <f t="shared" si="4"/>
        <v>1</v>
      </c>
    </row>
    <row r="518" spans="1:13" x14ac:dyDescent="0.35">
      <c r="A518" s="24" t="s">
        <v>1045</v>
      </c>
      <c r="B518" t="s">
        <v>1031</v>
      </c>
    </row>
    <row r="519" spans="1:13" x14ac:dyDescent="0.35">
      <c r="A519" s="85" t="s">
        <v>783</v>
      </c>
      <c r="B519" s="24" t="s">
        <v>1032</v>
      </c>
      <c r="C519" s="24" t="s">
        <v>1033</v>
      </c>
      <c r="D519" s="24" t="s">
        <v>1034</v>
      </c>
      <c r="E519" s="24" t="s">
        <v>1035</v>
      </c>
      <c r="F519" s="24" t="s">
        <v>1036</v>
      </c>
      <c r="G519" s="24" t="s">
        <v>1037</v>
      </c>
      <c r="H519" s="24" t="s">
        <v>1038</v>
      </c>
      <c r="I519" s="24" t="s">
        <v>1039</v>
      </c>
      <c r="J519" s="24" t="s">
        <v>1040</v>
      </c>
      <c r="K519" s="24" t="s">
        <v>1041</v>
      </c>
      <c r="L519" s="24" t="s">
        <v>1042</v>
      </c>
    </row>
    <row r="520" spans="1:13" x14ac:dyDescent="0.35">
      <c r="A520" s="91" t="s">
        <v>196</v>
      </c>
      <c r="B520" s="52">
        <v>5.8416666666666672E-2</v>
      </c>
      <c r="C520" s="52">
        <v>0</v>
      </c>
      <c r="D520" s="52">
        <v>0.27841666666666665</v>
      </c>
      <c r="E520" s="52">
        <v>0</v>
      </c>
      <c r="F520" s="118">
        <v>0</v>
      </c>
      <c r="G520" s="52">
        <v>9.9166666666666778E-3</v>
      </c>
      <c r="H520" s="52">
        <v>0</v>
      </c>
      <c r="I520" s="118">
        <v>0</v>
      </c>
      <c r="J520" s="52">
        <v>0.13741666666666669</v>
      </c>
      <c r="K520" s="52">
        <v>0.47241666666666665</v>
      </c>
      <c r="L520" s="52">
        <v>4.3416666666666673E-2</v>
      </c>
      <c r="M520" s="182">
        <f t="shared" ref="M520:M528" si="5">SUM(B520:L520)</f>
        <v>1</v>
      </c>
    </row>
    <row r="521" spans="1:13" x14ac:dyDescent="0.35">
      <c r="A521" s="91" t="s">
        <v>136</v>
      </c>
      <c r="B521" s="52">
        <v>8.6999999999999994E-2</v>
      </c>
      <c r="C521" s="52">
        <v>0</v>
      </c>
      <c r="D521" s="52">
        <v>0.13700000000000001</v>
      </c>
      <c r="E521" s="52">
        <v>0</v>
      </c>
      <c r="F521" s="118">
        <v>0</v>
      </c>
      <c r="G521" s="52">
        <v>2.0000000000000004E-2</v>
      </c>
      <c r="H521" s="52">
        <v>0</v>
      </c>
      <c r="I521" s="118">
        <v>0</v>
      </c>
      <c r="J521" s="52">
        <v>2.8000000000000001E-2</v>
      </c>
      <c r="K521" s="52">
        <v>0.69799999999999995</v>
      </c>
      <c r="L521" s="52">
        <v>0.03</v>
      </c>
      <c r="M521" s="182">
        <f t="shared" si="5"/>
        <v>1</v>
      </c>
    </row>
    <row r="522" spans="1:13" x14ac:dyDescent="0.35">
      <c r="A522" s="91" t="s">
        <v>197</v>
      </c>
      <c r="B522" s="52">
        <v>0</v>
      </c>
      <c r="C522" s="52">
        <v>0.39666666666666667</v>
      </c>
      <c r="D522" s="52">
        <v>0</v>
      </c>
      <c r="E522" s="52">
        <v>0.53666666666666674</v>
      </c>
      <c r="F522" s="118">
        <v>0</v>
      </c>
      <c r="G522" s="52">
        <v>0</v>
      </c>
      <c r="H522" s="52">
        <v>6.666666666666668E-2</v>
      </c>
      <c r="I522" s="118">
        <v>0</v>
      </c>
      <c r="J522" s="52">
        <v>0</v>
      </c>
      <c r="K522" s="52">
        <v>0</v>
      </c>
      <c r="L522" s="52">
        <v>0</v>
      </c>
      <c r="M522" s="182">
        <f t="shared" si="5"/>
        <v>1</v>
      </c>
    </row>
    <row r="523" spans="1:13" x14ac:dyDescent="0.35">
      <c r="A523" s="91" t="s">
        <v>218</v>
      </c>
      <c r="B523" s="52">
        <v>0.26916666666666667</v>
      </c>
      <c r="C523" s="52">
        <v>0.19916666666666666</v>
      </c>
      <c r="D523" s="52">
        <v>1.4166666666666647E-2</v>
      </c>
      <c r="E523" s="52">
        <v>0.34416666666666673</v>
      </c>
      <c r="F523" s="118">
        <v>0</v>
      </c>
      <c r="G523" s="52">
        <v>0</v>
      </c>
      <c r="H523" s="52">
        <v>3.4166666666666658E-2</v>
      </c>
      <c r="I523" s="118">
        <v>0</v>
      </c>
      <c r="J523" s="52">
        <v>0</v>
      </c>
      <c r="K523" s="52">
        <v>0</v>
      </c>
      <c r="L523" s="52">
        <v>0.13916666666666669</v>
      </c>
      <c r="M523" s="182">
        <f t="shared" si="5"/>
        <v>1</v>
      </c>
    </row>
    <row r="524" spans="1:13" x14ac:dyDescent="0.35">
      <c r="A524" s="91" t="s">
        <v>198</v>
      </c>
      <c r="B524" s="52">
        <v>0.09</v>
      </c>
      <c r="C524" s="52">
        <v>0.22</v>
      </c>
      <c r="D524" s="52">
        <v>0.16000000000000003</v>
      </c>
      <c r="E524" s="52">
        <v>0.30000000000000004</v>
      </c>
      <c r="F524" s="118">
        <v>0</v>
      </c>
      <c r="G524" s="52">
        <v>0.09</v>
      </c>
      <c r="H524" s="52">
        <v>8.0000000000000016E-2</v>
      </c>
      <c r="I524" s="118">
        <v>0</v>
      </c>
      <c r="J524" s="52">
        <v>0.03</v>
      </c>
      <c r="K524" s="52">
        <v>0</v>
      </c>
      <c r="L524" s="52">
        <v>0.03</v>
      </c>
      <c r="M524" s="182">
        <f t="shared" si="5"/>
        <v>1</v>
      </c>
    </row>
    <row r="525" spans="1:13" x14ac:dyDescent="0.35">
      <c r="A525" s="91" t="s">
        <v>140</v>
      </c>
      <c r="B525" s="52">
        <v>0</v>
      </c>
      <c r="C525" s="52">
        <v>7.8000000000000014E-2</v>
      </c>
      <c r="D525" s="52">
        <v>9.8000000000000004E-2</v>
      </c>
      <c r="E525" s="52">
        <v>0.40799999999999997</v>
      </c>
      <c r="F525" s="118">
        <v>0</v>
      </c>
      <c r="G525" s="52">
        <v>1.8000000000000002E-2</v>
      </c>
      <c r="H525" s="52">
        <v>0</v>
      </c>
      <c r="I525" s="118">
        <v>0</v>
      </c>
      <c r="J525" s="52">
        <v>0</v>
      </c>
      <c r="K525" s="52">
        <v>0</v>
      </c>
      <c r="L525" s="52">
        <v>0.39800000000000002</v>
      </c>
      <c r="M525" s="182">
        <f t="shared" si="5"/>
        <v>1</v>
      </c>
    </row>
    <row r="526" spans="1:13" x14ac:dyDescent="0.35">
      <c r="A526" s="91" t="s">
        <v>199</v>
      </c>
      <c r="B526" s="52">
        <v>1.4312499999999992E-2</v>
      </c>
      <c r="C526" s="52">
        <v>0.1993125</v>
      </c>
      <c r="D526" s="52">
        <v>0.20931249999999998</v>
      </c>
      <c r="E526" s="52">
        <v>0.26931250000000001</v>
      </c>
      <c r="F526" s="118">
        <v>0</v>
      </c>
      <c r="G526" s="52">
        <v>0</v>
      </c>
      <c r="H526" s="52">
        <v>3.4312500000000003E-2</v>
      </c>
      <c r="I526" s="118">
        <v>0</v>
      </c>
      <c r="J526" s="52">
        <v>0.12281249999999999</v>
      </c>
      <c r="K526" s="52">
        <v>0.12281249999999999</v>
      </c>
      <c r="L526" s="52">
        <v>2.7812499999999997E-2</v>
      </c>
      <c r="M526" s="182">
        <f t="shared" si="5"/>
        <v>1</v>
      </c>
    </row>
    <row r="527" spans="1:13" x14ac:dyDescent="0.35">
      <c r="A527" s="91" t="s">
        <v>142</v>
      </c>
      <c r="B527" s="52">
        <v>0.32779999999999998</v>
      </c>
      <c r="C527" s="52">
        <v>0.18479999999999996</v>
      </c>
      <c r="D527" s="52">
        <v>4.1799999999999983E-2</v>
      </c>
      <c r="E527" s="52">
        <v>3.9799999999999988E-2</v>
      </c>
      <c r="F527" s="118">
        <v>0</v>
      </c>
      <c r="G527" s="52">
        <v>0</v>
      </c>
      <c r="H527" s="52">
        <v>0</v>
      </c>
      <c r="I527" s="118">
        <v>0</v>
      </c>
      <c r="J527" s="52">
        <v>0</v>
      </c>
      <c r="K527" s="52">
        <v>0.40580000000000005</v>
      </c>
      <c r="L527" s="52">
        <v>0</v>
      </c>
      <c r="M527" s="182">
        <f t="shared" si="5"/>
        <v>0.99999999999999989</v>
      </c>
    </row>
    <row r="528" spans="1:13" x14ac:dyDescent="0.35">
      <c r="A528" s="91" t="s">
        <v>143</v>
      </c>
      <c r="B528" s="52">
        <v>0</v>
      </c>
      <c r="C528" s="52">
        <v>0.12675</v>
      </c>
      <c r="D528" s="52">
        <v>3.8749999999999993E-2</v>
      </c>
      <c r="E528" s="52">
        <v>0.78425</v>
      </c>
      <c r="F528" s="118">
        <v>0</v>
      </c>
      <c r="G528" s="52">
        <v>0</v>
      </c>
      <c r="H528" s="52">
        <v>1.0249999999999992E-2</v>
      </c>
      <c r="I528" s="118">
        <v>0</v>
      </c>
      <c r="J528" s="52">
        <v>6.2499999999999917E-3</v>
      </c>
      <c r="K528" s="52">
        <v>3.3749999999999995E-2</v>
      </c>
      <c r="L528" s="52">
        <v>0</v>
      </c>
      <c r="M528" s="182">
        <f t="shared" si="5"/>
        <v>0.99999999999999989</v>
      </c>
    </row>
    <row r="530" spans="1:13" x14ac:dyDescent="0.35">
      <c r="A530" s="63" t="s">
        <v>1160</v>
      </c>
      <c r="B530" s="24" t="s">
        <v>1160</v>
      </c>
      <c r="C530" s="59" t="s">
        <v>1776</v>
      </c>
      <c r="D530" s="59" t="s">
        <v>1777</v>
      </c>
    </row>
    <row r="531" spans="1:13" x14ac:dyDescent="0.35">
      <c r="A531" s="43" t="s">
        <v>783</v>
      </c>
      <c r="B531" s="67" t="s">
        <v>181</v>
      </c>
      <c r="C531" s="78" t="s">
        <v>386</v>
      </c>
      <c r="D531" s="78" t="s">
        <v>386</v>
      </c>
    </row>
    <row r="532" spans="1:13" x14ac:dyDescent="0.35">
      <c r="A532" s="82" t="s">
        <v>196</v>
      </c>
      <c r="B532" s="64">
        <v>0</v>
      </c>
      <c r="C532" s="64">
        <v>2025</v>
      </c>
      <c r="D532" s="64">
        <v>2051</v>
      </c>
    </row>
    <row r="533" spans="1:13" x14ac:dyDescent="0.35">
      <c r="A533" s="82" t="s">
        <v>136</v>
      </c>
      <c r="B533" s="64">
        <v>0</v>
      </c>
      <c r="C533" s="64">
        <v>2025</v>
      </c>
      <c r="D533" s="64">
        <v>2051</v>
      </c>
    </row>
    <row r="534" spans="1:13" x14ac:dyDescent="0.35">
      <c r="A534" s="82" t="s">
        <v>197</v>
      </c>
      <c r="B534" s="64">
        <v>0</v>
      </c>
      <c r="C534" s="64">
        <v>2025</v>
      </c>
      <c r="D534" s="64">
        <v>2051</v>
      </c>
    </row>
    <row r="535" spans="1:13" x14ac:dyDescent="0.35">
      <c r="A535" s="82" t="s">
        <v>138</v>
      </c>
      <c r="B535" s="64">
        <v>0</v>
      </c>
      <c r="C535" s="64">
        <v>2025</v>
      </c>
      <c r="D535" s="64">
        <v>2051</v>
      </c>
    </row>
    <row r="536" spans="1:13" x14ac:dyDescent="0.35">
      <c r="A536" s="82" t="s">
        <v>198</v>
      </c>
      <c r="B536" s="64">
        <v>0</v>
      </c>
      <c r="C536" s="64">
        <v>2025</v>
      </c>
      <c r="D536" s="64">
        <v>2051</v>
      </c>
    </row>
    <row r="537" spans="1:13" x14ac:dyDescent="0.35">
      <c r="A537" s="82" t="s">
        <v>140</v>
      </c>
      <c r="B537" s="64">
        <v>0</v>
      </c>
      <c r="C537" s="64">
        <v>2025</v>
      </c>
      <c r="D537" s="64">
        <v>2051</v>
      </c>
    </row>
    <row r="538" spans="1:13" x14ac:dyDescent="0.35">
      <c r="A538" s="82" t="s">
        <v>199</v>
      </c>
      <c r="B538" s="64">
        <v>0</v>
      </c>
      <c r="C538" s="64">
        <v>2025</v>
      </c>
      <c r="D538" s="64">
        <v>2051</v>
      </c>
    </row>
    <row r="539" spans="1:13" x14ac:dyDescent="0.35">
      <c r="A539" s="82" t="s">
        <v>142</v>
      </c>
      <c r="B539" s="64">
        <v>0</v>
      </c>
      <c r="C539" s="64">
        <v>2025</v>
      </c>
      <c r="D539" s="64">
        <v>2051</v>
      </c>
    </row>
    <row r="540" spans="1:13" x14ac:dyDescent="0.35">
      <c r="A540" s="82" t="s">
        <v>143</v>
      </c>
      <c r="B540" s="64">
        <v>0</v>
      </c>
      <c r="C540" s="64">
        <v>2025</v>
      </c>
      <c r="D540" s="64">
        <v>2051</v>
      </c>
    </row>
    <row r="542" spans="1:13" x14ac:dyDescent="0.35">
      <c r="A542" s="549" t="s">
        <v>1772</v>
      </c>
      <c r="B542" s="24" t="s">
        <v>295</v>
      </c>
      <c r="C542" s="24" t="s">
        <v>296</v>
      </c>
      <c r="D542" s="24" t="s">
        <v>297</v>
      </c>
      <c r="E542" s="24" t="s">
        <v>298</v>
      </c>
      <c r="F542" s="24" t="s">
        <v>299</v>
      </c>
      <c r="G542" s="24" t="s">
        <v>300</v>
      </c>
      <c r="H542" s="24" t="s">
        <v>301</v>
      </c>
      <c r="I542" s="24" t="s">
        <v>302</v>
      </c>
      <c r="J542" s="24" t="s">
        <v>303</v>
      </c>
      <c r="K542" s="24" t="s">
        <v>304</v>
      </c>
      <c r="L542" s="24" t="s">
        <v>305</v>
      </c>
      <c r="M542" s="24" t="s">
        <v>306</v>
      </c>
    </row>
    <row r="543" spans="1:13" x14ac:dyDescent="0.35">
      <c r="A543" s="37" t="s">
        <v>1771</v>
      </c>
      <c r="B543" s="181" t="s">
        <v>1161</v>
      </c>
      <c r="C543" s="181" t="str">
        <f>+B543</f>
        <v>Protected = 0 , if it is not protected =1</v>
      </c>
      <c r="D543" s="181" t="str">
        <f t="shared" ref="D543:M543" si="6">+C543</f>
        <v>Protected = 0 , if it is not protected =1</v>
      </c>
      <c r="E543" s="181" t="str">
        <f t="shared" si="6"/>
        <v>Protected = 0 , if it is not protected =1</v>
      </c>
      <c r="F543" s="181" t="str">
        <f t="shared" si="6"/>
        <v>Protected = 0 , if it is not protected =1</v>
      </c>
      <c r="G543" s="181" t="str">
        <f t="shared" si="6"/>
        <v>Protected = 0 , if it is not protected =1</v>
      </c>
      <c r="H543" s="181" t="str">
        <f t="shared" si="6"/>
        <v>Protected = 0 , if it is not protected =1</v>
      </c>
      <c r="I543" s="181" t="str">
        <f t="shared" si="6"/>
        <v>Protected = 0 , if it is not protected =1</v>
      </c>
      <c r="J543" s="181" t="str">
        <f t="shared" si="6"/>
        <v>Protected = 0 , if it is not protected =1</v>
      </c>
      <c r="K543" s="181" t="str">
        <f t="shared" si="6"/>
        <v>Protected = 0 , if it is not protected =1</v>
      </c>
      <c r="L543" s="181" t="str">
        <f t="shared" si="6"/>
        <v>Protected = 0 , if it is not protected =1</v>
      </c>
      <c r="M543" s="181" t="str">
        <f t="shared" si="6"/>
        <v>Protected = 0 , if it is not protected =1</v>
      </c>
    </row>
    <row r="544" spans="1:13" x14ac:dyDescent="0.35">
      <c r="A544" s="402" t="s">
        <v>196</v>
      </c>
      <c r="B544" s="64">
        <v>0</v>
      </c>
      <c r="C544" s="64">
        <v>0</v>
      </c>
      <c r="D544" s="64">
        <v>0</v>
      </c>
      <c r="E544" s="64">
        <v>0</v>
      </c>
      <c r="F544" s="64">
        <v>0</v>
      </c>
      <c r="G544" s="64">
        <v>1</v>
      </c>
      <c r="H544" s="64">
        <v>1</v>
      </c>
      <c r="I544" s="64">
        <v>1</v>
      </c>
      <c r="J544" s="64">
        <v>1</v>
      </c>
      <c r="K544" s="64">
        <v>1</v>
      </c>
      <c r="L544" s="64">
        <v>1</v>
      </c>
      <c r="M544" s="64">
        <v>1</v>
      </c>
    </row>
    <row r="545" spans="1:13" x14ac:dyDescent="0.35">
      <c r="A545" s="402" t="s">
        <v>136</v>
      </c>
      <c r="B545" s="64">
        <v>0</v>
      </c>
      <c r="C545" s="64">
        <v>0</v>
      </c>
      <c r="D545" s="64">
        <v>0</v>
      </c>
      <c r="E545" s="64">
        <v>0</v>
      </c>
      <c r="F545" s="64">
        <v>0</v>
      </c>
      <c r="G545" s="64">
        <v>1</v>
      </c>
      <c r="H545" s="64">
        <v>1</v>
      </c>
      <c r="I545" s="64">
        <v>1</v>
      </c>
      <c r="J545" s="64">
        <v>1</v>
      </c>
      <c r="K545" s="64">
        <v>1</v>
      </c>
      <c r="L545" s="64">
        <v>1</v>
      </c>
      <c r="M545" s="64">
        <v>1</v>
      </c>
    </row>
    <row r="546" spans="1:13" x14ac:dyDescent="0.35">
      <c r="A546" s="402" t="s">
        <v>197</v>
      </c>
      <c r="B546" s="64">
        <v>0</v>
      </c>
      <c r="C546" s="64">
        <v>0</v>
      </c>
      <c r="D546" s="64">
        <v>0</v>
      </c>
      <c r="E546" s="64">
        <v>0</v>
      </c>
      <c r="F546" s="64">
        <v>0</v>
      </c>
      <c r="G546" s="64">
        <v>1</v>
      </c>
      <c r="H546" s="64">
        <v>1</v>
      </c>
      <c r="I546" s="64">
        <v>1</v>
      </c>
      <c r="J546" s="64">
        <v>1</v>
      </c>
      <c r="K546" s="64">
        <v>1</v>
      </c>
      <c r="L546" s="64">
        <v>1</v>
      </c>
      <c r="M546" s="64">
        <v>1</v>
      </c>
    </row>
    <row r="547" spans="1:13" x14ac:dyDescent="0.35">
      <c r="A547" s="402" t="s">
        <v>218</v>
      </c>
      <c r="B547" s="64">
        <v>0</v>
      </c>
      <c r="C547" s="64">
        <v>0</v>
      </c>
      <c r="D547" s="64">
        <v>0</v>
      </c>
      <c r="E547" s="64">
        <v>0</v>
      </c>
      <c r="F547" s="64">
        <v>0</v>
      </c>
      <c r="G547" s="64">
        <v>1</v>
      </c>
      <c r="H547" s="64">
        <v>1</v>
      </c>
      <c r="I547" s="64">
        <v>1</v>
      </c>
      <c r="J547" s="64">
        <v>1</v>
      </c>
      <c r="K547" s="64">
        <v>1</v>
      </c>
      <c r="L547" s="64">
        <v>1</v>
      </c>
      <c r="M547" s="64">
        <v>1</v>
      </c>
    </row>
    <row r="548" spans="1:13" x14ac:dyDescent="0.35">
      <c r="A548" s="402" t="s">
        <v>198</v>
      </c>
      <c r="B548" s="64">
        <v>0</v>
      </c>
      <c r="C548" s="64">
        <v>0</v>
      </c>
      <c r="D548" s="64">
        <v>0</v>
      </c>
      <c r="E548" s="64">
        <v>0</v>
      </c>
      <c r="F548" s="64">
        <v>0</v>
      </c>
      <c r="G548" s="64">
        <v>1</v>
      </c>
      <c r="H548" s="64">
        <v>1</v>
      </c>
      <c r="I548" s="64">
        <v>1</v>
      </c>
      <c r="J548" s="64">
        <v>1</v>
      </c>
      <c r="K548" s="64">
        <v>1</v>
      </c>
      <c r="L548" s="64">
        <v>1</v>
      </c>
      <c r="M548" s="64">
        <v>1</v>
      </c>
    </row>
    <row r="549" spans="1:13" x14ac:dyDescent="0.35">
      <c r="A549" s="402" t="s">
        <v>140</v>
      </c>
      <c r="B549" s="64">
        <v>0</v>
      </c>
      <c r="C549" s="64">
        <v>0</v>
      </c>
      <c r="D549" s="64">
        <v>0</v>
      </c>
      <c r="E549" s="64">
        <v>0</v>
      </c>
      <c r="F549" s="64">
        <v>0</v>
      </c>
      <c r="G549" s="64">
        <v>1</v>
      </c>
      <c r="H549" s="64">
        <v>1</v>
      </c>
      <c r="I549" s="64">
        <v>1</v>
      </c>
      <c r="J549" s="64">
        <v>1</v>
      </c>
      <c r="K549" s="64">
        <v>1</v>
      </c>
      <c r="L549" s="64">
        <v>1</v>
      </c>
      <c r="M549" s="64">
        <v>1</v>
      </c>
    </row>
    <row r="550" spans="1:13" x14ac:dyDescent="0.35">
      <c r="A550" s="402" t="s">
        <v>1162</v>
      </c>
      <c r="B550" s="64">
        <v>0</v>
      </c>
      <c r="C550" s="64">
        <v>0</v>
      </c>
      <c r="D550" s="64">
        <v>0</v>
      </c>
      <c r="E550" s="64">
        <v>0</v>
      </c>
      <c r="F550" s="64">
        <v>0</v>
      </c>
      <c r="G550" s="64">
        <v>1</v>
      </c>
      <c r="H550" s="64">
        <v>1</v>
      </c>
      <c r="I550" s="64">
        <v>1</v>
      </c>
      <c r="J550" s="64">
        <v>1</v>
      </c>
      <c r="K550" s="64">
        <v>1</v>
      </c>
      <c r="L550" s="64">
        <v>1</v>
      </c>
      <c r="M550" s="64">
        <v>1</v>
      </c>
    </row>
    <row r="551" spans="1:13" x14ac:dyDescent="0.35">
      <c r="A551" s="402" t="s">
        <v>142</v>
      </c>
      <c r="B551" s="64">
        <v>0</v>
      </c>
      <c r="C551" s="64">
        <v>0</v>
      </c>
      <c r="D551" s="64">
        <v>0</v>
      </c>
      <c r="E551" s="64">
        <v>0</v>
      </c>
      <c r="F551" s="64">
        <v>0</v>
      </c>
      <c r="G551" s="64">
        <v>1</v>
      </c>
      <c r="H551" s="64">
        <v>1</v>
      </c>
      <c r="I551" s="64">
        <v>1</v>
      </c>
      <c r="J551" s="64">
        <v>1</v>
      </c>
      <c r="K551" s="64">
        <v>1</v>
      </c>
      <c r="L551" s="64">
        <v>1</v>
      </c>
      <c r="M551" s="64">
        <v>1</v>
      </c>
    </row>
    <row r="552" spans="1:13" x14ac:dyDescent="0.35">
      <c r="A552" s="402" t="s">
        <v>143</v>
      </c>
      <c r="B552" s="64">
        <v>0</v>
      </c>
      <c r="C552" s="64">
        <v>0</v>
      </c>
      <c r="D552" s="64">
        <v>0</v>
      </c>
      <c r="E552" s="64">
        <v>0</v>
      </c>
      <c r="F552" s="64">
        <v>0</v>
      </c>
      <c r="G552" s="64">
        <v>1</v>
      </c>
      <c r="H552" s="64">
        <v>1</v>
      </c>
      <c r="I552" s="64">
        <v>1</v>
      </c>
      <c r="J552" s="64">
        <v>1</v>
      </c>
      <c r="K552" s="64">
        <v>1</v>
      </c>
      <c r="L552" s="64">
        <v>1</v>
      </c>
      <c r="M552" s="64">
        <v>1</v>
      </c>
    </row>
    <row r="554" spans="1:13" x14ac:dyDescent="0.35">
      <c r="A554" s="63" t="s">
        <v>1163</v>
      </c>
    </row>
    <row r="555" spans="1:13" x14ac:dyDescent="0.35">
      <c r="A555" s="59" t="s">
        <v>387</v>
      </c>
      <c r="B555" s="59" t="s">
        <v>1164</v>
      </c>
      <c r="C555" s="59" t="s">
        <v>1163</v>
      </c>
    </row>
    <row r="556" spans="1:13" x14ac:dyDescent="0.35">
      <c r="A556" s="5" t="s">
        <v>446</v>
      </c>
      <c r="B556" s="67" t="s">
        <v>181</v>
      </c>
      <c r="C556" s="67" t="s">
        <v>181</v>
      </c>
    </row>
    <row r="557" spans="1:13" x14ac:dyDescent="0.35">
      <c r="A557" s="81" t="s">
        <v>196</v>
      </c>
      <c r="B557" s="64">
        <v>0</v>
      </c>
      <c r="C557" s="64">
        <v>1</v>
      </c>
    </row>
    <row r="558" spans="1:13" x14ac:dyDescent="0.35">
      <c r="A558" s="81" t="s">
        <v>136</v>
      </c>
      <c r="B558" s="64">
        <v>0</v>
      </c>
      <c r="C558" s="64">
        <v>1</v>
      </c>
    </row>
    <row r="559" spans="1:13" x14ac:dyDescent="0.35">
      <c r="A559" s="81" t="s">
        <v>197</v>
      </c>
      <c r="B559" s="64">
        <v>0</v>
      </c>
      <c r="C559" s="64">
        <v>1</v>
      </c>
    </row>
    <row r="560" spans="1:13" x14ac:dyDescent="0.35">
      <c r="A560" s="81" t="s">
        <v>218</v>
      </c>
      <c r="B560" s="64">
        <v>0</v>
      </c>
      <c r="C560" s="64">
        <v>1</v>
      </c>
    </row>
    <row r="561" spans="1:3" x14ac:dyDescent="0.35">
      <c r="A561" s="81" t="s">
        <v>198</v>
      </c>
      <c r="B561" s="64">
        <v>0</v>
      </c>
      <c r="C561" s="64">
        <v>1</v>
      </c>
    </row>
    <row r="562" spans="1:3" x14ac:dyDescent="0.35">
      <c r="A562" s="81" t="s">
        <v>140</v>
      </c>
      <c r="B562" s="64">
        <v>0</v>
      </c>
      <c r="C562" s="64">
        <v>1</v>
      </c>
    </row>
    <row r="563" spans="1:3" x14ac:dyDescent="0.35">
      <c r="A563" s="81" t="s">
        <v>199</v>
      </c>
      <c r="B563" s="64">
        <v>0</v>
      </c>
      <c r="C563" s="64">
        <v>1</v>
      </c>
    </row>
    <row r="564" spans="1:3" x14ac:dyDescent="0.35">
      <c r="A564" s="81" t="s">
        <v>142</v>
      </c>
      <c r="B564" s="64">
        <v>0</v>
      </c>
      <c r="C564" s="64">
        <v>1</v>
      </c>
    </row>
    <row r="565" spans="1:3" x14ac:dyDescent="0.35">
      <c r="A565" s="81" t="s">
        <v>143</v>
      </c>
      <c r="B565" s="64">
        <v>0</v>
      </c>
      <c r="C565" s="64">
        <v>1</v>
      </c>
    </row>
  </sheetData>
  <mergeCells count="1">
    <mergeCell ref="A1:C1"/>
  </mergeCell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F0"/>
  </sheetPr>
  <dimension ref="A1:S33"/>
  <sheetViews>
    <sheetView zoomScale="90" zoomScaleNormal="90" workbookViewId="0">
      <selection activeCell="D27" sqref="D27"/>
    </sheetView>
  </sheetViews>
  <sheetFormatPr baseColWidth="10" defaultColWidth="11.453125" defaultRowHeight="14.5" x14ac:dyDescent="0.35"/>
  <cols>
    <col min="1" max="1" width="52.453125" customWidth="1"/>
    <col min="2" max="2" width="69.54296875" customWidth="1"/>
    <col min="3" max="3" width="18" customWidth="1"/>
    <col min="4" max="4" width="42.453125" bestFit="1" customWidth="1"/>
    <col min="7" max="7" width="14.453125" bestFit="1" customWidth="1"/>
  </cols>
  <sheetData>
    <row r="1" spans="1:19" s="325" customFormat="1" ht="31" x14ac:dyDescent="0.35">
      <c r="A1" s="583" t="s">
        <v>673</v>
      </c>
      <c r="B1" s="583"/>
      <c r="C1" s="583"/>
    </row>
    <row r="3" spans="1:19" x14ac:dyDescent="0.35">
      <c r="A3" s="113" t="s">
        <v>459</v>
      </c>
    </row>
    <row r="4" spans="1:19" x14ac:dyDescent="0.35">
      <c r="A4" s="111" t="s">
        <v>178</v>
      </c>
      <c r="B4" s="100" t="s">
        <v>1148</v>
      </c>
    </row>
    <row r="5" spans="1:19" x14ac:dyDescent="0.35">
      <c r="A5" s="86" t="s">
        <v>448</v>
      </c>
      <c r="B5" s="67" t="s">
        <v>181</v>
      </c>
    </row>
    <row r="6" spans="1:19" x14ac:dyDescent="0.35">
      <c r="A6" s="86" t="s">
        <v>180</v>
      </c>
      <c r="B6" s="45">
        <v>3</v>
      </c>
    </row>
    <row r="7" spans="1:19" s="3" customFormat="1" x14ac:dyDescent="0.35">
      <c r="A7" s="79"/>
      <c r="B7"/>
    </row>
    <row r="8" spans="1:19" s="3" customFormat="1" x14ac:dyDescent="0.35">
      <c r="A8" s="113" t="s">
        <v>700</v>
      </c>
      <c r="B8"/>
    </row>
    <row r="9" spans="1:19" x14ac:dyDescent="0.35">
      <c r="A9" s="43" t="s">
        <v>222</v>
      </c>
      <c r="B9" s="11" t="s">
        <v>223</v>
      </c>
    </row>
    <row r="10" spans="1:19" x14ac:dyDescent="0.35">
      <c r="A10" s="89">
        <v>1</v>
      </c>
      <c r="B10" s="90" t="s">
        <v>452</v>
      </c>
    </row>
    <row r="11" spans="1:19" x14ac:dyDescent="0.35">
      <c r="A11" s="89">
        <v>2</v>
      </c>
      <c r="B11" s="90" t="s">
        <v>453</v>
      </c>
      <c r="J11" s="2"/>
      <c r="K11" s="2"/>
      <c r="L11" s="2"/>
      <c r="M11" s="2"/>
      <c r="N11" s="2"/>
      <c r="O11" s="2"/>
      <c r="P11" s="2"/>
      <c r="Q11" s="2"/>
      <c r="R11" s="2"/>
      <c r="S11" s="2"/>
    </row>
    <row r="12" spans="1:19" x14ac:dyDescent="0.35">
      <c r="A12" s="89">
        <v>3</v>
      </c>
      <c r="B12" s="90" t="s">
        <v>454</v>
      </c>
      <c r="C12" s="2"/>
    </row>
    <row r="13" spans="1:19" x14ac:dyDescent="0.35">
      <c r="A13" s="89">
        <v>4</v>
      </c>
      <c r="B13" s="90" t="s">
        <v>455</v>
      </c>
    </row>
    <row r="14" spans="1:19" x14ac:dyDescent="0.35">
      <c r="A14" s="85" t="s">
        <v>224</v>
      </c>
      <c r="B14" s="45">
        <v>2</v>
      </c>
    </row>
    <row r="15" spans="1:19" ht="15" customHeight="1" x14ac:dyDescent="0.35"/>
    <row r="16" spans="1:19" x14ac:dyDescent="0.35">
      <c r="A16" s="113" t="s">
        <v>456</v>
      </c>
    </row>
    <row r="17" spans="1:9" x14ac:dyDescent="0.35">
      <c r="A17" s="43" t="s">
        <v>222</v>
      </c>
      <c r="B17" s="11" t="s">
        <v>223</v>
      </c>
    </row>
    <row r="18" spans="1:9" x14ac:dyDescent="0.35">
      <c r="A18" s="89">
        <v>1</v>
      </c>
      <c r="B18" s="90" t="s">
        <v>457</v>
      </c>
    </row>
    <row r="19" spans="1:9" x14ac:dyDescent="0.35">
      <c r="A19" s="89">
        <v>2</v>
      </c>
      <c r="B19" s="90" t="s">
        <v>458</v>
      </c>
    </row>
    <row r="20" spans="1:9" x14ac:dyDescent="0.35">
      <c r="A20" s="85" t="s">
        <v>224</v>
      </c>
      <c r="B20" s="45">
        <v>2</v>
      </c>
    </row>
    <row r="21" spans="1:9" ht="14.5" customHeight="1" x14ac:dyDescent="0.35"/>
    <row r="24" spans="1:9" ht="13.4" customHeight="1" x14ac:dyDescent="0.35"/>
    <row r="25" spans="1:9" x14ac:dyDescent="0.35">
      <c r="A25" s="79"/>
      <c r="B25" s="3"/>
      <c r="C25" s="30"/>
      <c r="D25" s="30"/>
      <c r="E25" s="30"/>
      <c r="F25" s="30"/>
      <c r="G25" s="30"/>
      <c r="H25" s="30"/>
      <c r="I25" s="30"/>
    </row>
    <row r="26" spans="1:9" x14ac:dyDescent="0.35">
      <c r="A26" s="96"/>
      <c r="C26" s="31"/>
      <c r="D26" s="31"/>
      <c r="E26" s="31"/>
      <c r="F26" s="31"/>
      <c r="G26" s="31"/>
      <c r="H26" s="31"/>
      <c r="I26" s="31"/>
    </row>
    <row r="27" spans="1:9" x14ac:dyDescent="0.35">
      <c r="A27" s="112"/>
      <c r="C27" s="31"/>
      <c r="D27" s="31"/>
      <c r="E27" s="31"/>
      <c r="F27" s="31"/>
      <c r="G27" s="31"/>
      <c r="H27" s="31"/>
      <c r="I27" s="31"/>
    </row>
    <row r="28" spans="1:9" x14ac:dyDescent="0.35">
      <c r="A28" s="112"/>
      <c r="C28" s="31"/>
      <c r="D28" s="31"/>
      <c r="E28" s="31"/>
      <c r="F28" s="31"/>
      <c r="G28" s="31"/>
      <c r="H28" s="31"/>
      <c r="I28" s="31"/>
    </row>
    <row r="29" spans="1:9" x14ac:dyDescent="0.35">
      <c r="A29" s="112"/>
      <c r="C29" s="31"/>
      <c r="D29" s="31"/>
      <c r="E29" s="31"/>
      <c r="F29" s="31"/>
      <c r="G29" s="31"/>
      <c r="H29" s="31"/>
      <c r="I29" s="31"/>
    </row>
    <row r="30" spans="1:9" x14ac:dyDescent="0.35">
      <c r="C30" s="31"/>
      <c r="D30" s="31"/>
      <c r="E30" s="31"/>
      <c r="F30" s="31"/>
      <c r="G30" s="31"/>
      <c r="H30" s="31"/>
      <c r="I30" s="31"/>
    </row>
    <row r="31" spans="1:9" x14ac:dyDescent="0.35">
      <c r="C31" s="31"/>
      <c r="D31" s="31"/>
      <c r="E31" s="31"/>
      <c r="F31" s="31"/>
      <c r="G31" s="31"/>
      <c r="H31" s="31"/>
      <c r="I31" s="31"/>
    </row>
    <row r="32" spans="1:9" x14ac:dyDescent="0.35">
      <c r="A32" s="96"/>
      <c r="C32" s="31"/>
      <c r="D32" s="31"/>
      <c r="E32" s="31"/>
      <c r="F32" s="31"/>
      <c r="G32" s="31"/>
      <c r="H32" s="31"/>
      <c r="I32" s="31"/>
    </row>
    <row r="33" spans="1:9" x14ac:dyDescent="0.35">
      <c r="A33" s="112"/>
      <c r="C33" s="31"/>
      <c r="D33" s="31"/>
      <c r="E33" s="31"/>
      <c r="F33" s="31"/>
      <c r="G33" s="31"/>
      <c r="H33" s="31"/>
      <c r="I33" s="31"/>
    </row>
  </sheetData>
  <mergeCells count="1">
    <mergeCell ref="A1:C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L243"/>
  <sheetViews>
    <sheetView zoomScale="115" zoomScaleNormal="115" workbookViewId="0">
      <selection activeCell="C36" sqref="C36"/>
    </sheetView>
  </sheetViews>
  <sheetFormatPr baseColWidth="10" defaultColWidth="11.54296875" defaultRowHeight="14.5" x14ac:dyDescent="0.35"/>
  <cols>
    <col min="1" max="1" width="29.54296875" bestFit="1" customWidth="1"/>
    <col min="2" max="2" width="19.81640625" customWidth="1"/>
    <col min="3" max="4" width="12" bestFit="1" customWidth="1"/>
    <col min="5" max="5" width="11.54296875" bestFit="1" customWidth="1"/>
    <col min="6" max="6" width="12" bestFit="1" customWidth="1"/>
    <col min="7" max="7" width="20.54296875" customWidth="1"/>
    <col min="11" max="11" width="17.54296875" customWidth="1"/>
    <col min="15" max="15" width="20.453125" customWidth="1"/>
    <col min="29" max="29" width="13.453125" bestFit="1" customWidth="1"/>
    <col min="30" max="31" width="19.1796875" bestFit="1" customWidth="1"/>
    <col min="32" max="32" width="16.453125" bestFit="1" customWidth="1"/>
    <col min="33" max="33" width="19.1796875" bestFit="1" customWidth="1"/>
  </cols>
  <sheetData>
    <row r="1" spans="2:32" ht="15" thickBot="1" x14ac:dyDescent="0.4"/>
    <row r="2" spans="2:32" ht="14.5" customHeight="1" x14ac:dyDescent="0.35">
      <c r="B2" s="223" t="s">
        <v>145</v>
      </c>
      <c r="C2" s="224" t="s">
        <v>177</v>
      </c>
      <c r="K2" s="223" t="s">
        <v>146</v>
      </c>
      <c r="L2" s="224" t="s">
        <v>177</v>
      </c>
      <c r="T2" s="223" t="s">
        <v>144</v>
      </c>
      <c r="U2" s="224" t="s">
        <v>177</v>
      </c>
      <c r="AC2" s="587" t="s">
        <v>1022</v>
      </c>
      <c r="AD2" s="588"/>
      <c r="AE2" s="588"/>
      <c r="AF2" s="589"/>
    </row>
    <row r="3" spans="2:32" x14ac:dyDescent="0.35">
      <c r="B3" s="225" t="s">
        <v>945</v>
      </c>
      <c r="C3" s="225" t="s">
        <v>946</v>
      </c>
      <c r="K3" s="225" t="s">
        <v>945</v>
      </c>
      <c r="L3" s="225" t="s">
        <v>946</v>
      </c>
      <c r="T3" s="225" t="s">
        <v>945</v>
      </c>
      <c r="U3" s="225" t="s">
        <v>946</v>
      </c>
      <c r="AC3" s="590"/>
      <c r="AD3" s="591"/>
      <c r="AE3" s="591"/>
      <c r="AF3" s="592"/>
    </row>
    <row r="4" spans="2:32" x14ac:dyDescent="0.35">
      <c r="B4" s="226" t="s">
        <v>947</v>
      </c>
      <c r="C4" s="32" t="s">
        <v>103</v>
      </c>
      <c r="D4" s="32" t="s">
        <v>104</v>
      </c>
      <c r="E4" s="32" t="s">
        <v>105</v>
      </c>
      <c r="F4" s="32" t="s">
        <v>106</v>
      </c>
      <c r="G4" s="32" t="s">
        <v>107</v>
      </c>
      <c r="H4" s="32" t="s">
        <v>108</v>
      </c>
      <c r="I4" s="32" t="s">
        <v>109</v>
      </c>
      <c r="K4" s="226" t="s">
        <v>947</v>
      </c>
      <c r="L4" s="32" t="s">
        <v>103</v>
      </c>
      <c r="M4" s="32" t="s">
        <v>104</v>
      </c>
      <c r="N4" s="32" t="s">
        <v>105</v>
      </c>
      <c r="O4" s="32" t="s">
        <v>106</v>
      </c>
      <c r="P4" s="32" t="s">
        <v>107</v>
      </c>
      <c r="Q4" s="32" t="s">
        <v>108</v>
      </c>
      <c r="R4" s="32" t="s">
        <v>109</v>
      </c>
      <c r="T4" s="226" t="s">
        <v>947</v>
      </c>
      <c r="U4" s="32" t="s">
        <v>103</v>
      </c>
      <c r="V4" s="32" t="s">
        <v>104</v>
      </c>
      <c r="W4" s="32" t="s">
        <v>105</v>
      </c>
      <c r="X4" s="32" t="s">
        <v>106</v>
      </c>
      <c r="Y4" s="32" t="s">
        <v>107</v>
      </c>
      <c r="Z4" s="32" t="s">
        <v>108</v>
      </c>
      <c r="AA4" s="32" t="s">
        <v>109</v>
      </c>
      <c r="AC4" s="37"/>
      <c r="AD4" t="s">
        <v>1018</v>
      </c>
      <c r="AE4" t="s">
        <v>704</v>
      </c>
      <c r="AF4" s="7" t="s">
        <v>1017</v>
      </c>
    </row>
    <row r="5" spans="2:32" x14ac:dyDescent="0.35">
      <c r="B5" s="227" t="s">
        <v>102</v>
      </c>
      <c r="C5" s="228">
        <v>8.3800000000000008</v>
      </c>
      <c r="D5" s="229">
        <v>32.235999999999997</v>
      </c>
      <c r="E5" s="229">
        <v>66.819000000000003</v>
      </c>
      <c r="F5" s="229">
        <v>87.64</v>
      </c>
      <c r="G5" s="229">
        <v>50.906999999999996</v>
      </c>
      <c r="H5" s="229">
        <v>11.031000000000001</v>
      </c>
      <c r="I5" s="229">
        <v>0.58699999999999997</v>
      </c>
      <c r="K5" s="230" t="s">
        <v>102</v>
      </c>
      <c r="L5" s="229">
        <v>11.011407407407409</v>
      </c>
      <c r="M5" s="229">
        <v>41.748370370370374</v>
      </c>
      <c r="N5" s="229">
        <v>90.530296296296299</v>
      </c>
      <c r="O5" s="229">
        <v>102.41348148148147</v>
      </c>
      <c r="P5" s="229">
        <v>53.61518518518519</v>
      </c>
      <c r="Q5" s="229">
        <v>11.542555555555559</v>
      </c>
      <c r="R5" s="229">
        <v>0.7416666666666667</v>
      </c>
      <c r="T5" s="230" t="s">
        <v>102</v>
      </c>
      <c r="U5" s="229">
        <v>7.2480000000000002</v>
      </c>
      <c r="V5" s="229">
        <v>54.789000000000001</v>
      </c>
      <c r="W5" s="229">
        <v>128.80500000000001</v>
      </c>
      <c r="X5" s="229">
        <v>129.001</v>
      </c>
      <c r="Y5" s="229">
        <v>60.84</v>
      </c>
      <c r="Z5" s="229">
        <v>13.958</v>
      </c>
      <c r="AA5" s="229">
        <v>0.77900000000000003</v>
      </c>
      <c r="AC5" s="37" t="s">
        <v>102</v>
      </c>
      <c r="AD5" t="s">
        <v>130</v>
      </c>
      <c r="AE5" t="s">
        <v>1020</v>
      </c>
      <c r="AF5" s="7" t="s">
        <v>1019</v>
      </c>
    </row>
    <row r="6" spans="2:32" x14ac:dyDescent="0.35">
      <c r="B6" s="227" t="s">
        <v>110</v>
      </c>
      <c r="C6" s="228">
        <v>8.3800000000000008</v>
      </c>
      <c r="D6" s="229">
        <v>32.235999999999997</v>
      </c>
      <c r="E6" s="229">
        <v>66.819000000000003</v>
      </c>
      <c r="F6" s="229">
        <v>87.64</v>
      </c>
      <c r="G6" s="229">
        <v>50.906999999999996</v>
      </c>
      <c r="H6" s="229">
        <v>11.031000000000001</v>
      </c>
      <c r="I6" s="229">
        <v>0.58699999999999997</v>
      </c>
      <c r="K6" s="230" t="s">
        <v>110</v>
      </c>
      <c r="L6" s="229">
        <v>11.011407407407409</v>
      </c>
      <c r="M6" s="229">
        <v>41.748370370370374</v>
      </c>
      <c r="N6" s="229">
        <v>90.530296296296299</v>
      </c>
      <c r="O6" s="229">
        <v>102.41348148148147</v>
      </c>
      <c r="P6" s="229">
        <v>53.61518518518519</v>
      </c>
      <c r="Q6" s="229">
        <v>11.542555555555559</v>
      </c>
      <c r="R6" s="229">
        <v>0.7416666666666667</v>
      </c>
      <c r="T6" s="230" t="s">
        <v>110</v>
      </c>
      <c r="U6" s="229">
        <v>7.2480000000000002</v>
      </c>
      <c r="V6" s="229">
        <v>54.789000000000001</v>
      </c>
      <c r="W6" s="229">
        <v>128.80500000000001</v>
      </c>
      <c r="X6" s="229">
        <v>129.001</v>
      </c>
      <c r="Y6" s="229">
        <v>60.84</v>
      </c>
      <c r="Z6" s="229">
        <v>13.958</v>
      </c>
      <c r="AA6" s="229">
        <v>0.77900000000000003</v>
      </c>
      <c r="AC6" s="37" t="s">
        <v>110</v>
      </c>
      <c r="AD6" t="s">
        <v>130</v>
      </c>
      <c r="AE6" t="s">
        <v>1020</v>
      </c>
      <c r="AF6" s="7" t="s">
        <v>1019</v>
      </c>
    </row>
    <row r="7" spans="2:32" x14ac:dyDescent="0.35">
      <c r="B7" s="227" t="s">
        <v>111</v>
      </c>
      <c r="C7" s="228">
        <v>8.3800000000000008</v>
      </c>
      <c r="D7" s="229">
        <v>32.235999999999997</v>
      </c>
      <c r="E7" s="229">
        <v>66.819000000000003</v>
      </c>
      <c r="F7" s="229">
        <v>87.64</v>
      </c>
      <c r="G7" s="229">
        <v>50.906999999999996</v>
      </c>
      <c r="H7" s="229">
        <v>11.031000000000001</v>
      </c>
      <c r="I7" s="229">
        <v>0.58699999999999997</v>
      </c>
      <c r="K7" s="230" t="s">
        <v>111</v>
      </c>
      <c r="L7" s="229">
        <v>11.011407407407409</v>
      </c>
      <c r="M7" s="229">
        <v>41.748370370370374</v>
      </c>
      <c r="N7" s="229">
        <v>90.530296296296299</v>
      </c>
      <c r="O7" s="229">
        <v>102.41348148148147</v>
      </c>
      <c r="P7" s="229">
        <v>53.61518518518519</v>
      </c>
      <c r="Q7" s="229">
        <v>11.542555555555559</v>
      </c>
      <c r="R7" s="229">
        <v>0.7416666666666667</v>
      </c>
      <c r="T7" s="230" t="s">
        <v>111</v>
      </c>
      <c r="U7" s="229">
        <v>7.2480000000000002</v>
      </c>
      <c r="V7" s="229">
        <v>54.789000000000001</v>
      </c>
      <c r="W7" s="229">
        <v>128.80500000000001</v>
      </c>
      <c r="X7" s="229">
        <v>129.001</v>
      </c>
      <c r="Y7" s="229">
        <v>60.84</v>
      </c>
      <c r="Z7" s="229">
        <v>13.958</v>
      </c>
      <c r="AA7" s="229">
        <v>0.77900000000000003</v>
      </c>
      <c r="AC7" s="37" t="s">
        <v>111</v>
      </c>
      <c r="AD7" t="s">
        <v>130</v>
      </c>
      <c r="AE7" t="s">
        <v>1020</v>
      </c>
      <c r="AF7" s="7" t="s">
        <v>1019</v>
      </c>
    </row>
    <row r="8" spans="2:32" x14ac:dyDescent="0.35">
      <c r="B8" s="227" t="s">
        <v>112</v>
      </c>
      <c r="C8" s="228">
        <v>8.3800000000000008</v>
      </c>
      <c r="D8" s="229">
        <v>32.235999999999997</v>
      </c>
      <c r="E8" s="229">
        <v>66.819000000000003</v>
      </c>
      <c r="F8" s="229">
        <v>87.64</v>
      </c>
      <c r="G8" s="229">
        <v>50.906999999999996</v>
      </c>
      <c r="H8" s="229">
        <v>11.031000000000001</v>
      </c>
      <c r="I8" s="229">
        <v>0.58699999999999997</v>
      </c>
      <c r="K8" s="230" t="s">
        <v>112</v>
      </c>
      <c r="L8" s="229">
        <v>11.011407407407409</v>
      </c>
      <c r="M8" s="229">
        <v>41.748370370370374</v>
      </c>
      <c r="N8" s="229">
        <v>90.530296296296299</v>
      </c>
      <c r="O8" s="229">
        <v>102.41348148148147</v>
      </c>
      <c r="P8" s="229">
        <v>53.61518518518519</v>
      </c>
      <c r="Q8" s="229">
        <v>11.542555555555559</v>
      </c>
      <c r="R8" s="229">
        <v>0.7416666666666667</v>
      </c>
      <c r="T8" s="230" t="s">
        <v>112</v>
      </c>
      <c r="U8" s="229">
        <v>7.2480000000000002</v>
      </c>
      <c r="V8" s="229">
        <v>54.789000000000001</v>
      </c>
      <c r="W8" s="229">
        <v>128.80500000000001</v>
      </c>
      <c r="X8" s="229">
        <v>129.001</v>
      </c>
      <c r="Y8" s="229">
        <v>60.84</v>
      </c>
      <c r="Z8" s="229">
        <v>13.958</v>
      </c>
      <c r="AA8" s="229">
        <v>0.77900000000000003</v>
      </c>
      <c r="AC8" s="37" t="s">
        <v>112</v>
      </c>
      <c r="AD8" t="s">
        <v>130</v>
      </c>
      <c r="AE8" t="s">
        <v>1020</v>
      </c>
      <c r="AF8" s="7" t="s">
        <v>1019</v>
      </c>
    </row>
    <row r="9" spans="2:32" x14ac:dyDescent="0.35">
      <c r="B9" s="227" t="s">
        <v>113</v>
      </c>
      <c r="C9" s="228">
        <v>8.3800000000000008</v>
      </c>
      <c r="D9" s="229">
        <v>32.235999999999997</v>
      </c>
      <c r="E9" s="229">
        <v>66.819000000000003</v>
      </c>
      <c r="F9" s="229">
        <v>87.64</v>
      </c>
      <c r="G9" s="229">
        <v>50.906999999999996</v>
      </c>
      <c r="H9" s="229">
        <v>11.031000000000001</v>
      </c>
      <c r="I9" s="229">
        <v>0.58699999999999997</v>
      </c>
      <c r="K9" s="230" t="s">
        <v>113</v>
      </c>
      <c r="L9" s="229">
        <v>11.011407407407409</v>
      </c>
      <c r="M9" s="229">
        <v>41.748370370370374</v>
      </c>
      <c r="N9" s="229">
        <v>90.530296296296299</v>
      </c>
      <c r="O9" s="229">
        <v>102.41348148148147</v>
      </c>
      <c r="P9" s="229">
        <v>53.61518518518519</v>
      </c>
      <c r="Q9" s="229">
        <v>11.542555555555559</v>
      </c>
      <c r="R9" s="229">
        <v>0.7416666666666667</v>
      </c>
      <c r="T9" s="230" t="s">
        <v>113</v>
      </c>
      <c r="U9" s="229">
        <v>7.2480000000000002</v>
      </c>
      <c r="V9" s="229">
        <v>54.789000000000001</v>
      </c>
      <c r="W9" s="229">
        <v>128.80500000000001</v>
      </c>
      <c r="X9" s="229">
        <v>129.001</v>
      </c>
      <c r="Y9" s="229">
        <v>60.84</v>
      </c>
      <c r="Z9" s="229">
        <v>13.958</v>
      </c>
      <c r="AA9" s="229">
        <v>0.77900000000000003</v>
      </c>
      <c r="AC9" s="37" t="s">
        <v>113</v>
      </c>
      <c r="AD9" t="s">
        <v>130</v>
      </c>
      <c r="AE9" t="s">
        <v>1020</v>
      </c>
      <c r="AF9" s="7" t="s">
        <v>1019</v>
      </c>
    </row>
    <row r="10" spans="2:32" ht="29" x14ac:dyDescent="0.35">
      <c r="B10" s="227" t="s">
        <v>114</v>
      </c>
      <c r="C10" s="228">
        <v>8.3800000000000008</v>
      </c>
      <c r="D10" s="229">
        <v>32.235999999999997</v>
      </c>
      <c r="E10" s="229">
        <v>66.819000000000003</v>
      </c>
      <c r="F10" s="229">
        <v>87.64</v>
      </c>
      <c r="G10" s="229">
        <v>50.906999999999996</v>
      </c>
      <c r="H10" s="229">
        <v>11.031000000000001</v>
      </c>
      <c r="I10" s="229">
        <v>0.58699999999999997</v>
      </c>
      <c r="K10" s="230" t="s">
        <v>114</v>
      </c>
      <c r="L10" s="229">
        <v>11.011407407407409</v>
      </c>
      <c r="M10" s="229">
        <v>41.748370370370374</v>
      </c>
      <c r="N10" s="229">
        <v>90.530296296296299</v>
      </c>
      <c r="O10" s="229">
        <v>102.41348148148147</v>
      </c>
      <c r="P10" s="229">
        <v>53.61518518518519</v>
      </c>
      <c r="Q10" s="229">
        <v>11.542555555555559</v>
      </c>
      <c r="R10" s="229">
        <v>0.7416666666666667</v>
      </c>
      <c r="T10" s="230" t="s">
        <v>114</v>
      </c>
      <c r="U10" s="229">
        <v>7.2480000000000002</v>
      </c>
      <c r="V10" s="229">
        <v>54.789000000000001</v>
      </c>
      <c r="W10" s="229">
        <v>128.80500000000001</v>
      </c>
      <c r="X10" s="229">
        <v>129.001</v>
      </c>
      <c r="Y10" s="229">
        <v>60.84</v>
      </c>
      <c r="Z10" s="229">
        <v>13.958</v>
      </c>
      <c r="AA10" s="229">
        <v>0.77900000000000003</v>
      </c>
      <c r="AC10" s="37" t="s">
        <v>114</v>
      </c>
      <c r="AD10" t="s">
        <v>130</v>
      </c>
      <c r="AE10" t="s">
        <v>1020</v>
      </c>
      <c r="AF10" s="7" t="s">
        <v>1019</v>
      </c>
    </row>
    <row r="11" spans="2:32" x14ac:dyDescent="0.35">
      <c r="B11" s="227" t="s">
        <v>115</v>
      </c>
      <c r="C11" s="228">
        <v>8.3800000000000008</v>
      </c>
      <c r="D11" s="229">
        <v>32.235999999999997</v>
      </c>
      <c r="E11" s="229">
        <v>66.819000000000003</v>
      </c>
      <c r="F11" s="229">
        <v>87.64</v>
      </c>
      <c r="G11" s="229">
        <v>50.906999999999996</v>
      </c>
      <c r="H11" s="229">
        <v>11.031000000000001</v>
      </c>
      <c r="I11" s="229">
        <v>0.58699999999999997</v>
      </c>
      <c r="K11" s="230" t="s">
        <v>115</v>
      </c>
      <c r="L11" s="229">
        <v>11.011407407407409</v>
      </c>
      <c r="M11" s="229">
        <v>41.748370370370374</v>
      </c>
      <c r="N11" s="229">
        <v>90.530296296296299</v>
      </c>
      <c r="O11" s="229">
        <v>102.41348148148147</v>
      </c>
      <c r="P11" s="229">
        <v>53.61518518518519</v>
      </c>
      <c r="Q11" s="229">
        <v>11.542555555555559</v>
      </c>
      <c r="R11" s="229">
        <v>0.7416666666666667</v>
      </c>
      <c r="T11" s="230" t="s">
        <v>115</v>
      </c>
      <c r="U11" s="229">
        <v>7.2480000000000002</v>
      </c>
      <c r="V11" s="229">
        <v>54.789000000000001</v>
      </c>
      <c r="W11" s="229">
        <v>128.80500000000001</v>
      </c>
      <c r="X11" s="229">
        <v>129.001</v>
      </c>
      <c r="Y11" s="229">
        <v>60.84</v>
      </c>
      <c r="Z11" s="229">
        <v>13.958</v>
      </c>
      <c r="AA11" s="229">
        <v>0.77900000000000003</v>
      </c>
      <c r="AC11" s="37" t="s">
        <v>115</v>
      </c>
      <c r="AD11" t="s">
        <v>130</v>
      </c>
      <c r="AE11" t="s">
        <v>1020</v>
      </c>
      <c r="AF11" s="7" t="s">
        <v>1019</v>
      </c>
    </row>
    <row r="12" spans="2:32" x14ac:dyDescent="0.35">
      <c r="B12" s="227" t="s">
        <v>116</v>
      </c>
      <c r="C12" s="228">
        <v>8.3800000000000008</v>
      </c>
      <c r="D12" s="229">
        <v>32.235999999999997</v>
      </c>
      <c r="E12" s="229">
        <v>66.819000000000003</v>
      </c>
      <c r="F12" s="229">
        <v>87.64</v>
      </c>
      <c r="G12" s="229">
        <v>50.906999999999996</v>
      </c>
      <c r="H12" s="229">
        <v>11.031000000000001</v>
      </c>
      <c r="I12" s="229">
        <v>0.58699999999999997</v>
      </c>
      <c r="K12" s="230" t="s">
        <v>116</v>
      </c>
      <c r="L12" s="229">
        <v>11.011407407407409</v>
      </c>
      <c r="M12" s="229">
        <v>41.748370370370374</v>
      </c>
      <c r="N12" s="229">
        <v>90.530296296296299</v>
      </c>
      <c r="O12" s="229">
        <v>102.41348148148147</v>
      </c>
      <c r="P12" s="229">
        <v>53.61518518518519</v>
      </c>
      <c r="Q12" s="229">
        <v>11.542555555555559</v>
      </c>
      <c r="R12" s="229">
        <v>0.7416666666666667</v>
      </c>
      <c r="T12" s="230" t="s">
        <v>116</v>
      </c>
      <c r="U12" s="229">
        <v>7.2480000000000002</v>
      </c>
      <c r="V12" s="229">
        <v>54.789000000000001</v>
      </c>
      <c r="W12" s="229">
        <v>128.80500000000001</v>
      </c>
      <c r="X12" s="229">
        <v>129.001</v>
      </c>
      <c r="Y12" s="229">
        <v>60.84</v>
      </c>
      <c r="Z12" s="229">
        <v>13.958</v>
      </c>
      <c r="AA12" s="229">
        <v>0.77900000000000003</v>
      </c>
      <c r="AC12" s="37" t="s">
        <v>116</v>
      </c>
      <c r="AD12" t="s">
        <v>130</v>
      </c>
      <c r="AE12" t="s">
        <v>1020</v>
      </c>
      <c r="AF12" s="7" t="s">
        <v>1019</v>
      </c>
    </row>
    <row r="13" spans="2:32" x14ac:dyDescent="0.35">
      <c r="B13" s="227" t="s">
        <v>117</v>
      </c>
      <c r="C13" s="228">
        <v>8.3800000000000008</v>
      </c>
      <c r="D13" s="229">
        <v>32.235999999999997</v>
      </c>
      <c r="E13" s="229">
        <v>66.819000000000003</v>
      </c>
      <c r="F13" s="229">
        <v>87.64</v>
      </c>
      <c r="G13" s="229">
        <v>50.906999999999996</v>
      </c>
      <c r="H13" s="229">
        <v>11.031000000000001</v>
      </c>
      <c r="I13" s="229">
        <v>0.58699999999999997</v>
      </c>
      <c r="K13" s="230" t="s">
        <v>117</v>
      </c>
      <c r="L13" s="229">
        <v>11.011407407407409</v>
      </c>
      <c r="M13" s="229">
        <v>41.748370370370374</v>
      </c>
      <c r="N13" s="229">
        <v>90.530296296296299</v>
      </c>
      <c r="O13" s="229">
        <v>102.41348148148147</v>
      </c>
      <c r="P13" s="229">
        <v>53.61518518518519</v>
      </c>
      <c r="Q13" s="229">
        <v>11.542555555555559</v>
      </c>
      <c r="R13" s="229">
        <v>0.7416666666666667</v>
      </c>
      <c r="T13" s="230" t="s">
        <v>117</v>
      </c>
      <c r="U13" s="229">
        <v>7.2480000000000002</v>
      </c>
      <c r="V13" s="229">
        <v>54.789000000000001</v>
      </c>
      <c r="W13" s="229">
        <v>128.80500000000001</v>
      </c>
      <c r="X13" s="229">
        <v>129.001</v>
      </c>
      <c r="Y13" s="229">
        <v>60.84</v>
      </c>
      <c r="Z13" s="229">
        <v>13.958</v>
      </c>
      <c r="AA13" s="229">
        <v>0.77900000000000003</v>
      </c>
      <c r="AC13" s="37" t="s">
        <v>117</v>
      </c>
      <c r="AD13" t="s">
        <v>130</v>
      </c>
      <c r="AE13" t="s">
        <v>1020</v>
      </c>
      <c r="AF13" s="7" t="s">
        <v>1019</v>
      </c>
    </row>
    <row r="14" spans="2:32" x14ac:dyDescent="0.35">
      <c r="B14" s="227" t="s">
        <v>118</v>
      </c>
      <c r="C14" s="228">
        <v>8.3800000000000008</v>
      </c>
      <c r="D14" s="229">
        <v>32.235999999999997</v>
      </c>
      <c r="E14" s="229">
        <v>66.819000000000003</v>
      </c>
      <c r="F14" s="229">
        <v>87.64</v>
      </c>
      <c r="G14" s="229">
        <v>50.906999999999996</v>
      </c>
      <c r="H14" s="229">
        <v>11.031000000000001</v>
      </c>
      <c r="I14" s="229">
        <v>0.58699999999999997</v>
      </c>
      <c r="K14" s="230" t="s">
        <v>118</v>
      </c>
      <c r="L14" s="229">
        <v>11.011407407407409</v>
      </c>
      <c r="M14" s="229">
        <v>41.748370370370374</v>
      </c>
      <c r="N14" s="229">
        <v>90.530296296296299</v>
      </c>
      <c r="O14" s="229">
        <v>102.41348148148147</v>
      </c>
      <c r="P14" s="229">
        <v>53.61518518518519</v>
      </c>
      <c r="Q14" s="229">
        <v>11.542555555555559</v>
      </c>
      <c r="R14" s="229">
        <v>0.7416666666666667</v>
      </c>
      <c r="T14" s="230" t="s">
        <v>118</v>
      </c>
      <c r="U14" s="229">
        <v>7.2480000000000002</v>
      </c>
      <c r="V14" s="229">
        <v>54.789000000000001</v>
      </c>
      <c r="W14" s="229">
        <v>128.80500000000001</v>
      </c>
      <c r="X14" s="229">
        <v>129.001</v>
      </c>
      <c r="Y14" s="229">
        <v>60.84</v>
      </c>
      <c r="Z14" s="229">
        <v>13.958</v>
      </c>
      <c r="AA14" s="229">
        <v>0.77900000000000003</v>
      </c>
      <c r="AC14" s="37" t="s">
        <v>118</v>
      </c>
      <c r="AD14" t="s">
        <v>130</v>
      </c>
      <c r="AE14" t="s">
        <v>1020</v>
      </c>
      <c r="AF14" s="7" t="s">
        <v>1019</v>
      </c>
    </row>
    <row r="15" spans="2:32" x14ac:dyDescent="0.35">
      <c r="B15" s="227" t="s">
        <v>119</v>
      </c>
      <c r="C15" s="228">
        <v>8.3800000000000008</v>
      </c>
      <c r="D15" s="229">
        <v>32.235999999999997</v>
      </c>
      <c r="E15" s="229">
        <v>66.819000000000003</v>
      </c>
      <c r="F15" s="229">
        <v>87.64</v>
      </c>
      <c r="G15" s="229">
        <v>50.906999999999996</v>
      </c>
      <c r="H15" s="229">
        <v>11.031000000000001</v>
      </c>
      <c r="I15" s="229">
        <v>0.58699999999999997</v>
      </c>
      <c r="K15" s="230" t="s">
        <v>119</v>
      </c>
      <c r="L15" s="229">
        <v>11.011407407407409</v>
      </c>
      <c r="M15" s="229">
        <v>41.748370370370374</v>
      </c>
      <c r="N15" s="229">
        <v>90.530296296296299</v>
      </c>
      <c r="O15" s="229">
        <v>102.41348148148147</v>
      </c>
      <c r="P15" s="229">
        <v>53.61518518518519</v>
      </c>
      <c r="Q15" s="229">
        <v>11.542555555555559</v>
      </c>
      <c r="R15" s="229">
        <v>0.7416666666666667</v>
      </c>
      <c r="T15" s="230" t="s">
        <v>119</v>
      </c>
      <c r="U15" s="229">
        <v>7.2480000000000002</v>
      </c>
      <c r="V15" s="229">
        <v>54.789000000000001</v>
      </c>
      <c r="W15" s="229">
        <v>128.80500000000001</v>
      </c>
      <c r="X15" s="229">
        <v>129.001</v>
      </c>
      <c r="Y15" s="229">
        <v>60.84</v>
      </c>
      <c r="Z15" s="229">
        <v>13.958</v>
      </c>
      <c r="AA15" s="229">
        <v>0.77900000000000003</v>
      </c>
      <c r="AC15" s="37" t="s">
        <v>119</v>
      </c>
      <c r="AD15" t="s">
        <v>130</v>
      </c>
      <c r="AE15" t="s">
        <v>1020</v>
      </c>
      <c r="AF15" s="7" t="s">
        <v>1019</v>
      </c>
    </row>
    <row r="16" spans="2:32" x14ac:dyDescent="0.35">
      <c r="B16" s="227" t="s">
        <v>120</v>
      </c>
      <c r="C16" s="228">
        <v>8.3800000000000008</v>
      </c>
      <c r="D16" s="229">
        <v>32.235999999999997</v>
      </c>
      <c r="E16" s="229">
        <v>66.819000000000003</v>
      </c>
      <c r="F16" s="229">
        <v>87.64</v>
      </c>
      <c r="G16" s="229">
        <v>50.906999999999996</v>
      </c>
      <c r="H16" s="229">
        <v>11.031000000000001</v>
      </c>
      <c r="I16" s="229">
        <v>0.58699999999999997</v>
      </c>
      <c r="K16" s="230" t="s">
        <v>120</v>
      </c>
      <c r="L16" s="229">
        <v>11.011407407407409</v>
      </c>
      <c r="M16" s="229">
        <v>41.748370370370374</v>
      </c>
      <c r="N16" s="229">
        <v>90.530296296296299</v>
      </c>
      <c r="O16" s="229">
        <v>102.41348148148147</v>
      </c>
      <c r="P16" s="229">
        <v>53.61518518518519</v>
      </c>
      <c r="Q16" s="229">
        <v>11.542555555555559</v>
      </c>
      <c r="R16" s="229">
        <v>0.7416666666666667</v>
      </c>
      <c r="T16" s="230" t="s">
        <v>120</v>
      </c>
      <c r="U16" s="229">
        <v>7.2480000000000002</v>
      </c>
      <c r="V16" s="229">
        <v>54.789000000000001</v>
      </c>
      <c r="W16" s="229">
        <v>128.80500000000001</v>
      </c>
      <c r="X16" s="229">
        <v>129.001</v>
      </c>
      <c r="Y16" s="229">
        <v>60.84</v>
      </c>
      <c r="Z16" s="229">
        <v>13.958</v>
      </c>
      <c r="AA16" s="229">
        <v>0.77900000000000003</v>
      </c>
      <c r="AC16" s="37" t="s">
        <v>120</v>
      </c>
      <c r="AD16" t="s">
        <v>130</v>
      </c>
      <c r="AE16" t="s">
        <v>1020</v>
      </c>
      <c r="AF16" s="7" t="s">
        <v>1019</v>
      </c>
    </row>
    <row r="17" spans="2:32" x14ac:dyDescent="0.35">
      <c r="B17" s="227" t="s">
        <v>121</v>
      </c>
      <c r="C17" s="228">
        <v>8.3800000000000008</v>
      </c>
      <c r="D17" s="229">
        <v>32.235999999999997</v>
      </c>
      <c r="E17" s="229">
        <v>66.819000000000003</v>
      </c>
      <c r="F17" s="229">
        <v>87.64</v>
      </c>
      <c r="G17" s="229">
        <v>50.906999999999996</v>
      </c>
      <c r="H17" s="229">
        <v>11.031000000000001</v>
      </c>
      <c r="I17" s="229">
        <v>0.58699999999999997</v>
      </c>
      <c r="K17" s="230" t="s">
        <v>121</v>
      </c>
      <c r="L17" s="229">
        <v>11.011407407407409</v>
      </c>
      <c r="M17" s="229">
        <v>41.748370370370374</v>
      </c>
      <c r="N17" s="229">
        <v>90.530296296296299</v>
      </c>
      <c r="O17" s="229">
        <v>102.41348148148147</v>
      </c>
      <c r="P17" s="229">
        <v>53.61518518518519</v>
      </c>
      <c r="Q17" s="229">
        <v>11.542555555555559</v>
      </c>
      <c r="R17" s="229">
        <v>0.7416666666666667</v>
      </c>
      <c r="T17" s="230" t="s">
        <v>121</v>
      </c>
      <c r="U17" s="229">
        <v>7.2480000000000002</v>
      </c>
      <c r="V17" s="229">
        <v>54.789000000000001</v>
      </c>
      <c r="W17" s="229">
        <v>128.80500000000001</v>
      </c>
      <c r="X17" s="229">
        <v>129.001</v>
      </c>
      <c r="Y17" s="229">
        <v>60.84</v>
      </c>
      <c r="Z17" s="229">
        <v>13.958</v>
      </c>
      <c r="AA17" s="229">
        <v>0.77900000000000003</v>
      </c>
      <c r="AC17" s="37" t="s">
        <v>121</v>
      </c>
      <c r="AD17" t="s">
        <v>130</v>
      </c>
      <c r="AE17" t="s">
        <v>1020</v>
      </c>
      <c r="AF17" s="7" t="s">
        <v>1019</v>
      </c>
    </row>
    <row r="18" spans="2:32" x14ac:dyDescent="0.35">
      <c r="B18" s="227" t="s">
        <v>122</v>
      </c>
      <c r="C18" s="228">
        <v>8.3800000000000008</v>
      </c>
      <c r="D18" s="229">
        <v>32.235999999999997</v>
      </c>
      <c r="E18" s="229">
        <v>66.819000000000003</v>
      </c>
      <c r="F18" s="229">
        <v>87.64</v>
      </c>
      <c r="G18" s="229">
        <v>50.906999999999996</v>
      </c>
      <c r="H18" s="229">
        <v>11.031000000000001</v>
      </c>
      <c r="I18" s="229">
        <v>0.58699999999999997</v>
      </c>
      <c r="K18" s="230" t="s">
        <v>122</v>
      </c>
      <c r="L18" s="229">
        <v>11.011407407407409</v>
      </c>
      <c r="M18" s="229">
        <v>41.748370370370374</v>
      </c>
      <c r="N18" s="229">
        <v>90.530296296296299</v>
      </c>
      <c r="O18" s="229">
        <v>102.41348148148147</v>
      </c>
      <c r="P18" s="229">
        <v>53.61518518518519</v>
      </c>
      <c r="Q18" s="229">
        <v>11.542555555555559</v>
      </c>
      <c r="R18" s="229">
        <v>0.7416666666666667</v>
      </c>
      <c r="T18" s="230" t="s">
        <v>122</v>
      </c>
      <c r="U18" s="229">
        <v>7.2480000000000002</v>
      </c>
      <c r="V18" s="229">
        <v>54.789000000000001</v>
      </c>
      <c r="W18" s="229">
        <v>128.80500000000001</v>
      </c>
      <c r="X18" s="229">
        <v>129.001</v>
      </c>
      <c r="Y18" s="229">
        <v>60.84</v>
      </c>
      <c r="Z18" s="229">
        <v>13.958</v>
      </c>
      <c r="AA18" s="229">
        <v>0.77900000000000003</v>
      </c>
      <c r="AC18" s="37" t="s">
        <v>122</v>
      </c>
      <c r="AD18" t="s">
        <v>130</v>
      </c>
      <c r="AE18" t="s">
        <v>1020</v>
      </c>
      <c r="AF18" s="7" t="s">
        <v>1019</v>
      </c>
    </row>
    <row r="19" spans="2:32" x14ac:dyDescent="0.35">
      <c r="B19" s="227" t="s">
        <v>123</v>
      </c>
      <c r="C19" s="228">
        <v>8.3800000000000008</v>
      </c>
      <c r="D19" s="229">
        <v>32.235999999999997</v>
      </c>
      <c r="E19" s="229">
        <v>66.819000000000003</v>
      </c>
      <c r="F19" s="229">
        <v>87.64</v>
      </c>
      <c r="G19" s="229">
        <v>50.906999999999996</v>
      </c>
      <c r="H19" s="229">
        <v>11.031000000000001</v>
      </c>
      <c r="I19" s="229">
        <v>0.58699999999999997</v>
      </c>
      <c r="K19" s="230" t="s">
        <v>123</v>
      </c>
      <c r="L19" s="229">
        <v>11.011407407407409</v>
      </c>
      <c r="M19" s="229">
        <v>41.748370370370374</v>
      </c>
      <c r="N19" s="229">
        <v>90.530296296296299</v>
      </c>
      <c r="O19" s="229">
        <v>102.41348148148147</v>
      </c>
      <c r="P19" s="229">
        <v>53.61518518518519</v>
      </c>
      <c r="Q19" s="229">
        <v>11.542555555555559</v>
      </c>
      <c r="R19" s="229">
        <v>0.7416666666666667</v>
      </c>
      <c r="T19" s="230" t="s">
        <v>123</v>
      </c>
      <c r="U19" s="229">
        <v>7.2480000000000002</v>
      </c>
      <c r="V19" s="229">
        <v>54.789000000000001</v>
      </c>
      <c r="W19" s="229">
        <v>128.80500000000001</v>
      </c>
      <c r="X19" s="229">
        <v>129.001</v>
      </c>
      <c r="Y19" s="229">
        <v>60.84</v>
      </c>
      <c r="Z19" s="229">
        <v>13.958</v>
      </c>
      <c r="AA19" s="229">
        <v>0.77900000000000003</v>
      </c>
      <c r="AC19" s="37" t="s">
        <v>123</v>
      </c>
      <c r="AD19" t="s">
        <v>130</v>
      </c>
      <c r="AE19" t="s">
        <v>1020</v>
      </c>
      <c r="AF19" s="7" t="s">
        <v>1019</v>
      </c>
    </row>
    <row r="20" spans="2:32" x14ac:dyDescent="0.35">
      <c r="B20" s="227" t="s">
        <v>124</v>
      </c>
      <c r="C20" s="228">
        <v>8.3800000000000008</v>
      </c>
      <c r="D20" s="229">
        <v>32.235999999999997</v>
      </c>
      <c r="E20" s="229">
        <v>66.819000000000003</v>
      </c>
      <c r="F20" s="229">
        <v>87.64</v>
      </c>
      <c r="G20" s="229">
        <v>50.906999999999996</v>
      </c>
      <c r="H20" s="229">
        <v>11.031000000000001</v>
      </c>
      <c r="I20" s="229">
        <v>0.58699999999999997</v>
      </c>
      <c r="K20" s="230" t="s">
        <v>124</v>
      </c>
      <c r="L20" s="229">
        <v>11.011407407407409</v>
      </c>
      <c r="M20" s="229">
        <v>41.748370370370374</v>
      </c>
      <c r="N20" s="229">
        <v>90.530296296296299</v>
      </c>
      <c r="O20" s="229">
        <v>102.41348148148147</v>
      </c>
      <c r="P20" s="229">
        <v>53.61518518518519</v>
      </c>
      <c r="Q20" s="229">
        <v>11.542555555555559</v>
      </c>
      <c r="R20" s="229">
        <v>0.7416666666666667</v>
      </c>
      <c r="T20" s="230" t="s">
        <v>124</v>
      </c>
      <c r="U20" s="229">
        <v>7.2480000000000002</v>
      </c>
      <c r="V20" s="229">
        <v>54.789000000000001</v>
      </c>
      <c r="W20" s="229">
        <v>128.80500000000001</v>
      </c>
      <c r="X20" s="229">
        <v>129.001</v>
      </c>
      <c r="Y20" s="229">
        <v>60.84</v>
      </c>
      <c r="Z20" s="229">
        <v>13.958</v>
      </c>
      <c r="AA20" s="229">
        <v>0.77900000000000003</v>
      </c>
      <c r="AC20" s="37" t="s">
        <v>124</v>
      </c>
      <c r="AD20" t="s">
        <v>130</v>
      </c>
      <c r="AE20" t="s">
        <v>1020</v>
      </c>
      <c r="AF20" s="7" t="s">
        <v>1019</v>
      </c>
    </row>
    <row r="21" spans="2:32" x14ac:dyDescent="0.35">
      <c r="B21" s="227" t="s">
        <v>125</v>
      </c>
      <c r="C21" s="228">
        <v>8.3800000000000008</v>
      </c>
      <c r="D21" s="229">
        <v>32.235999999999997</v>
      </c>
      <c r="E21" s="229">
        <v>66.819000000000003</v>
      </c>
      <c r="F21" s="229">
        <v>87.64</v>
      </c>
      <c r="G21" s="229">
        <v>50.906999999999996</v>
      </c>
      <c r="H21" s="229">
        <v>11.031000000000001</v>
      </c>
      <c r="I21" s="229">
        <v>0.58699999999999997</v>
      </c>
      <c r="K21" s="230" t="s">
        <v>125</v>
      </c>
      <c r="L21" s="229">
        <v>11.011407407407409</v>
      </c>
      <c r="M21" s="229">
        <v>41.748370370370374</v>
      </c>
      <c r="N21" s="229">
        <v>90.530296296296299</v>
      </c>
      <c r="O21" s="229">
        <v>102.41348148148147</v>
      </c>
      <c r="P21" s="229">
        <v>53.61518518518519</v>
      </c>
      <c r="Q21" s="229">
        <v>11.542555555555559</v>
      </c>
      <c r="R21" s="229">
        <v>0.7416666666666667</v>
      </c>
      <c r="T21" s="230" t="s">
        <v>125</v>
      </c>
      <c r="U21" s="229">
        <v>7.2480000000000002</v>
      </c>
      <c r="V21" s="229">
        <v>54.789000000000001</v>
      </c>
      <c r="W21" s="229">
        <v>128.80500000000001</v>
      </c>
      <c r="X21" s="229">
        <v>129.001</v>
      </c>
      <c r="Y21" s="229">
        <v>60.84</v>
      </c>
      <c r="Z21" s="229">
        <v>13.958</v>
      </c>
      <c r="AA21" s="229">
        <v>0.77900000000000003</v>
      </c>
      <c r="AC21" s="37" t="s">
        <v>125</v>
      </c>
      <c r="AD21" t="s">
        <v>130</v>
      </c>
      <c r="AE21" t="s">
        <v>1020</v>
      </c>
      <c r="AF21" s="7" t="s">
        <v>1019</v>
      </c>
    </row>
    <row r="22" spans="2:32" x14ac:dyDescent="0.35">
      <c r="B22" s="227" t="s">
        <v>126</v>
      </c>
      <c r="C22" s="228">
        <v>8.3800000000000008</v>
      </c>
      <c r="D22" s="229">
        <v>32.235999999999997</v>
      </c>
      <c r="E22" s="229">
        <v>66.819000000000003</v>
      </c>
      <c r="F22" s="229">
        <v>87.64</v>
      </c>
      <c r="G22" s="229">
        <v>50.906999999999996</v>
      </c>
      <c r="H22" s="229">
        <v>11.031000000000001</v>
      </c>
      <c r="I22" s="229">
        <v>0.58699999999999997</v>
      </c>
      <c r="K22" s="230" t="s">
        <v>126</v>
      </c>
      <c r="L22" s="229">
        <v>11.011407407407409</v>
      </c>
      <c r="M22" s="229">
        <v>41.748370370370374</v>
      </c>
      <c r="N22" s="229">
        <v>90.530296296296299</v>
      </c>
      <c r="O22" s="229">
        <v>102.41348148148147</v>
      </c>
      <c r="P22" s="229">
        <v>53.61518518518519</v>
      </c>
      <c r="Q22" s="229">
        <v>11.542555555555559</v>
      </c>
      <c r="R22" s="229">
        <v>0.7416666666666667</v>
      </c>
      <c r="T22" s="230" t="s">
        <v>126</v>
      </c>
      <c r="U22" s="229">
        <v>7.2480000000000002</v>
      </c>
      <c r="V22" s="229">
        <v>54.789000000000001</v>
      </c>
      <c r="W22" s="229">
        <v>128.80500000000001</v>
      </c>
      <c r="X22" s="229">
        <v>129.001</v>
      </c>
      <c r="Y22" s="229">
        <v>60.84</v>
      </c>
      <c r="Z22" s="229">
        <v>13.958</v>
      </c>
      <c r="AA22" s="229">
        <v>0.77900000000000003</v>
      </c>
      <c r="AC22" s="37" t="s">
        <v>126</v>
      </c>
      <c r="AD22" t="s">
        <v>130</v>
      </c>
      <c r="AE22" t="s">
        <v>1020</v>
      </c>
      <c r="AF22" s="7" t="s">
        <v>1019</v>
      </c>
    </row>
    <row r="23" spans="2:32" x14ac:dyDescent="0.35">
      <c r="B23" s="227" t="s">
        <v>127</v>
      </c>
      <c r="C23" s="228">
        <v>8.3800000000000008</v>
      </c>
      <c r="D23" s="229">
        <v>32.235999999999997</v>
      </c>
      <c r="E23" s="229">
        <v>66.819000000000003</v>
      </c>
      <c r="F23" s="229">
        <v>87.64</v>
      </c>
      <c r="G23" s="229">
        <v>50.906999999999996</v>
      </c>
      <c r="H23" s="229">
        <v>11.031000000000001</v>
      </c>
      <c r="I23" s="229">
        <v>0.58699999999999997</v>
      </c>
      <c r="K23" s="230" t="s">
        <v>127</v>
      </c>
      <c r="L23" s="229">
        <v>11.011407407407409</v>
      </c>
      <c r="M23" s="229">
        <v>41.748370370370374</v>
      </c>
      <c r="N23" s="229">
        <v>90.530296296296299</v>
      </c>
      <c r="O23" s="229">
        <v>102.41348148148147</v>
      </c>
      <c r="P23" s="229">
        <v>53.61518518518519</v>
      </c>
      <c r="Q23" s="229">
        <v>11.542555555555559</v>
      </c>
      <c r="R23" s="229">
        <v>0.7416666666666667</v>
      </c>
      <c r="T23" s="230" t="s">
        <v>127</v>
      </c>
      <c r="U23" s="229">
        <v>7.2480000000000002</v>
      </c>
      <c r="V23" s="229">
        <v>54.789000000000001</v>
      </c>
      <c r="W23" s="229">
        <v>128.80500000000001</v>
      </c>
      <c r="X23" s="229">
        <v>129.001</v>
      </c>
      <c r="Y23" s="229">
        <v>60.84</v>
      </c>
      <c r="Z23" s="229">
        <v>13.958</v>
      </c>
      <c r="AA23" s="229">
        <v>0.77900000000000003</v>
      </c>
      <c r="AC23" s="37" t="s">
        <v>127</v>
      </c>
      <c r="AD23" t="s">
        <v>130</v>
      </c>
      <c r="AE23" t="s">
        <v>1020</v>
      </c>
      <c r="AF23" s="7" t="s">
        <v>1019</v>
      </c>
    </row>
    <row r="24" spans="2:32" x14ac:dyDescent="0.35">
      <c r="B24" s="227" t="s">
        <v>128</v>
      </c>
      <c r="C24" s="228">
        <v>8.3800000000000008</v>
      </c>
      <c r="D24" s="229">
        <v>32.235999999999997</v>
      </c>
      <c r="E24" s="229">
        <v>66.819000000000003</v>
      </c>
      <c r="F24" s="229">
        <v>87.64</v>
      </c>
      <c r="G24" s="229">
        <v>50.906999999999996</v>
      </c>
      <c r="H24" s="229">
        <v>11.031000000000001</v>
      </c>
      <c r="I24" s="229">
        <v>0.58699999999999997</v>
      </c>
      <c r="K24" s="230" t="s">
        <v>128</v>
      </c>
      <c r="L24" s="229">
        <v>11.011407407407409</v>
      </c>
      <c r="M24" s="229">
        <v>41.748370370370374</v>
      </c>
      <c r="N24" s="229">
        <v>90.530296296296299</v>
      </c>
      <c r="O24" s="229">
        <v>102.41348148148147</v>
      </c>
      <c r="P24" s="229">
        <v>53.61518518518519</v>
      </c>
      <c r="Q24" s="229">
        <v>11.542555555555559</v>
      </c>
      <c r="R24" s="229">
        <v>0.7416666666666667</v>
      </c>
      <c r="T24" s="230" t="s">
        <v>128</v>
      </c>
      <c r="U24" s="229">
        <v>7.2480000000000002</v>
      </c>
      <c r="V24" s="229">
        <v>54.789000000000001</v>
      </c>
      <c r="W24" s="229">
        <v>128.80500000000001</v>
      </c>
      <c r="X24" s="229">
        <v>129.001</v>
      </c>
      <c r="Y24" s="229">
        <v>60.84</v>
      </c>
      <c r="Z24" s="229">
        <v>13.958</v>
      </c>
      <c r="AA24" s="229">
        <v>0.77900000000000003</v>
      </c>
      <c r="AC24" s="37" t="s">
        <v>128</v>
      </c>
      <c r="AD24" t="s">
        <v>130</v>
      </c>
      <c r="AE24" t="s">
        <v>1020</v>
      </c>
      <c r="AF24" s="7" t="s">
        <v>1019</v>
      </c>
    </row>
    <row r="25" spans="2:32" x14ac:dyDescent="0.35">
      <c r="B25" s="227" t="s">
        <v>129</v>
      </c>
      <c r="C25" s="228">
        <v>8.3800000000000008</v>
      </c>
      <c r="D25" s="229">
        <v>32.235999999999997</v>
      </c>
      <c r="E25" s="229">
        <v>66.819000000000003</v>
      </c>
      <c r="F25" s="229">
        <v>87.64</v>
      </c>
      <c r="G25" s="229">
        <v>50.906999999999996</v>
      </c>
      <c r="H25" s="229">
        <v>11.031000000000001</v>
      </c>
      <c r="I25" s="229">
        <v>0.58699999999999997</v>
      </c>
      <c r="K25" s="230" t="s">
        <v>129</v>
      </c>
      <c r="L25" s="229">
        <v>11.011407407407409</v>
      </c>
      <c r="M25" s="229">
        <v>41.748370370370374</v>
      </c>
      <c r="N25" s="229">
        <v>90.530296296296299</v>
      </c>
      <c r="O25" s="229">
        <v>102.41348148148147</v>
      </c>
      <c r="P25" s="229">
        <v>53.61518518518519</v>
      </c>
      <c r="Q25" s="229">
        <v>11.542555555555559</v>
      </c>
      <c r="R25" s="229">
        <v>0.7416666666666667</v>
      </c>
      <c r="T25" s="230" t="s">
        <v>129</v>
      </c>
      <c r="U25" s="229">
        <v>7.2480000000000002</v>
      </c>
      <c r="V25" s="229">
        <v>54.789000000000001</v>
      </c>
      <c r="W25" s="229">
        <v>128.80500000000001</v>
      </c>
      <c r="X25" s="229">
        <v>129.001</v>
      </c>
      <c r="Y25" s="229">
        <v>60.84</v>
      </c>
      <c r="Z25" s="229">
        <v>13.958</v>
      </c>
      <c r="AA25" s="229">
        <v>0.77900000000000003</v>
      </c>
      <c r="AC25" s="37" t="s">
        <v>129</v>
      </c>
      <c r="AD25" t="s">
        <v>130</v>
      </c>
      <c r="AE25" t="s">
        <v>1020</v>
      </c>
      <c r="AF25" s="7" t="s">
        <v>1019</v>
      </c>
    </row>
    <row r="26" spans="2:32" x14ac:dyDescent="0.35">
      <c r="B26" s="227" t="s">
        <v>130</v>
      </c>
      <c r="C26" s="228">
        <v>8.3800000000000008</v>
      </c>
      <c r="D26" s="229">
        <v>32.235999999999997</v>
      </c>
      <c r="E26" s="229">
        <v>66.819000000000003</v>
      </c>
      <c r="F26" s="229">
        <v>87.64</v>
      </c>
      <c r="G26" s="229">
        <v>50.906999999999996</v>
      </c>
      <c r="H26" s="229">
        <v>11.031000000000001</v>
      </c>
      <c r="I26" s="229">
        <v>0.58699999999999997</v>
      </c>
      <c r="K26" s="230" t="s">
        <v>130</v>
      </c>
      <c r="L26" s="229">
        <v>11.011407407407409</v>
      </c>
      <c r="M26" s="229">
        <v>41.748370370370374</v>
      </c>
      <c r="N26" s="229">
        <v>90.530296296296299</v>
      </c>
      <c r="O26" s="229">
        <v>102.41348148148147</v>
      </c>
      <c r="P26" s="229">
        <v>53.61518518518519</v>
      </c>
      <c r="Q26" s="229">
        <v>11.542555555555559</v>
      </c>
      <c r="R26" s="229">
        <v>0.7416666666666667</v>
      </c>
      <c r="T26" s="230" t="s">
        <v>130</v>
      </c>
      <c r="U26" s="229">
        <v>7.2480000000000002</v>
      </c>
      <c r="V26" s="229">
        <v>54.789000000000001</v>
      </c>
      <c r="W26" s="229">
        <v>128.80500000000001</v>
      </c>
      <c r="X26" s="229">
        <v>129.001</v>
      </c>
      <c r="Y26" s="229">
        <v>60.84</v>
      </c>
      <c r="Z26" s="229">
        <v>13.958</v>
      </c>
      <c r="AA26" s="229">
        <v>0.77900000000000003</v>
      </c>
      <c r="AC26" s="37" t="s">
        <v>130</v>
      </c>
      <c r="AD26" t="s">
        <v>130</v>
      </c>
      <c r="AE26" t="s">
        <v>1020</v>
      </c>
      <c r="AF26" s="7" t="s">
        <v>1019</v>
      </c>
    </row>
    <row r="27" spans="2:32" x14ac:dyDescent="0.35">
      <c r="B27" s="227" t="s">
        <v>131</v>
      </c>
      <c r="C27" s="228">
        <v>8.3800000000000008</v>
      </c>
      <c r="D27" s="229">
        <v>32.235999999999997</v>
      </c>
      <c r="E27" s="229">
        <v>66.819000000000003</v>
      </c>
      <c r="F27" s="229">
        <v>87.64</v>
      </c>
      <c r="G27" s="229">
        <v>50.906999999999996</v>
      </c>
      <c r="H27" s="229">
        <v>11.031000000000001</v>
      </c>
      <c r="I27" s="229">
        <v>0.58699999999999997</v>
      </c>
      <c r="K27" s="230" t="s">
        <v>131</v>
      </c>
      <c r="L27" s="229">
        <v>11.011407407407409</v>
      </c>
      <c r="M27" s="229">
        <v>41.748370370370374</v>
      </c>
      <c r="N27" s="229">
        <v>90.530296296296299</v>
      </c>
      <c r="O27" s="229">
        <v>102.41348148148147</v>
      </c>
      <c r="P27" s="229">
        <v>53.61518518518519</v>
      </c>
      <c r="Q27" s="229">
        <v>11.542555555555559</v>
      </c>
      <c r="R27" s="229">
        <v>0.7416666666666667</v>
      </c>
      <c r="T27" s="230" t="s">
        <v>131</v>
      </c>
      <c r="U27" s="229">
        <v>7.2480000000000002</v>
      </c>
      <c r="V27" s="229">
        <v>54.789000000000001</v>
      </c>
      <c r="W27" s="229">
        <v>128.80500000000001</v>
      </c>
      <c r="X27" s="229">
        <v>129.001</v>
      </c>
      <c r="Y27" s="229">
        <v>60.84</v>
      </c>
      <c r="Z27" s="229">
        <v>13.958</v>
      </c>
      <c r="AA27" s="229">
        <v>0.77900000000000003</v>
      </c>
      <c r="AC27" s="37" t="s">
        <v>131</v>
      </c>
      <c r="AD27" t="s">
        <v>130</v>
      </c>
      <c r="AE27" t="s">
        <v>1020</v>
      </c>
      <c r="AF27" s="7" t="s">
        <v>1019</v>
      </c>
    </row>
    <row r="28" spans="2:32" x14ac:dyDescent="0.35">
      <c r="B28" s="227" t="s">
        <v>132</v>
      </c>
      <c r="C28" s="228">
        <v>8.3800000000000008</v>
      </c>
      <c r="D28" s="229">
        <v>32.235999999999997</v>
      </c>
      <c r="E28" s="229">
        <v>66.819000000000003</v>
      </c>
      <c r="F28" s="229">
        <v>87.64</v>
      </c>
      <c r="G28" s="229">
        <v>50.906999999999996</v>
      </c>
      <c r="H28" s="229">
        <v>11.031000000000001</v>
      </c>
      <c r="I28" s="229">
        <v>0.58699999999999997</v>
      </c>
      <c r="K28" s="230" t="s">
        <v>132</v>
      </c>
      <c r="L28" s="229">
        <v>11.011407407407409</v>
      </c>
      <c r="M28" s="229">
        <v>41.748370370370374</v>
      </c>
      <c r="N28" s="229">
        <v>90.530296296296299</v>
      </c>
      <c r="O28" s="229">
        <v>102.41348148148147</v>
      </c>
      <c r="P28" s="229">
        <v>53.61518518518519</v>
      </c>
      <c r="Q28" s="229">
        <v>11.542555555555559</v>
      </c>
      <c r="R28" s="229">
        <v>0.7416666666666667</v>
      </c>
      <c r="T28" s="230" t="s">
        <v>132</v>
      </c>
      <c r="U28" s="229">
        <v>7.2480000000000002</v>
      </c>
      <c r="V28" s="229">
        <v>54.789000000000001</v>
      </c>
      <c r="W28" s="229">
        <v>128.80500000000001</v>
      </c>
      <c r="X28" s="229">
        <v>129.001</v>
      </c>
      <c r="Y28" s="229">
        <v>60.84</v>
      </c>
      <c r="Z28" s="229">
        <v>13.958</v>
      </c>
      <c r="AA28" s="229">
        <v>0.77900000000000003</v>
      </c>
      <c r="AC28" s="37" t="s">
        <v>132</v>
      </c>
      <c r="AD28" t="s">
        <v>130</v>
      </c>
      <c r="AE28" t="s">
        <v>1020</v>
      </c>
      <c r="AF28" s="7" t="s">
        <v>1019</v>
      </c>
    </row>
    <row r="29" spans="2:32" x14ac:dyDescent="0.35">
      <c r="B29" s="227" t="s">
        <v>133</v>
      </c>
      <c r="C29" s="228">
        <v>8.3800000000000008</v>
      </c>
      <c r="D29" s="229">
        <v>32.235999999999997</v>
      </c>
      <c r="E29" s="229">
        <v>66.819000000000003</v>
      </c>
      <c r="F29" s="229">
        <v>87.64</v>
      </c>
      <c r="G29" s="229">
        <v>50.906999999999996</v>
      </c>
      <c r="H29" s="229">
        <v>11.031000000000001</v>
      </c>
      <c r="I29" s="229">
        <v>0.58699999999999997</v>
      </c>
      <c r="K29" s="230" t="s">
        <v>133</v>
      </c>
      <c r="L29" s="229">
        <v>11.011407407407409</v>
      </c>
      <c r="M29" s="229">
        <v>41.748370370370374</v>
      </c>
      <c r="N29" s="229">
        <v>90.530296296296299</v>
      </c>
      <c r="O29" s="229">
        <v>102.41348148148147</v>
      </c>
      <c r="P29" s="229">
        <v>53.61518518518519</v>
      </c>
      <c r="Q29" s="229">
        <v>11.542555555555559</v>
      </c>
      <c r="R29" s="229">
        <v>0.7416666666666667</v>
      </c>
      <c r="T29" s="230" t="s">
        <v>133</v>
      </c>
      <c r="U29" s="229">
        <v>7.2480000000000002</v>
      </c>
      <c r="V29" s="229">
        <v>54.789000000000001</v>
      </c>
      <c r="W29" s="229">
        <v>128.80500000000001</v>
      </c>
      <c r="X29" s="229">
        <v>129.001</v>
      </c>
      <c r="Y29" s="229">
        <v>60.84</v>
      </c>
      <c r="Z29" s="229">
        <v>13.958</v>
      </c>
      <c r="AA29" s="229">
        <v>0.77900000000000003</v>
      </c>
      <c r="AC29" s="37" t="s">
        <v>133</v>
      </c>
      <c r="AD29" t="s">
        <v>130</v>
      </c>
      <c r="AE29" t="s">
        <v>1020</v>
      </c>
      <c r="AF29" s="7" t="s">
        <v>1019</v>
      </c>
    </row>
    <row r="30" spans="2:32" x14ac:dyDescent="0.35">
      <c r="B30" s="227" t="s">
        <v>134</v>
      </c>
      <c r="C30" s="228">
        <v>8.3800000000000008</v>
      </c>
      <c r="D30" s="229">
        <v>32.235999999999997</v>
      </c>
      <c r="E30" s="229">
        <v>66.819000000000003</v>
      </c>
      <c r="F30" s="229">
        <v>87.64</v>
      </c>
      <c r="G30" s="229">
        <v>50.906999999999996</v>
      </c>
      <c r="H30" s="229">
        <v>11.031000000000001</v>
      </c>
      <c r="I30" s="229">
        <v>0.58699999999999997</v>
      </c>
      <c r="K30" s="230" t="s">
        <v>134</v>
      </c>
      <c r="L30" s="229">
        <v>11.011407407407409</v>
      </c>
      <c r="M30" s="229">
        <v>41.748370370370374</v>
      </c>
      <c r="N30" s="229">
        <v>90.530296296296299</v>
      </c>
      <c r="O30" s="229">
        <v>102.41348148148147</v>
      </c>
      <c r="P30" s="229">
        <v>53.61518518518519</v>
      </c>
      <c r="Q30" s="229">
        <v>11.542555555555559</v>
      </c>
      <c r="R30" s="229">
        <v>0.7416666666666667</v>
      </c>
      <c r="T30" s="230" t="s">
        <v>134</v>
      </c>
      <c r="U30" s="229">
        <v>7.2480000000000002</v>
      </c>
      <c r="V30" s="229">
        <v>54.789000000000001</v>
      </c>
      <c r="W30" s="229">
        <v>128.80500000000001</v>
      </c>
      <c r="X30" s="229">
        <v>129.001</v>
      </c>
      <c r="Y30" s="229">
        <v>60.84</v>
      </c>
      <c r="Z30" s="229">
        <v>13.958</v>
      </c>
      <c r="AA30" s="229">
        <v>0.77900000000000003</v>
      </c>
      <c r="AC30" s="37" t="s">
        <v>134</v>
      </c>
      <c r="AD30" t="s">
        <v>130</v>
      </c>
      <c r="AE30" t="s">
        <v>1020</v>
      </c>
      <c r="AF30" s="7" t="s">
        <v>1019</v>
      </c>
    </row>
    <row r="31" spans="2:32" x14ac:dyDescent="0.35">
      <c r="B31" s="227" t="s">
        <v>135</v>
      </c>
      <c r="C31" s="228">
        <v>8.3800000000000008</v>
      </c>
      <c r="D31" s="229">
        <v>32.235999999999997</v>
      </c>
      <c r="E31" s="229">
        <v>66.819000000000003</v>
      </c>
      <c r="F31" s="229">
        <v>87.64</v>
      </c>
      <c r="G31" s="229">
        <v>50.906999999999996</v>
      </c>
      <c r="H31" s="229">
        <v>11.031000000000001</v>
      </c>
      <c r="I31" s="229">
        <v>0.58699999999999997</v>
      </c>
      <c r="K31" s="230" t="s">
        <v>135</v>
      </c>
      <c r="L31" s="229">
        <v>11.011407407407409</v>
      </c>
      <c r="M31" s="229">
        <v>41.748370370370374</v>
      </c>
      <c r="N31" s="229">
        <v>90.530296296296299</v>
      </c>
      <c r="O31" s="229">
        <v>102.41348148148147</v>
      </c>
      <c r="P31" s="229">
        <v>53.61518518518519</v>
      </c>
      <c r="Q31" s="229">
        <v>11.542555555555559</v>
      </c>
      <c r="R31" s="229">
        <v>0.7416666666666667</v>
      </c>
      <c r="T31" s="230" t="s">
        <v>135</v>
      </c>
      <c r="U31" s="229">
        <v>7.2480000000000002</v>
      </c>
      <c r="V31" s="229">
        <v>54.789000000000001</v>
      </c>
      <c r="W31" s="229">
        <v>128.80500000000001</v>
      </c>
      <c r="X31" s="229">
        <v>129.001</v>
      </c>
      <c r="Y31" s="229">
        <v>60.84</v>
      </c>
      <c r="Z31" s="229">
        <v>13.958</v>
      </c>
      <c r="AA31" s="229">
        <v>0.77900000000000003</v>
      </c>
      <c r="AC31" s="37" t="s">
        <v>135</v>
      </c>
      <c r="AD31" t="s">
        <v>130</v>
      </c>
      <c r="AE31" t="s">
        <v>1020</v>
      </c>
      <c r="AF31" s="7" t="s">
        <v>1019</v>
      </c>
    </row>
    <row r="32" spans="2:32" x14ac:dyDescent="0.35">
      <c r="B32" s="231" t="s">
        <v>136</v>
      </c>
      <c r="C32" s="228">
        <v>8.3800000000000008</v>
      </c>
      <c r="D32" s="229">
        <v>32.235999999999997</v>
      </c>
      <c r="E32" s="229">
        <v>66.819000000000003</v>
      </c>
      <c r="F32" s="229">
        <v>87.64</v>
      </c>
      <c r="G32" s="229">
        <v>50.906999999999996</v>
      </c>
      <c r="H32" s="229">
        <v>11.031000000000001</v>
      </c>
      <c r="I32" s="229">
        <v>0.58699999999999997</v>
      </c>
      <c r="K32" s="32" t="s">
        <v>136</v>
      </c>
      <c r="L32" s="229">
        <v>11.011407407407409</v>
      </c>
      <c r="M32" s="229">
        <v>41.748370370370374</v>
      </c>
      <c r="N32" s="229">
        <v>90.530296296296299</v>
      </c>
      <c r="O32" s="229">
        <v>102.41348148148147</v>
      </c>
      <c r="P32" s="229">
        <v>53.61518518518519</v>
      </c>
      <c r="Q32" s="229">
        <v>11.542555555555559</v>
      </c>
      <c r="R32" s="229">
        <v>0.7416666666666667</v>
      </c>
      <c r="T32" s="32" t="s">
        <v>136</v>
      </c>
      <c r="U32" s="229">
        <v>7.2480000000000002</v>
      </c>
      <c r="V32" s="229">
        <v>54.789000000000001</v>
      </c>
      <c r="W32" s="229">
        <v>128.80500000000001</v>
      </c>
      <c r="X32" s="229">
        <v>129.001</v>
      </c>
      <c r="Y32" s="229">
        <v>60.84</v>
      </c>
      <c r="Z32" s="229">
        <v>13.958</v>
      </c>
      <c r="AA32" s="229">
        <v>0.77900000000000003</v>
      </c>
      <c r="AC32" s="37" t="s">
        <v>136</v>
      </c>
      <c r="AD32" t="s">
        <v>130</v>
      </c>
      <c r="AE32" t="s">
        <v>1020</v>
      </c>
      <c r="AF32" s="7" t="s">
        <v>1019</v>
      </c>
    </row>
    <row r="33" spans="1:32" x14ac:dyDescent="0.35">
      <c r="B33" s="231" t="s">
        <v>137</v>
      </c>
      <c r="C33" s="228">
        <v>10.538</v>
      </c>
      <c r="D33" s="229">
        <v>48.683999999999997</v>
      </c>
      <c r="E33" s="229">
        <v>95.891999999999996</v>
      </c>
      <c r="F33" s="229">
        <v>84.331999999999994</v>
      </c>
      <c r="G33" s="229">
        <v>36.953000000000003</v>
      </c>
      <c r="H33" s="229">
        <v>7.3289999999999997</v>
      </c>
      <c r="I33" s="229">
        <v>0.312</v>
      </c>
      <c r="K33" s="32" t="s">
        <v>137</v>
      </c>
      <c r="L33" s="229">
        <v>20.699000000000002</v>
      </c>
      <c r="M33" s="229">
        <v>85.486000000000004</v>
      </c>
      <c r="N33" s="229">
        <v>115.71</v>
      </c>
      <c r="O33" s="229">
        <v>88.435000000000002</v>
      </c>
      <c r="P33" s="229">
        <v>43.866999999999997</v>
      </c>
      <c r="Q33" s="229">
        <v>9.4260000000000002</v>
      </c>
      <c r="R33" s="229">
        <v>0.47699999999999998</v>
      </c>
      <c r="T33" s="32" t="s">
        <v>137</v>
      </c>
      <c r="U33" s="229">
        <v>13.177</v>
      </c>
      <c r="V33" s="229">
        <v>157.57599999999999</v>
      </c>
      <c r="W33" s="229">
        <v>157.239</v>
      </c>
      <c r="X33" s="229">
        <v>81.149000000000001</v>
      </c>
      <c r="Y33" s="229">
        <v>26.43</v>
      </c>
      <c r="Z33" s="229">
        <v>9.3780000000000001</v>
      </c>
      <c r="AA33" s="229">
        <v>3.0910000000000002</v>
      </c>
      <c r="AC33" s="37" t="s">
        <v>137</v>
      </c>
      <c r="AD33" t="s">
        <v>129</v>
      </c>
      <c r="AE33" t="s">
        <v>141</v>
      </c>
      <c r="AF33" s="7" t="s">
        <v>139</v>
      </c>
    </row>
    <row r="34" spans="1:32" x14ac:dyDescent="0.35">
      <c r="B34" s="231" t="s">
        <v>138</v>
      </c>
      <c r="C34" s="228">
        <v>5.17</v>
      </c>
      <c r="D34" s="229">
        <v>68.078000000000003</v>
      </c>
      <c r="E34" s="229">
        <v>88.768499999999989</v>
      </c>
      <c r="F34" s="229">
        <v>82.698999999999998</v>
      </c>
      <c r="G34" s="229">
        <v>44.967500000000001</v>
      </c>
      <c r="H34" s="229">
        <v>11.144500000000001</v>
      </c>
      <c r="I34" s="229">
        <v>0.79249999999999998</v>
      </c>
      <c r="J34" s="232"/>
      <c r="K34" s="32" t="s">
        <v>138</v>
      </c>
      <c r="L34" s="229">
        <v>11.011407407407409</v>
      </c>
      <c r="M34" s="229">
        <v>41.748370370370374</v>
      </c>
      <c r="N34" s="229">
        <v>90.530296296296299</v>
      </c>
      <c r="O34" s="229">
        <v>102.41348148148147</v>
      </c>
      <c r="P34" s="229">
        <v>53.61518518518519</v>
      </c>
      <c r="Q34" s="229">
        <v>11.542555555555559</v>
      </c>
      <c r="R34" s="229">
        <v>0.7416666666666667</v>
      </c>
      <c r="T34" s="32" t="s">
        <v>138</v>
      </c>
      <c r="U34" s="229">
        <v>56.656333333333329</v>
      </c>
      <c r="V34" s="229">
        <v>90.135166666666677</v>
      </c>
      <c r="W34" s="229">
        <v>91.041666666666671</v>
      </c>
      <c r="X34" s="229">
        <v>79.403833333333338</v>
      </c>
      <c r="Y34" s="229">
        <v>49.379333333333335</v>
      </c>
      <c r="Z34" s="229">
        <v>15.223666666666668</v>
      </c>
      <c r="AA34" s="229">
        <v>1.89</v>
      </c>
      <c r="AC34" s="37" t="s">
        <v>138</v>
      </c>
      <c r="AD34" t="s">
        <v>137</v>
      </c>
      <c r="AE34" t="s">
        <v>1020</v>
      </c>
      <c r="AF34" s="7" t="s">
        <v>140</v>
      </c>
    </row>
    <row r="35" spans="1:32" x14ac:dyDescent="0.35">
      <c r="B35" s="231" t="s">
        <v>139</v>
      </c>
      <c r="C35" s="228">
        <v>7.2480000000000002</v>
      </c>
      <c r="D35" s="229">
        <v>54.789000000000001</v>
      </c>
      <c r="E35" s="229">
        <v>128.80500000000001</v>
      </c>
      <c r="F35" s="229">
        <v>129.001</v>
      </c>
      <c r="G35" s="229">
        <v>60.84</v>
      </c>
      <c r="H35" s="229">
        <v>13.958</v>
      </c>
      <c r="I35" s="229">
        <v>0.77900000000000003</v>
      </c>
      <c r="J35" s="233"/>
      <c r="K35" s="32" t="s">
        <v>139</v>
      </c>
      <c r="L35" s="229">
        <v>24.241833333333332</v>
      </c>
      <c r="M35" s="229">
        <v>72.041083333333333</v>
      </c>
      <c r="N35" s="229">
        <v>102.10033333333332</v>
      </c>
      <c r="O35" s="229">
        <v>102.11474999999997</v>
      </c>
      <c r="P35" s="229">
        <v>55.229166666666664</v>
      </c>
      <c r="Q35" s="229">
        <v>13.867000000000003</v>
      </c>
      <c r="R35" s="229">
        <v>1.9474999999999998</v>
      </c>
      <c r="T35" s="32" t="s">
        <v>139</v>
      </c>
      <c r="U35" s="229">
        <v>13.177</v>
      </c>
      <c r="V35" s="229">
        <v>157.57599999999999</v>
      </c>
      <c r="W35" s="229">
        <v>157.239</v>
      </c>
      <c r="X35" s="229">
        <v>81.149000000000001</v>
      </c>
      <c r="Y35" s="229">
        <v>26.43</v>
      </c>
      <c r="Z35" s="229">
        <v>9.3780000000000001</v>
      </c>
      <c r="AA35" s="229">
        <v>3.0910000000000002</v>
      </c>
      <c r="AC35" s="37" t="s">
        <v>139</v>
      </c>
      <c r="AD35" t="s">
        <v>1020</v>
      </c>
      <c r="AE35" t="s">
        <v>138</v>
      </c>
      <c r="AF35" s="7" t="s">
        <v>139</v>
      </c>
    </row>
    <row r="36" spans="1:32" x14ac:dyDescent="0.35">
      <c r="B36" s="231" t="s">
        <v>140</v>
      </c>
      <c r="C36" s="228">
        <v>29.537333333333336</v>
      </c>
      <c r="D36" s="229">
        <v>75.975000000000009</v>
      </c>
      <c r="E36" s="229">
        <v>102.25433333333335</v>
      </c>
      <c r="F36" s="229">
        <v>94.766333333333321</v>
      </c>
      <c r="G36" s="229">
        <v>47.203666666666663</v>
      </c>
      <c r="H36" s="229">
        <v>9.2390000000000008</v>
      </c>
      <c r="I36" s="229">
        <v>0.98</v>
      </c>
      <c r="J36" s="233"/>
      <c r="K36" s="32" t="s">
        <v>140</v>
      </c>
      <c r="L36" s="229">
        <v>35.285111111111114</v>
      </c>
      <c r="M36" s="229">
        <v>84.990666666666684</v>
      </c>
      <c r="N36" s="229">
        <v>109.13500000000001</v>
      </c>
      <c r="O36" s="229">
        <v>95.806444444444423</v>
      </c>
      <c r="P36" s="229">
        <v>48.323444444444441</v>
      </c>
      <c r="Q36" s="229">
        <v>9.8708888888888904</v>
      </c>
      <c r="R36" s="229">
        <v>1.0040000000000002</v>
      </c>
      <c r="T36" s="32" t="s">
        <v>140</v>
      </c>
      <c r="U36" s="229">
        <v>13.177</v>
      </c>
      <c r="V36" s="229">
        <v>157.57599999999999</v>
      </c>
      <c r="W36" s="229">
        <v>157.239</v>
      </c>
      <c r="X36" s="229">
        <v>81.149000000000001</v>
      </c>
      <c r="Y36" s="229">
        <v>26.43</v>
      </c>
      <c r="Z36" s="229">
        <v>9.3780000000000001</v>
      </c>
      <c r="AA36" s="229">
        <v>3.0910000000000002</v>
      </c>
      <c r="AC36" s="37" t="s">
        <v>140</v>
      </c>
      <c r="AD36" t="s">
        <v>1679</v>
      </c>
      <c r="AE36" t="s">
        <v>1680</v>
      </c>
      <c r="AF36" s="7" t="s">
        <v>139</v>
      </c>
    </row>
    <row r="37" spans="1:32" x14ac:dyDescent="0.35">
      <c r="B37" s="231" t="s">
        <v>141</v>
      </c>
      <c r="C37" s="228">
        <v>7.2480000000000002</v>
      </c>
      <c r="D37" s="229">
        <v>54.789000000000001</v>
      </c>
      <c r="E37" s="229">
        <v>128.80500000000001</v>
      </c>
      <c r="F37" s="229">
        <v>129.001</v>
      </c>
      <c r="G37" s="229">
        <v>60.84</v>
      </c>
      <c r="H37" s="229">
        <v>13.958</v>
      </c>
      <c r="I37" s="229">
        <v>0.77900000000000003</v>
      </c>
      <c r="J37" s="233"/>
      <c r="K37" s="32" t="s">
        <v>141</v>
      </c>
      <c r="L37" s="229">
        <v>56.656333333333329</v>
      </c>
      <c r="M37" s="229">
        <v>90.135166666666677</v>
      </c>
      <c r="N37" s="229">
        <v>91.041666666666671</v>
      </c>
      <c r="O37" s="229">
        <v>79.403833333333338</v>
      </c>
      <c r="P37" s="229">
        <v>49.379333333333335</v>
      </c>
      <c r="Q37" s="229">
        <v>15.223666666666668</v>
      </c>
      <c r="R37" s="229">
        <v>1.89</v>
      </c>
      <c r="T37" s="32" t="s">
        <v>141</v>
      </c>
      <c r="U37" s="229">
        <v>24.241833333333332</v>
      </c>
      <c r="V37" s="229">
        <v>72.041083333333333</v>
      </c>
      <c r="W37" s="229">
        <v>102.10033333333332</v>
      </c>
      <c r="X37" s="229">
        <v>102.11474999999997</v>
      </c>
      <c r="Y37" s="229">
        <v>55.229166666666664</v>
      </c>
      <c r="Z37" s="229">
        <v>13.867000000000003</v>
      </c>
      <c r="AA37" s="229">
        <v>1.9474999999999998</v>
      </c>
      <c r="AC37" s="37" t="s">
        <v>141</v>
      </c>
      <c r="AD37" t="s">
        <v>1020</v>
      </c>
      <c r="AE37" t="s">
        <v>140</v>
      </c>
      <c r="AF37" s="7" t="s">
        <v>138</v>
      </c>
    </row>
    <row r="38" spans="1:32" x14ac:dyDescent="0.35">
      <c r="B38" s="231" t="s">
        <v>142</v>
      </c>
      <c r="C38" s="228">
        <v>7.2229999999999999</v>
      </c>
      <c r="D38" s="229">
        <v>26.382000000000001</v>
      </c>
      <c r="E38" s="229">
        <v>68.742000000000004</v>
      </c>
      <c r="F38" s="229">
        <v>91.977999999999994</v>
      </c>
      <c r="G38" s="229">
        <v>52.265999999999998</v>
      </c>
      <c r="H38" s="229">
        <v>11.868</v>
      </c>
      <c r="I38" s="229">
        <v>2.0209999999999999</v>
      </c>
      <c r="K38" s="32" t="s">
        <v>142</v>
      </c>
      <c r="L38" s="229">
        <v>11.011407407407409</v>
      </c>
      <c r="M38" s="229">
        <v>41.748370370370374</v>
      </c>
      <c r="N38" s="229">
        <v>90.530296296296299</v>
      </c>
      <c r="O38" s="229">
        <v>102.41348148148147</v>
      </c>
      <c r="P38" s="229">
        <v>53.61518518518519</v>
      </c>
      <c r="Q38" s="229">
        <v>11.542555555555559</v>
      </c>
      <c r="R38" s="229">
        <v>0.7416666666666667</v>
      </c>
      <c r="T38" s="32" t="s">
        <v>142</v>
      </c>
      <c r="U38" s="229">
        <v>56.656333333333329</v>
      </c>
      <c r="V38" s="229">
        <v>90.135166666666677</v>
      </c>
      <c r="W38" s="229">
        <v>91.041666666666671</v>
      </c>
      <c r="X38" s="229">
        <v>79.403833333333338</v>
      </c>
      <c r="Y38" s="229">
        <v>49.379333333333335</v>
      </c>
      <c r="Z38" s="229">
        <v>15.223666666666668</v>
      </c>
      <c r="AA38" s="229">
        <v>1.89</v>
      </c>
      <c r="AC38" s="37" t="s">
        <v>142</v>
      </c>
      <c r="AD38" t="s">
        <v>120</v>
      </c>
      <c r="AE38" t="s">
        <v>1021</v>
      </c>
      <c r="AF38" s="7" t="s">
        <v>140</v>
      </c>
    </row>
    <row r="39" spans="1:32" ht="15" thickBot="1" x14ac:dyDescent="0.4">
      <c r="B39" s="231" t="s">
        <v>143</v>
      </c>
      <c r="C39" s="228">
        <v>20.699000000000002</v>
      </c>
      <c r="D39" s="229">
        <v>85.486000000000004</v>
      </c>
      <c r="E39" s="229">
        <v>115.71</v>
      </c>
      <c r="F39" s="229">
        <v>88.435000000000002</v>
      </c>
      <c r="G39" s="229">
        <v>43.866999999999997</v>
      </c>
      <c r="H39" s="229">
        <v>9.4260000000000002</v>
      </c>
      <c r="I39" s="229">
        <v>0.47699999999999998</v>
      </c>
      <c r="J39" s="232"/>
      <c r="K39" s="32" t="s">
        <v>143</v>
      </c>
      <c r="L39" s="229">
        <v>13.177</v>
      </c>
      <c r="M39" s="229">
        <v>157.57599999999999</v>
      </c>
      <c r="N39" s="229">
        <v>157.239</v>
      </c>
      <c r="O39" s="229">
        <v>81.149000000000001</v>
      </c>
      <c r="P39" s="229">
        <v>26.43</v>
      </c>
      <c r="Q39" s="229">
        <v>9.3780000000000001</v>
      </c>
      <c r="R39" s="229">
        <v>3.0910000000000002</v>
      </c>
      <c r="T39" s="32" t="s">
        <v>143</v>
      </c>
      <c r="U39" s="229">
        <v>57.186293706293718</v>
      </c>
      <c r="V39" s="229">
        <v>140.24937062937062</v>
      </c>
      <c r="W39" s="229">
        <v>159.65337062937067</v>
      </c>
      <c r="X39" s="229">
        <v>132.98171328671333</v>
      </c>
      <c r="Y39" s="229">
        <v>85.086391608391651</v>
      </c>
      <c r="Z39" s="229">
        <v>34.17686713286713</v>
      </c>
      <c r="AA39" s="229">
        <v>8.6921468531468538</v>
      </c>
      <c r="AC39" s="38" t="s">
        <v>143</v>
      </c>
      <c r="AD39" s="15" t="s">
        <v>141</v>
      </c>
      <c r="AE39" s="15" t="s">
        <v>139</v>
      </c>
      <c r="AF39" s="14" t="s">
        <v>143</v>
      </c>
    </row>
    <row r="43" spans="1:32" x14ac:dyDescent="0.35">
      <c r="E43" s="584" t="s">
        <v>495</v>
      </c>
      <c r="F43" s="584"/>
      <c r="G43" s="584"/>
      <c r="H43" s="584"/>
      <c r="I43" s="584"/>
    </row>
    <row r="44" spans="1:32" x14ac:dyDescent="0.35">
      <c r="A44" s="593" t="s">
        <v>77</v>
      </c>
      <c r="B44" s="594"/>
      <c r="E44" s="584"/>
      <c r="F44" s="584"/>
      <c r="G44" s="584"/>
      <c r="H44" s="584"/>
      <c r="I44" s="584"/>
    </row>
    <row r="45" spans="1:32" x14ac:dyDescent="0.35">
      <c r="A45" s="20" t="s">
        <v>78</v>
      </c>
      <c r="B45" s="20" t="s">
        <v>79</v>
      </c>
      <c r="E45" s="25" t="s">
        <v>80</v>
      </c>
      <c r="F45" s="25" t="s">
        <v>81</v>
      </c>
      <c r="G45" s="25" t="s">
        <v>82</v>
      </c>
      <c r="H45" s="25" t="s">
        <v>83</v>
      </c>
      <c r="I45" s="25" t="s">
        <v>84</v>
      </c>
      <c r="J45" s="25">
        <v>2005</v>
      </c>
      <c r="K45" s="25">
        <v>2010</v>
      </c>
      <c r="L45" s="25">
        <v>2020</v>
      </c>
      <c r="M45" s="25">
        <v>2030</v>
      </c>
      <c r="N45" s="25">
        <v>2040</v>
      </c>
      <c r="O45" s="25">
        <v>2050</v>
      </c>
      <c r="P45" s="25">
        <v>2060</v>
      </c>
      <c r="Q45" s="25">
        <v>2070</v>
      </c>
      <c r="R45" s="25">
        <v>2080</v>
      </c>
      <c r="S45" s="25">
        <v>2090</v>
      </c>
      <c r="T45" s="25">
        <v>2100</v>
      </c>
      <c r="U45" s="25" t="s">
        <v>85</v>
      </c>
    </row>
    <row r="46" spans="1:32" x14ac:dyDescent="0.35">
      <c r="A46" s="21">
        <v>90</v>
      </c>
      <c r="B46" s="21">
        <v>85</v>
      </c>
      <c r="E46" s="26" t="s">
        <v>86</v>
      </c>
      <c r="F46" s="26" t="s">
        <v>87</v>
      </c>
      <c r="G46" s="26" t="s">
        <v>88</v>
      </c>
      <c r="H46" s="26" t="s">
        <v>32</v>
      </c>
      <c r="I46" s="26" t="s">
        <v>89</v>
      </c>
      <c r="J46" s="27">
        <v>6490.9879000000001</v>
      </c>
      <c r="K46" s="27">
        <v>6879.5896000000002</v>
      </c>
      <c r="L46" s="27">
        <v>7697.8539000000001</v>
      </c>
      <c r="M46" s="27">
        <v>8514.3073000000004</v>
      </c>
      <c r="N46" s="27">
        <v>9257.2201999999997</v>
      </c>
      <c r="O46" s="27">
        <v>9957.1308000000008</v>
      </c>
      <c r="P46" s="27">
        <v>10574.3619</v>
      </c>
      <c r="Q46" s="27">
        <v>11117.3765</v>
      </c>
      <c r="R46" s="27">
        <v>11633.415300000001</v>
      </c>
      <c r="S46" s="27">
        <v>12134.326999999999</v>
      </c>
      <c r="T46" s="27">
        <v>12620.1355</v>
      </c>
    </row>
    <row r="47" spans="1:32" x14ac:dyDescent="0.35">
      <c r="E47" s="26" t="s">
        <v>90</v>
      </c>
      <c r="F47" s="26" t="s">
        <v>91</v>
      </c>
      <c r="G47" s="26" t="s">
        <v>88</v>
      </c>
      <c r="H47" s="26" t="s">
        <v>32</v>
      </c>
      <c r="I47" s="26" t="s">
        <v>89</v>
      </c>
      <c r="J47" s="27">
        <v>6506.6419999999998</v>
      </c>
      <c r="K47" s="27">
        <v>6895.8819999999996</v>
      </c>
      <c r="L47" s="27">
        <v>7626.3530000000001</v>
      </c>
      <c r="M47" s="27">
        <v>8258.5650000000005</v>
      </c>
      <c r="N47" s="27">
        <v>8765.68</v>
      </c>
      <c r="O47" s="27">
        <v>9146.527</v>
      </c>
      <c r="P47" s="27">
        <v>9377.4500000000007</v>
      </c>
      <c r="Q47" s="27">
        <v>9472.5290000000005</v>
      </c>
      <c r="R47" s="27">
        <v>9471.44</v>
      </c>
      <c r="S47" s="27">
        <v>9401.5859999999993</v>
      </c>
      <c r="T47" s="27">
        <v>9292.4459999999999</v>
      </c>
    </row>
    <row r="48" spans="1:32" x14ac:dyDescent="0.35">
      <c r="E48" s="26" t="s">
        <v>92</v>
      </c>
      <c r="F48" s="26" t="s">
        <v>93</v>
      </c>
      <c r="G48" s="26" t="s">
        <v>88</v>
      </c>
      <c r="H48" s="26" t="s">
        <v>32</v>
      </c>
      <c r="I48" s="26" t="s">
        <v>89</v>
      </c>
      <c r="J48" s="27">
        <v>6530.5478515625</v>
      </c>
      <c r="K48" s="27">
        <v>6921.7978515625</v>
      </c>
      <c r="L48" s="27">
        <v>7576.10498046875</v>
      </c>
      <c r="M48" s="27">
        <v>8061.93798828125</v>
      </c>
      <c r="N48" s="27">
        <v>8388.7626953125</v>
      </c>
      <c r="O48" s="27">
        <v>8530.5</v>
      </c>
      <c r="P48" s="27">
        <v>8492.17578125</v>
      </c>
      <c r="Q48" s="27">
        <v>8298.9501953125</v>
      </c>
      <c r="R48" s="27">
        <v>7967.38720703125</v>
      </c>
      <c r="S48" s="27">
        <v>7510.4541015625</v>
      </c>
      <c r="T48" s="27">
        <v>6957.98876953125</v>
      </c>
    </row>
    <row r="49" spans="1:20" x14ac:dyDescent="0.35">
      <c r="E49" s="26" t="s">
        <v>94</v>
      </c>
      <c r="F49" s="26" t="s">
        <v>95</v>
      </c>
      <c r="G49" s="26" t="s">
        <v>88</v>
      </c>
      <c r="H49" s="26" t="s">
        <v>32</v>
      </c>
      <c r="I49" s="26" t="s">
        <v>89</v>
      </c>
      <c r="J49" s="27">
        <v>6503.13</v>
      </c>
      <c r="K49" s="27">
        <v>6867.39</v>
      </c>
      <c r="L49" s="27">
        <v>7611.25</v>
      </c>
      <c r="M49" s="27">
        <v>8261.99</v>
      </c>
      <c r="N49" s="27">
        <v>8787.1200000000008</v>
      </c>
      <c r="O49" s="27">
        <v>9169.11</v>
      </c>
      <c r="P49" s="27">
        <v>9384.7000000000007</v>
      </c>
      <c r="Q49" s="27">
        <v>9456.8799999999992</v>
      </c>
      <c r="R49" s="27">
        <v>9407.26</v>
      </c>
      <c r="S49" s="27">
        <v>9253.9500000000007</v>
      </c>
      <c r="T49" s="27">
        <v>9032.42</v>
      </c>
    </row>
    <row r="50" spans="1:20" x14ac:dyDescent="0.35">
      <c r="E50" s="26" t="s">
        <v>96</v>
      </c>
      <c r="F50" s="26" t="s">
        <v>97</v>
      </c>
      <c r="G50" s="26" t="s">
        <v>88</v>
      </c>
      <c r="H50" s="26" t="s">
        <v>32</v>
      </c>
      <c r="I50" s="26" t="s">
        <v>89</v>
      </c>
      <c r="J50" s="27">
        <v>6505</v>
      </c>
      <c r="K50" s="27">
        <v>6894</v>
      </c>
      <c r="L50" s="27">
        <v>7552</v>
      </c>
      <c r="M50" s="27">
        <v>8054</v>
      </c>
      <c r="N50" s="27">
        <v>8403</v>
      </c>
      <c r="O50" s="27">
        <v>8579</v>
      </c>
      <c r="P50" s="27">
        <v>8589</v>
      </c>
      <c r="Q50" s="27">
        <v>8457</v>
      </c>
      <c r="R50" s="27">
        <v>8200</v>
      </c>
      <c r="S50" s="27">
        <v>7831</v>
      </c>
      <c r="T50" s="27">
        <v>7375</v>
      </c>
    </row>
    <row r="56" spans="1:20" x14ac:dyDescent="0.35">
      <c r="A56" s="595" t="s">
        <v>98</v>
      </c>
      <c r="B56" s="596"/>
      <c r="C56" s="596"/>
      <c r="D56" s="596"/>
      <c r="E56" s="596"/>
      <c r="F56" s="596"/>
      <c r="G56" s="596"/>
      <c r="H56" s="596"/>
      <c r="I56" s="596"/>
      <c r="J56" s="596"/>
      <c r="K56" s="596"/>
      <c r="L56" s="596"/>
      <c r="M56" s="596"/>
      <c r="N56" s="596"/>
      <c r="O56" s="596"/>
      <c r="P56" s="596"/>
      <c r="Q56" s="596"/>
    </row>
    <row r="57" spans="1:20" ht="18.5" x14ac:dyDescent="0.45">
      <c r="A57" s="597" t="s">
        <v>99</v>
      </c>
      <c r="B57" s="596"/>
      <c r="C57" s="596"/>
      <c r="D57" s="596"/>
      <c r="E57" s="596"/>
      <c r="F57" s="596"/>
      <c r="G57" s="596"/>
      <c r="H57" s="596"/>
      <c r="I57" s="596"/>
      <c r="J57" s="596"/>
      <c r="K57" s="596"/>
      <c r="L57" s="596"/>
      <c r="M57" s="596"/>
      <c r="N57" s="596"/>
      <c r="O57" s="596"/>
      <c r="P57" s="596"/>
      <c r="Q57" s="596"/>
    </row>
    <row r="74" spans="1:17" ht="23.5" x14ac:dyDescent="0.55000000000000004">
      <c r="A74" s="261" t="s">
        <v>1006</v>
      </c>
      <c r="B74" s="6"/>
      <c r="C74" s="6"/>
      <c r="E74" s="56"/>
    </row>
    <row r="76" spans="1:17" x14ac:dyDescent="0.35">
      <c r="A76" s="584" t="s">
        <v>176</v>
      </c>
      <c r="B76" s="584"/>
      <c r="C76" s="584"/>
      <c r="D76" s="584"/>
      <c r="E76" s="584"/>
    </row>
    <row r="77" spans="1:17" ht="15" thickBot="1" x14ac:dyDescent="0.4">
      <c r="A77" s="584"/>
      <c r="B77" s="584"/>
      <c r="C77" s="584"/>
      <c r="D77" s="584"/>
      <c r="E77" s="584"/>
      <c r="G77" s="585" t="s">
        <v>1059</v>
      </c>
      <c r="H77" s="585"/>
      <c r="I77" s="585"/>
      <c r="K77" s="585" t="s">
        <v>1058</v>
      </c>
      <c r="L77" s="585"/>
      <c r="M77" s="585"/>
      <c r="O77" s="586" t="s">
        <v>1057</v>
      </c>
      <c r="P77" s="586"/>
      <c r="Q77" s="586"/>
    </row>
    <row r="78" spans="1:17" ht="15" thickBot="1" x14ac:dyDescent="0.4">
      <c r="A78" t="s">
        <v>175</v>
      </c>
      <c r="B78" t="s">
        <v>174</v>
      </c>
      <c r="C78" s="33" t="s">
        <v>145</v>
      </c>
      <c r="D78" s="34" t="s">
        <v>146</v>
      </c>
      <c r="E78" s="35" t="s">
        <v>144</v>
      </c>
      <c r="G78" s="234" t="s">
        <v>948</v>
      </c>
      <c r="H78" s="235" t="s">
        <v>78</v>
      </c>
      <c r="I78" s="236" t="s">
        <v>79</v>
      </c>
      <c r="K78" s="234" t="s">
        <v>949</v>
      </c>
      <c r="L78" s="235" t="s">
        <v>78</v>
      </c>
      <c r="M78" s="236" t="s">
        <v>79</v>
      </c>
      <c r="O78" s="279" t="s">
        <v>950</v>
      </c>
      <c r="P78" s="280" t="s">
        <v>78</v>
      </c>
      <c r="Q78" s="281" t="s">
        <v>79</v>
      </c>
    </row>
    <row r="79" spans="1:17" x14ac:dyDescent="0.35">
      <c r="A79" t="s">
        <v>147</v>
      </c>
      <c r="B79" s="32" t="s">
        <v>78</v>
      </c>
      <c r="C79" s="36">
        <v>82.281000000000006</v>
      </c>
      <c r="D79" s="19">
        <v>83.319062500000001</v>
      </c>
      <c r="E79" s="18">
        <v>83.944999999999993</v>
      </c>
      <c r="G79" s="237" t="s">
        <v>102</v>
      </c>
      <c r="H79">
        <f>C79</f>
        <v>82.281000000000006</v>
      </c>
      <c r="I79" s="7">
        <f>C80</f>
        <v>76.647999999999996</v>
      </c>
      <c r="K79" s="237" t="s">
        <v>102</v>
      </c>
      <c r="L79">
        <f>D79</f>
        <v>83.319062500000001</v>
      </c>
      <c r="M79" s="7">
        <f>D80</f>
        <v>78.179062500000001</v>
      </c>
      <c r="O79" s="237" t="s">
        <v>102</v>
      </c>
      <c r="P79">
        <f>E79</f>
        <v>83.944999999999993</v>
      </c>
      <c r="Q79" s="7">
        <f>E80</f>
        <v>79.349999999999994</v>
      </c>
    </row>
    <row r="80" spans="1:17" x14ac:dyDescent="0.35">
      <c r="B80" s="32" t="s">
        <v>79</v>
      </c>
      <c r="C80" s="37">
        <v>76.647999999999996</v>
      </c>
      <c r="D80">
        <v>78.179062500000001</v>
      </c>
      <c r="E80" s="7">
        <v>79.349999999999994</v>
      </c>
      <c r="G80" s="237" t="s">
        <v>110</v>
      </c>
      <c r="H80">
        <f>C81</f>
        <v>81.817999999999998</v>
      </c>
      <c r="I80" s="7">
        <f>C82</f>
        <v>76.066999999999993</v>
      </c>
      <c r="K80" s="237" t="s">
        <v>110</v>
      </c>
      <c r="L80">
        <f>D81</f>
        <v>82.975999999999999</v>
      </c>
      <c r="M80" s="7">
        <f>D82</f>
        <v>77.908812499999996</v>
      </c>
      <c r="O80" s="237" t="s">
        <v>110</v>
      </c>
      <c r="P80">
        <f>E81</f>
        <v>84.007000000000005</v>
      </c>
      <c r="Q80" s="7">
        <f>E82</f>
        <v>79.516000000000005</v>
      </c>
    </row>
    <row r="81" spans="1:17" x14ac:dyDescent="0.35">
      <c r="A81" t="s">
        <v>148</v>
      </c>
      <c r="B81" s="32" t="s">
        <v>78</v>
      </c>
      <c r="C81" s="37">
        <v>81.817999999999998</v>
      </c>
      <c r="D81">
        <v>82.975999999999999</v>
      </c>
      <c r="E81" s="7">
        <v>84.007000000000005</v>
      </c>
      <c r="G81" s="237" t="s">
        <v>111</v>
      </c>
      <c r="H81">
        <f>C83</f>
        <v>76.253</v>
      </c>
      <c r="I81" s="7">
        <f>C84</f>
        <v>69.241</v>
      </c>
      <c r="K81" s="237" t="s">
        <v>111</v>
      </c>
      <c r="L81">
        <f>D83</f>
        <v>77.659125000000003</v>
      </c>
      <c r="M81" s="7">
        <f>D84</f>
        <v>70.614562500000005</v>
      </c>
      <c r="O81" s="237" t="s">
        <v>111</v>
      </c>
      <c r="P81">
        <f>E83</f>
        <v>78.78</v>
      </c>
      <c r="Q81" s="7">
        <f>E84</f>
        <v>71.680000000000007</v>
      </c>
    </row>
    <row r="82" spans="1:17" x14ac:dyDescent="0.35">
      <c r="B82" s="32" t="s">
        <v>79</v>
      </c>
      <c r="C82" s="37">
        <v>76.066999999999993</v>
      </c>
      <c r="D82">
        <v>77.908812499999996</v>
      </c>
      <c r="E82" s="7">
        <v>79.516000000000005</v>
      </c>
      <c r="G82" s="237" t="s">
        <v>112</v>
      </c>
      <c r="H82">
        <f>C85</f>
        <v>78.927999999999997</v>
      </c>
      <c r="I82" s="7">
        <f>C86</f>
        <v>71.879000000000005</v>
      </c>
      <c r="K82" s="237" t="s">
        <v>112</v>
      </c>
      <c r="L82">
        <f>D85</f>
        <v>80.487687499999993</v>
      </c>
      <c r="M82" s="7">
        <f>D86</f>
        <v>73.910125000000008</v>
      </c>
      <c r="O82" s="237" t="s">
        <v>112</v>
      </c>
      <c r="P82">
        <f>E85</f>
        <v>81.715999999999994</v>
      </c>
      <c r="Q82" s="7">
        <f>E86</f>
        <v>75.471000000000004</v>
      </c>
    </row>
    <row r="83" spans="1:17" x14ac:dyDescent="0.35">
      <c r="A83" t="s">
        <v>149</v>
      </c>
      <c r="B83" s="32" t="s">
        <v>78</v>
      </c>
      <c r="C83" s="37">
        <v>76.253</v>
      </c>
      <c r="D83">
        <v>77.659125000000003</v>
      </c>
      <c r="E83" s="7">
        <v>78.78</v>
      </c>
      <c r="G83" s="237" t="s">
        <v>113</v>
      </c>
      <c r="H83">
        <f>C87</f>
        <v>80.748000000000005</v>
      </c>
      <c r="I83" s="7">
        <f>C88</f>
        <v>76.534999999999997</v>
      </c>
      <c r="K83" s="237" t="s">
        <v>113</v>
      </c>
      <c r="L83">
        <f>D87</f>
        <v>82.036500000000004</v>
      </c>
      <c r="M83" s="7">
        <f>D88</f>
        <v>77.739437500000008</v>
      </c>
      <c r="O83" s="237" t="s">
        <v>113</v>
      </c>
      <c r="P83">
        <f>E87</f>
        <v>83.150999999999996</v>
      </c>
      <c r="Q83" s="7">
        <f>E88</f>
        <v>79.102999999999994</v>
      </c>
    </row>
    <row r="84" spans="1:17" ht="16.399999999999999" customHeight="1" x14ac:dyDescent="0.35">
      <c r="B84" s="32" t="s">
        <v>79</v>
      </c>
      <c r="C84" s="37">
        <v>69.241</v>
      </c>
      <c r="D84">
        <v>70.614562500000005</v>
      </c>
      <c r="E84" s="7">
        <v>71.680000000000007</v>
      </c>
      <c r="G84" s="237" t="s">
        <v>114</v>
      </c>
      <c r="H84">
        <f>C89</f>
        <v>79.441999999999993</v>
      </c>
      <c r="I84" s="7">
        <f>C90</f>
        <v>73.013000000000005</v>
      </c>
      <c r="K84" s="237" t="s">
        <v>114</v>
      </c>
      <c r="L84">
        <f>D89</f>
        <v>80.975999999999999</v>
      </c>
      <c r="M84" s="7">
        <f>D90</f>
        <v>75.102812499999999</v>
      </c>
      <c r="O84" s="237" t="s">
        <v>114</v>
      </c>
      <c r="P84">
        <f>E89</f>
        <v>82.058000000000007</v>
      </c>
      <c r="Q84" s="7">
        <f>E90</f>
        <v>76.941999999999993</v>
      </c>
    </row>
    <row r="85" spans="1:17" x14ac:dyDescent="0.35">
      <c r="A85" t="s">
        <v>150</v>
      </c>
      <c r="B85" s="32" t="s">
        <v>78</v>
      </c>
      <c r="C85" s="37">
        <v>78.927999999999997</v>
      </c>
      <c r="D85">
        <v>80.487687499999993</v>
      </c>
      <c r="E85" s="7">
        <v>81.715999999999994</v>
      </c>
      <c r="G85" s="237" t="s">
        <v>115</v>
      </c>
      <c r="H85">
        <f>C91</f>
        <v>80.174999999999997</v>
      </c>
      <c r="I85" s="7">
        <f>C92</f>
        <v>75.664000000000001</v>
      </c>
      <c r="K85" s="237" t="s">
        <v>115</v>
      </c>
      <c r="L85">
        <f>D91</f>
        <v>81.852500000000006</v>
      </c>
      <c r="M85" s="7">
        <f>D92</f>
        <v>77.704937499999986</v>
      </c>
      <c r="O85" s="237" t="s">
        <v>115</v>
      </c>
      <c r="P85">
        <f>E91</f>
        <v>82.971999999999994</v>
      </c>
      <c r="Q85" s="7">
        <f>E92</f>
        <v>79.096999999999994</v>
      </c>
    </row>
    <row r="86" spans="1:17" x14ac:dyDescent="0.35">
      <c r="B86" s="32" t="s">
        <v>79</v>
      </c>
      <c r="C86" s="37">
        <v>71.879000000000005</v>
      </c>
      <c r="D86">
        <v>73.910125000000008</v>
      </c>
      <c r="E86" s="7">
        <v>75.471000000000004</v>
      </c>
      <c r="G86" s="237" t="s">
        <v>116</v>
      </c>
      <c r="H86">
        <f>C93</f>
        <v>78.022000000000006</v>
      </c>
      <c r="I86" s="7">
        <f>C94</f>
        <v>67.096999999999994</v>
      </c>
      <c r="K86" s="237" t="s">
        <v>116</v>
      </c>
      <c r="L86">
        <f>D93</f>
        <v>80.872875000000008</v>
      </c>
      <c r="M86" s="7">
        <f>D94</f>
        <v>71.348062499999997</v>
      </c>
      <c r="O86" s="237" t="s">
        <v>116</v>
      </c>
      <c r="P86">
        <f>E93</f>
        <v>82.83</v>
      </c>
      <c r="Q86" s="7">
        <f>E94</f>
        <v>74.569000000000003</v>
      </c>
    </row>
    <row r="87" spans="1:17" x14ac:dyDescent="0.35">
      <c r="A87" t="s">
        <v>151</v>
      </c>
      <c r="B87" s="32" t="s">
        <v>78</v>
      </c>
      <c r="C87" s="37">
        <v>80.748000000000005</v>
      </c>
      <c r="D87">
        <v>82.036500000000004</v>
      </c>
      <c r="E87" s="7">
        <v>83.150999999999996</v>
      </c>
      <c r="G87" s="237" t="s">
        <v>117</v>
      </c>
      <c r="H87">
        <f>C95</f>
        <v>82.346000000000004</v>
      </c>
      <c r="I87" s="7">
        <f>C96</f>
        <v>67.096999999999994</v>
      </c>
      <c r="K87" s="237" t="s">
        <v>117</v>
      </c>
      <c r="L87">
        <f>D95</f>
        <v>83.681750000000008</v>
      </c>
      <c r="M87" s="7">
        <f>D96</f>
        <v>76.991124999999982</v>
      </c>
      <c r="O87" s="237" t="s">
        <v>117</v>
      </c>
      <c r="P87">
        <f>E95</f>
        <v>84.847999999999999</v>
      </c>
      <c r="Q87" s="7">
        <f>E96</f>
        <v>79.302000000000007</v>
      </c>
    </row>
    <row r="88" spans="1:17" x14ac:dyDescent="0.35">
      <c r="B88" s="32" t="s">
        <v>79</v>
      </c>
      <c r="C88" s="37">
        <v>76.534999999999997</v>
      </c>
      <c r="D88">
        <v>77.739437500000008</v>
      </c>
      <c r="E88" s="7">
        <v>79.102999999999994</v>
      </c>
      <c r="G88" s="237" t="s">
        <v>118</v>
      </c>
      <c r="H88">
        <f>C97</f>
        <v>83.772999999999996</v>
      </c>
      <c r="I88" s="7">
        <f>C98</f>
        <v>76.695999999999998</v>
      </c>
      <c r="K88" s="237" t="s">
        <v>118</v>
      </c>
      <c r="L88">
        <f>D97</f>
        <v>84.878749999999997</v>
      </c>
      <c r="M88" s="7">
        <f>D98</f>
        <v>78.513437499999995</v>
      </c>
      <c r="O88" s="237" t="s">
        <v>118</v>
      </c>
      <c r="P88">
        <f>E97</f>
        <v>85.569000000000003</v>
      </c>
      <c r="Q88" s="7">
        <f>E98</f>
        <v>79.885000000000005</v>
      </c>
    </row>
    <row r="89" spans="1:17" x14ac:dyDescent="0.35">
      <c r="A89" t="s">
        <v>152</v>
      </c>
      <c r="B89" s="32" t="s">
        <v>78</v>
      </c>
      <c r="C89" s="37">
        <v>79.441999999999993</v>
      </c>
      <c r="D89">
        <v>80.975999999999999</v>
      </c>
      <c r="E89" s="7">
        <v>82.058000000000007</v>
      </c>
      <c r="G89" s="237" t="s">
        <v>119</v>
      </c>
      <c r="H89">
        <f>C99</f>
        <v>81.959000000000003</v>
      </c>
      <c r="I89" s="7">
        <f>C100</f>
        <v>76.337999999999994</v>
      </c>
      <c r="K89" s="237" t="s">
        <v>119</v>
      </c>
      <c r="L89">
        <f>D99</f>
        <v>82.936875000000001</v>
      </c>
      <c r="M89" s="7">
        <f>D100</f>
        <v>77.855625000000003</v>
      </c>
      <c r="O89" s="237" t="s">
        <v>119</v>
      </c>
      <c r="P89">
        <f>E99</f>
        <v>83.849000000000004</v>
      </c>
      <c r="Q89" s="7">
        <f>E100</f>
        <v>79.126999999999995</v>
      </c>
    </row>
    <row r="90" spans="1:17" x14ac:dyDescent="0.35">
      <c r="B90" s="32" t="s">
        <v>79</v>
      </c>
      <c r="C90" s="37">
        <v>73.013000000000005</v>
      </c>
      <c r="D90">
        <v>75.102812499999999</v>
      </c>
      <c r="E90" s="7">
        <v>76.941999999999993</v>
      </c>
      <c r="G90" s="237" t="s">
        <v>120</v>
      </c>
      <c r="H90">
        <f>C101</f>
        <v>82.37</v>
      </c>
      <c r="I90" s="7">
        <f>C102</f>
        <v>76.83</v>
      </c>
      <c r="K90" s="237" t="s">
        <v>120</v>
      </c>
      <c r="L90">
        <f>D101</f>
        <v>83.648750000000007</v>
      </c>
      <c r="M90" s="7">
        <f>D102</f>
        <v>78.433687500000005</v>
      </c>
      <c r="O90" s="237" t="s">
        <v>120</v>
      </c>
      <c r="P90">
        <f>E101</f>
        <v>84.796000000000006</v>
      </c>
      <c r="Q90" s="7">
        <f>E102</f>
        <v>80.007999999999996</v>
      </c>
    </row>
    <row r="91" spans="1:17" x14ac:dyDescent="0.35">
      <c r="A91" t="s">
        <v>153</v>
      </c>
      <c r="B91" s="32" t="s">
        <v>78</v>
      </c>
      <c r="C91" s="37">
        <v>80.174999999999997</v>
      </c>
      <c r="D91">
        <v>81.852500000000006</v>
      </c>
      <c r="E91" s="7">
        <v>82.971999999999994</v>
      </c>
      <c r="G91" s="237" t="s">
        <v>121</v>
      </c>
      <c r="H91">
        <f>C103</f>
        <v>77.284999999999997</v>
      </c>
      <c r="I91" s="7">
        <f>C104</f>
        <v>68.927999999999997</v>
      </c>
      <c r="K91" s="237" t="s">
        <v>121</v>
      </c>
      <c r="L91">
        <f>D103</f>
        <v>78.856124999999992</v>
      </c>
      <c r="M91" s="7">
        <f>D104</f>
        <v>71.361312499999983</v>
      </c>
      <c r="O91" s="237" t="s">
        <v>121</v>
      </c>
      <c r="P91">
        <f>E103</f>
        <v>80.427000000000007</v>
      </c>
      <c r="Q91" s="7">
        <f>E104</f>
        <v>73.415000000000006</v>
      </c>
    </row>
    <row r="92" spans="1:17" x14ac:dyDescent="0.35">
      <c r="B92" s="32" t="s">
        <v>79</v>
      </c>
      <c r="C92" s="37">
        <v>75.664000000000001</v>
      </c>
      <c r="D92">
        <v>77.704937499999986</v>
      </c>
      <c r="E92" s="7">
        <v>79.096999999999994</v>
      </c>
      <c r="G92" s="237" t="s">
        <v>122</v>
      </c>
      <c r="H92">
        <f>C105</f>
        <v>81.260000000000005</v>
      </c>
      <c r="I92" s="7">
        <f>C106</f>
        <v>76.373999999999995</v>
      </c>
      <c r="K92" s="237" t="s">
        <v>122</v>
      </c>
      <c r="L92">
        <f>D105</f>
        <v>82.703000000000003</v>
      </c>
      <c r="M92" s="7">
        <f>D106</f>
        <v>78.765124999999983</v>
      </c>
      <c r="O92" s="237" t="s">
        <v>122</v>
      </c>
      <c r="P92">
        <f>E105</f>
        <v>84.052999999999997</v>
      </c>
      <c r="Q92" s="7">
        <f>E106</f>
        <v>80.875</v>
      </c>
    </row>
    <row r="93" spans="1:17" x14ac:dyDescent="0.35">
      <c r="A93" t="s">
        <v>154</v>
      </c>
      <c r="B93" s="32" t="s">
        <v>78</v>
      </c>
      <c r="C93" s="37">
        <v>78.022000000000006</v>
      </c>
      <c r="D93">
        <v>80.872875000000008</v>
      </c>
      <c r="E93" s="7">
        <v>82.83</v>
      </c>
      <c r="G93" s="237" t="s">
        <v>123</v>
      </c>
      <c r="H93">
        <f>C107</f>
        <v>83.623000000000005</v>
      </c>
      <c r="I93" s="7">
        <f>C108</f>
        <v>78.090999999999994</v>
      </c>
      <c r="K93" s="237" t="s">
        <v>123</v>
      </c>
      <c r="L93">
        <f>D107</f>
        <v>84.683875</v>
      </c>
      <c r="M93" s="7">
        <f>D108</f>
        <v>79.884562500000015</v>
      </c>
      <c r="O93" s="237" t="s">
        <v>123</v>
      </c>
      <c r="P93">
        <f>E107</f>
        <v>85.665000000000006</v>
      </c>
      <c r="Q93" s="7">
        <f>E108</f>
        <v>81.506</v>
      </c>
    </row>
    <row r="94" spans="1:17" x14ac:dyDescent="0.35">
      <c r="B94" s="32" t="s">
        <v>79</v>
      </c>
      <c r="C94" s="37">
        <v>67.096999999999994</v>
      </c>
      <c r="D94">
        <v>71.348062499999997</v>
      </c>
      <c r="E94" s="7">
        <v>74.569000000000003</v>
      </c>
      <c r="G94" s="237" t="s">
        <v>124</v>
      </c>
      <c r="H94">
        <f>C109</f>
        <v>76.555000000000007</v>
      </c>
      <c r="I94" s="7">
        <f>C110</f>
        <v>65.506</v>
      </c>
      <c r="K94" s="237" t="s">
        <v>124</v>
      </c>
      <c r="L94">
        <f>D109</f>
        <v>78.549187500000002</v>
      </c>
      <c r="M94" s="7">
        <f>D110</f>
        <v>68.329750000000004</v>
      </c>
      <c r="O94" s="237" t="s">
        <v>124</v>
      </c>
      <c r="P94">
        <f>E109</f>
        <v>80.123999999999995</v>
      </c>
      <c r="Q94" s="7">
        <f>E110</f>
        <v>70.385999999999996</v>
      </c>
    </row>
    <row r="95" spans="1:17" x14ac:dyDescent="0.35">
      <c r="A95" t="s">
        <v>155</v>
      </c>
      <c r="B95" s="32" t="s">
        <v>78</v>
      </c>
      <c r="C95" s="37">
        <v>82.346000000000004</v>
      </c>
      <c r="D95">
        <v>83.681750000000008</v>
      </c>
      <c r="E95" s="7">
        <v>84.847999999999999</v>
      </c>
      <c r="G95" s="237" t="s">
        <v>125</v>
      </c>
      <c r="H95">
        <f>C111</f>
        <v>77.661000000000001</v>
      </c>
      <c r="I95" s="7">
        <f>C112</f>
        <v>65.763999999999996</v>
      </c>
      <c r="K95" s="237" t="s">
        <v>125</v>
      </c>
      <c r="L95">
        <f>D111</f>
        <v>79.450625000000002</v>
      </c>
      <c r="M95" s="7">
        <f>D112</f>
        <v>68.172312500000004</v>
      </c>
      <c r="O95" s="237" t="s">
        <v>125</v>
      </c>
      <c r="P95">
        <f>E111</f>
        <v>81.513999999999996</v>
      </c>
      <c r="Q95" s="7">
        <f>E112</f>
        <v>70.498000000000005</v>
      </c>
    </row>
    <row r="96" spans="1:17" x14ac:dyDescent="0.35">
      <c r="B96" s="32" t="s">
        <v>79</v>
      </c>
      <c r="C96" s="37">
        <v>67.096999999999994</v>
      </c>
      <c r="D96">
        <v>76.991124999999982</v>
      </c>
      <c r="E96" s="7">
        <v>79.302000000000007</v>
      </c>
      <c r="G96" s="237" t="s">
        <v>126</v>
      </c>
      <c r="H96">
        <f>C113</f>
        <v>81.760999999999996</v>
      </c>
      <c r="I96" s="7">
        <f>C114</f>
        <v>75.894000000000005</v>
      </c>
      <c r="K96" s="237" t="s">
        <v>126</v>
      </c>
      <c r="L96">
        <f>D113</f>
        <v>83.256750000000011</v>
      </c>
      <c r="M96" s="7">
        <f>D114</f>
        <v>78.425187500000007</v>
      </c>
      <c r="O96" s="237" t="s">
        <v>126</v>
      </c>
      <c r="P96">
        <f>E113</f>
        <v>84.463999999999999</v>
      </c>
      <c r="Q96" s="7">
        <f>E114</f>
        <v>80.347999999999999</v>
      </c>
    </row>
    <row r="97" spans="1:17" x14ac:dyDescent="0.35">
      <c r="A97" t="s">
        <v>156</v>
      </c>
      <c r="B97" s="32" t="s">
        <v>78</v>
      </c>
      <c r="C97" s="37">
        <v>83.772999999999996</v>
      </c>
      <c r="D97">
        <v>84.878749999999997</v>
      </c>
      <c r="E97" s="7">
        <v>85.569000000000003</v>
      </c>
      <c r="G97" s="237" t="s">
        <v>127</v>
      </c>
      <c r="H97">
        <f>C115</f>
        <v>81.981999999999999</v>
      </c>
      <c r="I97" s="7">
        <f>C116</f>
        <v>77.602000000000004</v>
      </c>
      <c r="K97" s="237" t="s">
        <v>127</v>
      </c>
      <c r="L97">
        <f>D115</f>
        <v>83.263937499999983</v>
      </c>
      <c r="M97" s="7">
        <f>D116</f>
        <v>79.298750000000013</v>
      </c>
      <c r="O97" s="237" t="s">
        <v>127</v>
      </c>
      <c r="P97">
        <f>E115</f>
        <v>84.385000000000005</v>
      </c>
      <c r="Q97" s="7">
        <f>E116</f>
        <v>80.891000000000005</v>
      </c>
    </row>
    <row r="98" spans="1:17" x14ac:dyDescent="0.35">
      <c r="B98" s="32" t="s">
        <v>79</v>
      </c>
      <c r="C98" s="37">
        <v>76.695999999999998</v>
      </c>
      <c r="D98">
        <v>78.513437499999995</v>
      </c>
      <c r="E98" s="7">
        <v>79.885000000000005</v>
      </c>
      <c r="G98" s="237" t="s">
        <v>128</v>
      </c>
      <c r="H98">
        <f>C117</f>
        <v>81.543999999999997</v>
      </c>
      <c r="I98" s="7">
        <f>C118</f>
        <v>77.111000000000004</v>
      </c>
      <c r="K98" s="237" t="s">
        <v>128</v>
      </c>
      <c r="L98">
        <f>D117</f>
        <v>83.00524999999999</v>
      </c>
      <c r="M98" s="7">
        <f>D118</f>
        <v>79.19387500000002</v>
      </c>
      <c r="O98" s="237" t="s">
        <v>128</v>
      </c>
      <c r="P98">
        <f>E117</f>
        <v>84.066000000000003</v>
      </c>
      <c r="Q98" s="7">
        <f>E118</f>
        <v>80.766000000000005</v>
      </c>
    </row>
    <row r="99" spans="1:17" x14ac:dyDescent="0.35">
      <c r="A99" t="s">
        <v>157</v>
      </c>
      <c r="B99" s="32" t="s">
        <v>78</v>
      </c>
      <c r="C99" s="37">
        <v>81.959000000000003</v>
      </c>
      <c r="D99">
        <v>82.936875000000001</v>
      </c>
      <c r="E99" s="7">
        <v>83.849000000000004</v>
      </c>
      <c r="G99" s="237" t="s">
        <v>129</v>
      </c>
      <c r="H99">
        <f>C119</f>
        <v>79.311000000000007</v>
      </c>
      <c r="I99" s="7">
        <f>C120</f>
        <v>70.849000000000004</v>
      </c>
      <c r="K99" s="237" t="s">
        <v>129</v>
      </c>
      <c r="L99">
        <f>D119</f>
        <v>81.104687499999997</v>
      </c>
      <c r="M99" s="7">
        <f>D120</f>
        <v>72.96668750000002</v>
      </c>
      <c r="O99" s="237" t="s">
        <v>129</v>
      </c>
      <c r="P99">
        <f>E119</f>
        <v>82.721999999999994</v>
      </c>
      <c r="Q99" s="7">
        <f>E120</f>
        <v>75.025000000000006</v>
      </c>
    </row>
    <row r="100" spans="1:17" x14ac:dyDescent="0.35">
      <c r="B100" s="32" t="s">
        <v>79</v>
      </c>
      <c r="C100" s="37">
        <v>76.337999999999994</v>
      </c>
      <c r="D100">
        <v>77.855625000000003</v>
      </c>
      <c r="E100" s="7">
        <v>79.126999999999995</v>
      </c>
      <c r="G100" s="237" t="s">
        <v>130</v>
      </c>
      <c r="H100">
        <f>C121</f>
        <v>81.766999999999996</v>
      </c>
      <c r="I100" s="7">
        <f>C122</f>
        <v>75.06</v>
      </c>
      <c r="K100" s="237" t="s">
        <v>130</v>
      </c>
      <c r="L100">
        <f>D121</f>
        <v>83.571437500000002</v>
      </c>
      <c r="M100" s="7">
        <f>D122</f>
        <v>77.341249999999988</v>
      </c>
      <c r="O100" s="237" t="s">
        <v>130</v>
      </c>
      <c r="P100">
        <f>E121</f>
        <v>84.986999999999995</v>
      </c>
      <c r="Q100" s="7">
        <f>E122</f>
        <v>79.257000000000005</v>
      </c>
    </row>
    <row r="101" spans="1:17" x14ac:dyDescent="0.35">
      <c r="A101" t="s">
        <v>158</v>
      </c>
      <c r="B101" s="32" t="s">
        <v>78</v>
      </c>
      <c r="C101" s="37">
        <v>82.37</v>
      </c>
      <c r="D101">
        <v>83.648750000000007</v>
      </c>
      <c r="E101" s="7">
        <v>84.796000000000006</v>
      </c>
      <c r="G101" s="237" t="s">
        <v>131</v>
      </c>
      <c r="H101">
        <f>C123</f>
        <v>75.957999999999998</v>
      </c>
      <c r="I101" s="7">
        <f>C124</f>
        <v>68.691999999999993</v>
      </c>
      <c r="K101" s="237" t="s">
        <v>131</v>
      </c>
      <c r="L101">
        <f>D123</f>
        <v>78.129125000000002</v>
      </c>
      <c r="M101" s="7">
        <f>D124</f>
        <v>71.098375000000004</v>
      </c>
      <c r="O101" s="237" t="s">
        <v>131</v>
      </c>
      <c r="P101">
        <f>E123</f>
        <v>79.641999999999996</v>
      </c>
      <c r="Q101" s="7">
        <f>E124</f>
        <v>72.753</v>
      </c>
    </row>
    <row r="102" spans="1:17" x14ac:dyDescent="0.35">
      <c r="B102" s="32" t="s">
        <v>79</v>
      </c>
      <c r="C102" s="37">
        <v>76.83</v>
      </c>
      <c r="D102">
        <v>78.433687500000005</v>
      </c>
      <c r="E102" s="7">
        <v>80.007999999999996</v>
      </c>
      <c r="G102" s="237" t="s">
        <v>132</v>
      </c>
      <c r="H102">
        <f>C125</f>
        <v>78.188999999999993</v>
      </c>
      <c r="I102" s="7">
        <f>C126</f>
        <v>70.275000000000006</v>
      </c>
      <c r="K102" s="237" t="s">
        <v>132</v>
      </c>
      <c r="L102">
        <f>D125</f>
        <v>79.727812500000013</v>
      </c>
      <c r="M102" s="7">
        <f>D126</f>
        <v>72.356125000000006</v>
      </c>
      <c r="O102" s="237" t="s">
        <v>132</v>
      </c>
      <c r="P102">
        <f>E125</f>
        <v>81.084000000000003</v>
      </c>
      <c r="Q102" s="7">
        <f>E126</f>
        <v>74.192999999999998</v>
      </c>
    </row>
    <row r="103" spans="1:17" x14ac:dyDescent="0.35">
      <c r="A103" t="s">
        <v>159</v>
      </c>
      <c r="B103" s="32" t="s">
        <v>78</v>
      </c>
      <c r="C103" s="37">
        <v>77.284999999999997</v>
      </c>
      <c r="D103">
        <v>78.856124999999992</v>
      </c>
      <c r="E103" s="7">
        <v>80.427000000000007</v>
      </c>
      <c r="G103" s="237" t="s">
        <v>133</v>
      </c>
      <c r="H103">
        <f>C127</f>
        <v>81.212999999999994</v>
      </c>
      <c r="I103" s="7">
        <f>C128</f>
        <v>73.837000000000003</v>
      </c>
      <c r="K103" s="237" t="s">
        <v>133</v>
      </c>
      <c r="L103">
        <f>D127</f>
        <v>82.954499999999996</v>
      </c>
      <c r="M103" s="7">
        <f>D128</f>
        <v>76.721812499999999</v>
      </c>
      <c r="O103" s="237" t="s">
        <v>133</v>
      </c>
      <c r="P103">
        <f>E127</f>
        <v>84.156000000000006</v>
      </c>
      <c r="Q103" s="7">
        <f>E128</f>
        <v>78.772000000000006</v>
      </c>
    </row>
    <row r="104" spans="1:17" x14ac:dyDescent="0.35">
      <c r="B104" s="32" t="s">
        <v>79</v>
      </c>
      <c r="C104" s="37">
        <v>68.927999999999997</v>
      </c>
      <c r="D104">
        <v>71.361312499999983</v>
      </c>
      <c r="E104" s="7">
        <v>73.415000000000006</v>
      </c>
      <c r="G104" s="237" t="s">
        <v>134</v>
      </c>
      <c r="H104">
        <f>C129</f>
        <v>83.816000000000003</v>
      </c>
      <c r="I104" s="7">
        <f>C130</f>
        <v>77.275000000000006</v>
      </c>
      <c r="K104" s="237" t="s">
        <v>134</v>
      </c>
      <c r="L104">
        <f>D129</f>
        <v>85.225687500000021</v>
      </c>
      <c r="M104" s="7">
        <f>D130</f>
        <v>79.400999999999996</v>
      </c>
      <c r="O104" s="237" t="s">
        <v>134</v>
      </c>
      <c r="P104">
        <f>E129</f>
        <v>86.373999999999995</v>
      </c>
      <c r="Q104" s="7">
        <f>E130</f>
        <v>80.959999999999994</v>
      </c>
    </row>
    <row r="105" spans="1:17" x14ac:dyDescent="0.35">
      <c r="A105" t="s">
        <v>160</v>
      </c>
      <c r="B105" s="32" t="s">
        <v>78</v>
      </c>
      <c r="C105" s="37">
        <v>81.260000000000005</v>
      </c>
      <c r="D105">
        <v>82.703000000000003</v>
      </c>
      <c r="E105" s="7">
        <v>84.052999999999997</v>
      </c>
      <c r="G105" s="237" t="s">
        <v>135</v>
      </c>
      <c r="H105">
        <f>C131</f>
        <v>82.68</v>
      </c>
      <c r="I105" s="7">
        <f>C132</f>
        <v>78.441000000000003</v>
      </c>
      <c r="K105" s="237" t="s">
        <v>135</v>
      </c>
      <c r="L105">
        <f>D131</f>
        <v>83.728375</v>
      </c>
      <c r="M105" s="7">
        <f>D132</f>
        <v>79.925062499999996</v>
      </c>
      <c r="O105" s="237" t="s">
        <v>135</v>
      </c>
      <c r="P105">
        <f>E131</f>
        <v>84.677999999999997</v>
      </c>
      <c r="Q105" s="7">
        <f>E132</f>
        <v>81.209000000000003</v>
      </c>
    </row>
    <row r="106" spans="1:17" x14ac:dyDescent="0.35">
      <c r="B106" s="32" t="s">
        <v>79</v>
      </c>
      <c r="C106" s="37">
        <v>76.373999999999995</v>
      </c>
      <c r="D106">
        <v>78.765124999999983</v>
      </c>
      <c r="E106" s="7">
        <v>80.875</v>
      </c>
      <c r="G106" s="238" t="s">
        <v>136</v>
      </c>
      <c r="H106">
        <f>C133</f>
        <v>81.198999999999998</v>
      </c>
      <c r="I106" s="7">
        <f>C134</f>
        <v>76.807000000000002</v>
      </c>
      <c r="K106" s="238" t="s">
        <v>136</v>
      </c>
      <c r="L106">
        <f>D133</f>
        <v>82.433750000000003</v>
      </c>
      <c r="M106" s="7">
        <f>D134</f>
        <v>78.595249999999993</v>
      </c>
      <c r="O106" s="238" t="s">
        <v>136</v>
      </c>
      <c r="P106">
        <f>E133</f>
        <v>83.06</v>
      </c>
      <c r="Q106" s="7">
        <f>E134</f>
        <v>79.763000000000005</v>
      </c>
    </row>
    <row r="107" spans="1:17" x14ac:dyDescent="0.35">
      <c r="A107" t="s">
        <v>161</v>
      </c>
      <c r="B107" s="32" t="s">
        <v>78</v>
      </c>
      <c r="C107" s="37">
        <v>83.623000000000005</v>
      </c>
      <c r="D107">
        <v>84.683875</v>
      </c>
      <c r="E107" s="7">
        <v>85.665000000000006</v>
      </c>
      <c r="G107" s="238" t="s">
        <v>137</v>
      </c>
      <c r="H107">
        <f>C135</f>
        <v>79.932500000000005</v>
      </c>
      <c r="I107" s="7">
        <f>C136</f>
        <v>75.156499999999994</v>
      </c>
      <c r="K107" s="238" t="s">
        <v>137</v>
      </c>
      <c r="L107">
        <f>D135</f>
        <v>81.902593750000008</v>
      </c>
      <c r="M107" s="7">
        <f>D136</f>
        <v>76.850968749999993</v>
      </c>
      <c r="O107" s="238" t="s">
        <v>137</v>
      </c>
      <c r="P107">
        <f>E135</f>
        <v>83.65</v>
      </c>
      <c r="Q107" s="7">
        <f>E136</f>
        <v>78.533500000000004</v>
      </c>
    </row>
    <row r="108" spans="1:17" x14ac:dyDescent="0.35">
      <c r="B108" s="32" t="s">
        <v>79</v>
      </c>
      <c r="C108" s="37">
        <v>78.090999999999994</v>
      </c>
      <c r="D108">
        <v>79.884562500000015</v>
      </c>
      <c r="E108" s="7">
        <v>81.506</v>
      </c>
      <c r="G108" s="238" t="s">
        <v>138</v>
      </c>
      <c r="H108">
        <f>C137</f>
        <v>77.290083333333328</v>
      </c>
      <c r="I108" s="7">
        <f>C138</f>
        <v>71.860166666666672</v>
      </c>
      <c r="K108" s="238" t="s">
        <v>138</v>
      </c>
      <c r="L108">
        <f>D137</f>
        <v>79.149583333333339</v>
      </c>
      <c r="M108" s="7">
        <f>D138</f>
        <v>73.82521354166667</v>
      </c>
      <c r="O108" s="238" t="s">
        <v>138</v>
      </c>
      <c r="P108">
        <f>E137</f>
        <v>80.645416666666677</v>
      </c>
      <c r="Q108" s="7">
        <f>E138</f>
        <v>75.423333333333332</v>
      </c>
    </row>
    <row r="109" spans="1:17" x14ac:dyDescent="0.35">
      <c r="A109" t="s">
        <v>162</v>
      </c>
      <c r="B109" s="32" t="s">
        <v>78</v>
      </c>
      <c r="C109" s="37">
        <v>76.555000000000007</v>
      </c>
      <c r="D109">
        <v>78.549187500000002</v>
      </c>
      <c r="E109" s="7">
        <v>80.123999999999995</v>
      </c>
      <c r="G109" s="238" t="s">
        <v>139</v>
      </c>
      <c r="H109">
        <f>C139</f>
        <v>65.356999999999999</v>
      </c>
      <c r="I109" s="7">
        <f>C140</f>
        <v>63.689</v>
      </c>
      <c r="K109" s="238" t="s">
        <v>139</v>
      </c>
      <c r="L109">
        <f>D139</f>
        <v>68.615000000000009</v>
      </c>
      <c r="M109" s="7">
        <f>D140</f>
        <v>66.464750000000009</v>
      </c>
      <c r="O109" s="238" t="s">
        <v>139</v>
      </c>
      <c r="P109">
        <f>E139</f>
        <v>71.201999999999998</v>
      </c>
      <c r="Q109" s="7">
        <f>E140</f>
        <v>68.677999999999997</v>
      </c>
    </row>
    <row r="110" spans="1:17" x14ac:dyDescent="0.35">
      <c r="B110" s="32" t="s">
        <v>79</v>
      </c>
      <c r="C110" s="37">
        <v>65.506</v>
      </c>
      <c r="D110">
        <v>68.329750000000004</v>
      </c>
      <c r="E110" s="7">
        <v>70.385999999999996</v>
      </c>
      <c r="G110" s="238" t="s">
        <v>140</v>
      </c>
      <c r="H110">
        <f>C141</f>
        <v>77.895333333333326</v>
      </c>
      <c r="I110" s="7">
        <f>C142</f>
        <v>71.857500000000002</v>
      </c>
      <c r="K110" s="238" t="s">
        <v>140</v>
      </c>
      <c r="L110">
        <f>D141</f>
        <v>79.500833333333333</v>
      </c>
      <c r="M110" s="7">
        <f>D142</f>
        <v>73.556906249999997</v>
      </c>
      <c r="O110" s="238" t="s">
        <v>140</v>
      </c>
      <c r="P110">
        <f>E141</f>
        <v>80.885333333333335</v>
      </c>
      <c r="Q110" s="7">
        <f>E142</f>
        <v>75.136166666666668</v>
      </c>
    </row>
    <row r="111" spans="1:17" x14ac:dyDescent="0.35">
      <c r="A111" t="s">
        <v>163</v>
      </c>
      <c r="B111" s="32" t="s">
        <v>78</v>
      </c>
      <c r="C111" s="37">
        <v>77.661000000000001</v>
      </c>
      <c r="D111">
        <v>79.450625000000002</v>
      </c>
      <c r="E111" s="7">
        <v>81.513999999999996</v>
      </c>
      <c r="G111" s="238" t="s">
        <v>141</v>
      </c>
      <c r="H111">
        <f>C143</f>
        <v>72.641000000000005</v>
      </c>
      <c r="I111" s="7">
        <f>C144</f>
        <v>59.454000000000001</v>
      </c>
      <c r="K111" s="238" t="s">
        <v>141</v>
      </c>
      <c r="L111">
        <f>D143</f>
        <v>75.666437500000015</v>
      </c>
      <c r="M111" s="7">
        <f>D144</f>
        <v>64.012687499999998</v>
      </c>
      <c r="O111" s="238" t="s">
        <v>141</v>
      </c>
      <c r="P111">
        <f>E143</f>
        <v>77.921999999999997</v>
      </c>
      <c r="Q111" s="7">
        <f>E144</f>
        <v>67.328999999999994</v>
      </c>
    </row>
    <row r="112" spans="1:17" x14ac:dyDescent="0.35">
      <c r="B112" s="32" t="s">
        <v>79</v>
      </c>
      <c r="C112" s="37">
        <v>65.763999999999996</v>
      </c>
      <c r="D112">
        <v>68.172312500000004</v>
      </c>
      <c r="E112" s="7">
        <v>70.498000000000005</v>
      </c>
      <c r="G112" s="238" t="s">
        <v>142</v>
      </c>
      <c r="H112">
        <f>C145</f>
        <v>80.240333333333339</v>
      </c>
      <c r="I112" s="7">
        <f>C146</f>
        <v>75.172333333333327</v>
      </c>
      <c r="K112" s="238" t="s">
        <v>142</v>
      </c>
      <c r="L112">
        <f>D145</f>
        <v>80.895375000000001</v>
      </c>
      <c r="M112" s="7">
        <f>D146</f>
        <v>75.905208333333334</v>
      </c>
      <c r="O112" s="238" t="s">
        <v>142</v>
      </c>
      <c r="P112">
        <f>E145</f>
        <v>81.289000000000001</v>
      </c>
      <c r="Q112" s="7">
        <f>E146</f>
        <v>76.434666666666672</v>
      </c>
    </row>
    <row r="113" spans="1:17" ht="15" thickBot="1" x14ac:dyDescent="0.4">
      <c r="A113" t="s">
        <v>164</v>
      </c>
      <c r="B113" s="32" t="s">
        <v>78</v>
      </c>
      <c r="C113" s="37">
        <v>81.760999999999996</v>
      </c>
      <c r="D113">
        <v>83.256750000000011</v>
      </c>
      <c r="E113" s="7">
        <v>84.463999999999999</v>
      </c>
      <c r="G113" s="239" t="s">
        <v>143</v>
      </c>
      <c r="H113" s="15">
        <f>C147</f>
        <v>67.819951048951054</v>
      </c>
      <c r="I113" s="14">
        <f>C148</f>
        <v>63.419881118881115</v>
      </c>
      <c r="K113" s="239" t="s">
        <v>143</v>
      </c>
      <c r="L113" s="15">
        <f>D147</f>
        <v>70.746942307692308</v>
      </c>
      <c r="M113" s="14">
        <f>D148</f>
        <v>66.224443618881125</v>
      </c>
      <c r="O113" s="239" t="s">
        <v>143</v>
      </c>
      <c r="P113" s="15">
        <f>E147</f>
        <v>73.114069930069917</v>
      </c>
      <c r="Q113" s="14">
        <f>E148</f>
        <v>68.523846153846165</v>
      </c>
    </row>
    <row r="114" spans="1:17" x14ac:dyDescent="0.35">
      <c r="B114" s="32" t="s">
        <v>79</v>
      </c>
      <c r="C114" s="37">
        <v>75.894000000000005</v>
      </c>
      <c r="D114">
        <v>78.425187500000007</v>
      </c>
      <c r="E114" s="7">
        <v>80.347999999999999</v>
      </c>
    </row>
    <row r="115" spans="1:17" x14ac:dyDescent="0.35">
      <c r="A115" t="s">
        <v>165</v>
      </c>
      <c r="B115" s="32" t="s">
        <v>78</v>
      </c>
      <c r="C115" s="37">
        <v>81.981999999999999</v>
      </c>
      <c r="D115">
        <v>83.263937499999983</v>
      </c>
      <c r="E115" s="7">
        <v>84.385000000000005</v>
      </c>
    </row>
    <row r="116" spans="1:17" x14ac:dyDescent="0.35">
      <c r="B116" s="32" t="s">
        <v>79</v>
      </c>
      <c r="C116" s="37">
        <v>77.602000000000004</v>
      </c>
      <c r="D116">
        <v>79.298750000000013</v>
      </c>
      <c r="E116" s="7">
        <v>80.891000000000005</v>
      </c>
    </row>
    <row r="117" spans="1:17" x14ac:dyDescent="0.35">
      <c r="A117" t="s">
        <v>166</v>
      </c>
      <c r="B117" s="32" t="s">
        <v>78</v>
      </c>
      <c r="C117" s="37">
        <v>81.543999999999997</v>
      </c>
      <c r="D117">
        <v>83.00524999999999</v>
      </c>
      <c r="E117" s="7">
        <v>84.066000000000003</v>
      </c>
    </row>
    <row r="118" spans="1:17" x14ac:dyDescent="0.35">
      <c r="B118" s="32" t="s">
        <v>79</v>
      </c>
      <c r="C118" s="37">
        <v>77.111000000000004</v>
      </c>
      <c r="D118">
        <v>79.19387500000002</v>
      </c>
      <c r="E118" s="7">
        <v>80.766000000000005</v>
      </c>
    </row>
    <row r="119" spans="1:17" x14ac:dyDescent="0.35">
      <c r="A119" t="s">
        <v>167</v>
      </c>
      <c r="B119" s="32" t="s">
        <v>78</v>
      </c>
      <c r="C119" s="37">
        <v>79.311000000000007</v>
      </c>
      <c r="D119">
        <v>81.104687499999997</v>
      </c>
      <c r="E119" s="7">
        <v>82.721999999999994</v>
      </c>
    </row>
    <row r="120" spans="1:17" x14ac:dyDescent="0.35">
      <c r="B120" s="32" t="s">
        <v>79</v>
      </c>
      <c r="C120" s="37">
        <v>70.849000000000004</v>
      </c>
      <c r="D120">
        <v>72.96668750000002</v>
      </c>
      <c r="E120" s="7">
        <v>75.025000000000006</v>
      </c>
    </row>
    <row r="121" spans="1:17" x14ac:dyDescent="0.35">
      <c r="A121" t="s">
        <v>168</v>
      </c>
      <c r="B121" s="32" t="s">
        <v>78</v>
      </c>
      <c r="C121" s="37">
        <v>81.766999999999996</v>
      </c>
      <c r="D121">
        <v>83.571437500000002</v>
      </c>
      <c r="E121" s="7">
        <v>84.986999999999995</v>
      </c>
    </row>
    <row r="122" spans="1:17" x14ac:dyDescent="0.35">
      <c r="B122" s="32" t="s">
        <v>79</v>
      </c>
      <c r="C122" s="37">
        <v>75.06</v>
      </c>
      <c r="D122">
        <v>77.341249999999988</v>
      </c>
      <c r="E122" s="7">
        <v>79.257000000000005</v>
      </c>
    </row>
    <row r="123" spans="1:17" x14ac:dyDescent="0.35">
      <c r="A123" t="s">
        <v>169</v>
      </c>
      <c r="B123" s="32" t="s">
        <v>78</v>
      </c>
      <c r="C123" s="37">
        <v>75.957999999999998</v>
      </c>
      <c r="D123">
        <v>78.129125000000002</v>
      </c>
      <c r="E123" s="7">
        <v>79.641999999999996</v>
      </c>
    </row>
    <row r="124" spans="1:17" x14ac:dyDescent="0.35">
      <c r="B124" s="32" t="s">
        <v>79</v>
      </c>
      <c r="C124" s="37">
        <v>68.691999999999993</v>
      </c>
      <c r="D124">
        <v>71.098375000000004</v>
      </c>
      <c r="E124" s="7">
        <v>72.753</v>
      </c>
    </row>
    <row r="125" spans="1:17" x14ac:dyDescent="0.35">
      <c r="A125" t="s">
        <v>170</v>
      </c>
      <c r="B125" s="32" t="s">
        <v>78</v>
      </c>
      <c r="C125" s="37">
        <v>78.188999999999993</v>
      </c>
      <c r="D125">
        <v>79.727812500000013</v>
      </c>
      <c r="E125" s="7">
        <v>81.084000000000003</v>
      </c>
    </row>
    <row r="126" spans="1:17" x14ac:dyDescent="0.35">
      <c r="B126" s="32" t="s">
        <v>79</v>
      </c>
      <c r="C126" s="37">
        <v>70.275000000000006</v>
      </c>
      <c r="D126">
        <v>72.356125000000006</v>
      </c>
      <c r="E126" s="7">
        <v>74.192999999999998</v>
      </c>
    </row>
    <row r="127" spans="1:17" x14ac:dyDescent="0.35">
      <c r="A127" t="s">
        <v>171</v>
      </c>
      <c r="B127" s="32" t="s">
        <v>78</v>
      </c>
      <c r="C127" s="37">
        <v>81.212999999999994</v>
      </c>
      <c r="D127">
        <v>82.954499999999996</v>
      </c>
      <c r="E127" s="7">
        <v>84.156000000000006</v>
      </c>
    </row>
    <row r="128" spans="1:17" x14ac:dyDescent="0.35">
      <c r="B128" s="32" t="s">
        <v>79</v>
      </c>
      <c r="C128" s="37">
        <v>73.837000000000003</v>
      </c>
      <c r="D128">
        <v>76.721812499999999</v>
      </c>
      <c r="E128" s="7">
        <v>78.772000000000006</v>
      </c>
    </row>
    <row r="129" spans="1:5" x14ac:dyDescent="0.35">
      <c r="A129" t="s">
        <v>172</v>
      </c>
      <c r="B129" s="32" t="s">
        <v>78</v>
      </c>
      <c r="C129" s="37">
        <v>83.816000000000003</v>
      </c>
      <c r="D129">
        <v>85.225687500000021</v>
      </c>
      <c r="E129" s="7">
        <v>86.373999999999995</v>
      </c>
    </row>
    <row r="130" spans="1:5" x14ac:dyDescent="0.35">
      <c r="B130" s="32" t="s">
        <v>79</v>
      </c>
      <c r="C130" s="37">
        <v>77.275000000000006</v>
      </c>
      <c r="D130">
        <v>79.400999999999996</v>
      </c>
      <c r="E130" s="7">
        <v>80.959999999999994</v>
      </c>
    </row>
    <row r="131" spans="1:5" x14ac:dyDescent="0.35">
      <c r="A131" t="s">
        <v>173</v>
      </c>
      <c r="B131" s="32" t="s">
        <v>78</v>
      </c>
      <c r="C131" s="37">
        <v>82.68</v>
      </c>
      <c r="D131">
        <v>83.728375</v>
      </c>
      <c r="E131" s="7">
        <v>84.677999999999997</v>
      </c>
    </row>
    <row r="132" spans="1:5" x14ac:dyDescent="0.35">
      <c r="B132" s="32" t="s">
        <v>79</v>
      </c>
      <c r="C132" s="37">
        <v>78.441000000000003</v>
      </c>
      <c r="D132">
        <v>79.925062499999996</v>
      </c>
      <c r="E132" s="7">
        <v>81.209000000000003</v>
      </c>
    </row>
    <row r="133" spans="1:5" x14ac:dyDescent="0.35">
      <c r="A133" s="32" t="s">
        <v>136</v>
      </c>
      <c r="B133" s="32" t="s">
        <v>78</v>
      </c>
      <c r="C133" s="37">
        <v>81.198999999999998</v>
      </c>
      <c r="D133">
        <v>82.433750000000003</v>
      </c>
      <c r="E133" s="7">
        <v>83.06</v>
      </c>
    </row>
    <row r="134" spans="1:5" x14ac:dyDescent="0.35">
      <c r="A134" s="32" t="s">
        <v>136</v>
      </c>
      <c r="B134" s="32" t="s">
        <v>79</v>
      </c>
      <c r="C134" s="37">
        <v>76.807000000000002</v>
      </c>
      <c r="D134">
        <v>78.595249999999993</v>
      </c>
      <c r="E134" s="7">
        <v>79.763000000000005</v>
      </c>
    </row>
    <row r="135" spans="1:5" x14ac:dyDescent="0.35">
      <c r="A135" s="32" t="s">
        <v>137</v>
      </c>
      <c r="B135" s="32" t="s">
        <v>78</v>
      </c>
      <c r="C135" s="37">
        <v>79.932500000000005</v>
      </c>
      <c r="D135">
        <v>81.902593750000008</v>
      </c>
      <c r="E135" s="7">
        <v>83.65</v>
      </c>
    </row>
    <row r="136" spans="1:5" x14ac:dyDescent="0.35">
      <c r="A136" s="32" t="s">
        <v>137</v>
      </c>
      <c r="B136" s="32" t="s">
        <v>79</v>
      </c>
      <c r="C136" s="37">
        <v>75.156499999999994</v>
      </c>
      <c r="D136">
        <v>76.850968749999993</v>
      </c>
      <c r="E136" s="7">
        <v>78.533500000000004</v>
      </c>
    </row>
    <row r="137" spans="1:5" x14ac:dyDescent="0.35">
      <c r="A137" s="32" t="s">
        <v>138</v>
      </c>
      <c r="B137" s="32" t="s">
        <v>78</v>
      </c>
      <c r="C137" s="37">
        <v>77.290083333333328</v>
      </c>
      <c r="D137">
        <v>79.149583333333339</v>
      </c>
      <c r="E137" s="7">
        <v>80.645416666666677</v>
      </c>
    </row>
    <row r="138" spans="1:5" x14ac:dyDescent="0.35">
      <c r="A138" s="32" t="s">
        <v>138</v>
      </c>
      <c r="B138" s="32" t="s">
        <v>79</v>
      </c>
      <c r="C138" s="37">
        <v>71.860166666666672</v>
      </c>
      <c r="D138">
        <v>73.82521354166667</v>
      </c>
      <c r="E138" s="7">
        <v>75.423333333333332</v>
      </c>
    </row>
    <row r="139" spans="1:5" x14ac:dyDescent="0.35">
      <c r="A139" s="32" t="s">
        <v>139</v>
      </c>
      <c r="B139" s="32" t="s">
        <v>78</v>
      </c>
      <c r="C139" s="37">
        <v>65.356999999999999</v>
      </c>
      <c r="D139">
        <v>68.615000000000009</v>
      </c>
      <c r="E139" s="7">
        <v>71.201999999999998</v>
      </c>
    </row>
    <row r="140" spans="1:5" x14ac:dyDescent="0.35">
      <c r="A140" s="32" t="s">
        <v>139</v>
      </c>
      <c r="B140" s="32" t="s">
        <v>79</v>
      </c>
      <c r="C140" s="37">
        <v>63.689</v>
      </c>
      <c r="D140">
        <v>66.464750000000009</v>
      </c>
      <c r="E140" s="7">
        <v>68.677999999999997</v>
      </c>
    </row>
    <row r="141" spans="1:5" x14ac:dyDescent="0.35">
      <c r="A141" s="32" t="s">
        <v>140</v>
      </c>
      <c r="B141" s="32" t="s">
        <v>78</v>
      </c>
      <c r="C141" s="37">
        <v>77.895333333333326</v>
      </c>
      <c r="D141">
        <v>79.500833333333333</v>
      </c>
      <c r="E141" s="7">
        <v>80.885333333333335</v>
      </c>
    </row>
    <row r="142" spans="1:5" x14ac:dyDescent="0.35">
      <c r="A142" s="32" t="s">
        <v>140</v>
      </c>
      <c r="B142" s="32" t="s">
        <v>79</v>
      </c>
      <c r="C142" s="37">
        <v>71.857500000000002</v>
      </c>
      <c r="D142">
        <v>73.556906249999997</v>
      </c>
      <c r="E142" s="7">
        <v>75.136166666666668</v>
      </c>
    </row>
    <row r="143" spans="1:5" x14ac:dyDescent="0.35">
      <c r="A143" s="32" t="s">
        <v>141</v>
      </c>
      <c r="B143" s="32" t="s">
        <v>78</v>
      </c>
      <c r="C143" s="37">
        <v>72.641000000000005</v>
      </c>
      <c r="D143">
        <v>75.666437500000015</v>
      </c>
      <c r="E143" s="7">
        <v>77.921999999999997</v>
      </c>
    </row>
    <row r="144" spans="1:5" x14ac:dyDescent="0.35">
      <c r="A144" s="32" t="s">
        <v>141</v>
      </c>
      <c r="B144" s="32" t="s">
        <v>79</v>
      </c>
      <c r="C144" s="37">
        <v>59.454000000000001</v>
      </c>
      <c r="D144">
        <v>64.012687499999998</v>
      </c>
      <c r="E144" s="7">
        <v>67.328999999999994</v>
      </c>
    </row>
    <row r="145" spans="1:38" x14ac:dyDescent="0.35">
      <c r="A145" s="32" t="s">
        <v>142</v>
      </c>
      <c r="B145" s="32" t="s">
        <v>78</v>
      </c>
      <c r="C145" s="37">
        <v>80.240333333333339</v>
      </c>
      <c r="D145">
        <v>80.895375000000001</v>
      </c>
      <c r="E145" s="7">
        <v>81.289000000000001</v>
      </c>
    </row>
    <row r="146" spans="1:38" x14ac:dyDescent="0.35">
      <c r="A146" s="32" t="s">
        <v>142</v>
      </c>
      <c r="B146" s="32" t="s">
        <v>79</v>
      </c>
      <c r="C146" s="37">
        <v>75.172333333333327</v>
      </c>
      <c r="D146">
        <v>75.905208333333334</v>
      </c>
      <c r="E146" s="7">
        <v>76.434666666666672</v>
      </c>
    </row>
    <row r="147" spans="1:38" x14ac:dyDescent="0.35">
      <c r="A147" s="32" t="s">
        <v>143</v>
      </c>
      <c r="B147" s="32" t="s">
        <v>78</v>
      </c>
      <c r="C147" s="37">
        <v>67.819951048951054</v>
      </c>
      <c r="D147">
        <v>70.746942307692308</v>
      </c>
      <c r="E147" s="7">
        <v>73.114069930069917</v>
      </c>
    </row>
    <row r="148" spans="1:38" ht="15" thickBot="1" x14ac:dyDescent="0.4">
      <c r="A148" s="32" t="s">
        <v>143</v>
      </c>
      <c r="B148" s="32" t="s">
        <v>79</v>
      </c>
      <c r="C148" s="38">
        <v>63.419881118881115</v>
      </c>
      <c r="D148" s="15">
        <v>66.224443618881125</v>
      </c>
      <c r="E148" s="14">
        <v>68.523846153846165</v>
      </c>
    </row>
    <row r="155" spans="1:38" ht="58" x14ac:dyDescent="0.35">
      <c r="A155" s="1" t="s">
        <v>500</v>
      </c>
      <c r="B155" t="s">
        <v>102</v>
      </c>
      <c r="C155" t="s">
        <v>110</v>
      </c>
      <c r="D155" t="s">
        <v>111</v>
      </c>
      <c r="E155" t="s">
        <v>112</v>
      </c>
      <c r="F155" t="s">
        <v>113</v>
      </c>
      <c r="G155" t="s">
        <v>114</v>
      </c>
      <c r="H155" t="s">
        <v>115</v>
      </c>
      <c r="I155" t="s">
        <v>116</v>
      </c>
      <c r="J155" t="s">
        <v>117</v>
      </c>
      <c r="K155" t="s">
        <v>118</v>
      </c>
      <c r="L155" t="s">
        <v>119</v>
      </c>
      <c r="M155" t="s">
        <v>120</v>
      </c>
      <c r="N155" t="s">
        <v>121</v>
      </c>
      <c r="O155" t="s">
        <v>122</v>
      </c>
      <c r="P155" t="s">
        <v>123</v>
      </c>
      <c r="Q155" t="s">
        <v>124</v>
      </c>
      <c r="R155" t="s">
        <v>125</v>
      </c>
      <c r="S155" t="s">
        <v>126</v>
      </c>
      <c r="T155" t="s">
        <v>127</v>
      </c>
      <c r="U155" t="s">
        <v>128</v>
      </c>
      <c r="V155" t="s">
        <v>129</v>
      </c>
      <c r="W155" t="s">
        <v>130</v>
      </c>
      <c r="X155" t="s">
        <v>131</v>
      </c>
      <c r="Y155" t="s">
        <v>132</v>
      </c>
      <c r="Z155" t="s">
        <v>133</v>
      </c>
      <c r="AA155" t="s">
        <v>134</v>
      </c>
      <c r="AB155" t="s">
        <v>135</v>
      </c>
      <c r="AC155" t="s">
        <v>136</v>
      </c>
      <c r="AD155" t="s">
        <v>137</v>
      </c>
      <c r="AE155" t="s">
        <v>138</v>
      </c>
      <c r="AF155" t="s">
        <v>139</v>
      </c>
      <c r="AG155" t="s">
        <v>140</v>
      </c>
      <c r="AH155" t="s">
        <v>141</v>
      </c>
      <c r="AI155" t="s">
        <v>142</v>
      </c>
      <c r="AJ155" t="s">
        <v>143</v>
      </c>
    </row>
    <row r="156" spans="1:38" x14ac:dyDescent="0.35">
      <c r="A156" t="s">
        <v>102</v>
      </c>
      <c r="B156">
        <f>B201/$AL201</f>
        <v>0</v>
      </c>
      <c r="C156">
        <f t="shared" ref="C156:AJ156" si="0">C201/$AL201</f>
        <v>2.7872111952611496E-3</v>
      </c>
      <c r="D156">
        <f t="shared" si="0"/>
        <v>8.3722943608965858E-3</v>
      </c>
      <c r="E156">
        <f t="shared" si="0"/>
        <v>1.2557714670314439E-2</v>
      </c>
      <c r="F156">
        <f t="shared" si="0"/>
        <v>9.0924297197890361E-4</v>
      </c>
      <c r="G156">
        <f t="shared" si="0"/>
        <v>7.3936352055105478E-3</v>
      </c>
      <c r="H156">
        <f t="shared" si="0"/>
        <v>1.9233007465474289E-3</v>
      </c>
      <c r="I156">
        <f t="shared" si="0"/>
        <v>1.2833311859678613E-4</v>
      </c>
      <c r="J156">
        <f t="shared" si="0"/>
        <v>7.2742022188642752E-4</v>
      </c>
      <c r="K156">
        <f t="shared" si="0"/>
        <v>1.1585387369238019E-2</v>
      </c>
      <c r="L156">
        <f t="shared" si="0"/>
        <v>0.21593609976624714</v>
      </c>
      <c r="M156">
        <f t="shared" si="0"/>
        <v>5.1169943747208669E-3</v>
      </c>
      <c r="N156">
        <f t="shared" si="0"/>
        <v>4.7165885836230666E-2</v>
      </c>
      <c r="O156">
        <f t="shared" si="0"/>
        <v>8.6925698895985466E-4</v>
      </c>
      <c r="P156">
        <f t="shared" si="0"/>
        <v>2.2563159015095889E-2</v>
      </c>
      <c r="Q156">
        <f t="shared" si="0"/>
        <v>7.2031303847766906E-4</v>
      </c>
      <c r="R156">
        <f t="shared" si="0"/>
        <v>9.6349177988416562E-4</v>
      </c>
      <c r="S156">
        <f t="shared" si="0"/>
        <v>1.6513863704041569E-3</v>
      </c>
      <c r="T156">
        <f t="shared" si="0"/>
        <v>1.6709957355365041E-4</v>
      </c>
      <c r="U156">
        <f t="shared" si="0"/>
        <v>8.8614785643835164E-3</v>
      </c>
      <c r="V156">
        <f t="shared" si="0"/>
        <v>2.7609905342897006E-2</v>
      </c>
      <c r="W156">
        <f t="shared" si="0"/>
        <v>1.8472215786945829E-3</v>
      </c>
      <c r="X156">
        <f t="shared" si="0"/>
        <v>8.2260252958064245E-2</v>
      </c>
      <c r="Y156">
        <f t="shared" si="0"/>
        <v>1.3761687692447686E-2</v>
      </c>
      <c r="Z156">
        <f t="shared" si="0"/>
        <v>1.2564821853723197E-2</v>
      </c>
      <c r="AA156">
        <f t="shared" si="0"/>
        <v>1.5658239585074878E-2</v>
      </c>
      <c r="AB156">
        <f t="shared" si="0"/>
        <v>5.2697019018717811E-3</v>
      </c>
      <c r="AC156">
        <f t="shared" si="0"/>
        <v>1.6565374631065503E-2</v>
      </c>
      <c r="AD156">
        <f t="shared" si="0"/>
        <v>1.4068879542601704E-2</v>
      </c>
      <c r="AE156">
        <f t="shared" si="0"/>
        <v>3.0640117599979429E-2</v>
      </c>
      <c r="AF156">
        <f t="shared" si="0"/>
        <v>1.3410156709436752E-2</v>
      </c>
      <c r="AG156">
        <f t="shared" si="0"/>
        <v>1.2093615593722512E-2</v>
      </c>
      <c r="AH156">
        <f t="shared" si="0"/>
        <v>7.581943260463516E-3</v>
      </c>
      <c r="AI156">
        <f t="shared" si="0"/>
        <v>5.416922360377343E-2</v>
      </c>
      <c r="AJ156">
        <f t="shared" si="0"/>
        <v>0.34209915297799581</v>
      </c>
      <c r="AL156">
        <f>SUM(B156:AJ156)</f>
        <v>0.99999999999999978</v>
      </c>
    </row>
    <row r="157" spans="1:38" x14ac:dyDescent="0.35">
      <c r="A157" t="s">
        <v>110</v>
      </c>
      <c r="B157">
        <f t="shared" ref="B157:AJ164" si="1">B202/$AL202</f>
        <v>1.4882186059224085E-3</v>
      </c>
      <c r="C157">
        <f t="shared" si="1"/>
        <v>0</v>
      </c>
      <c r="D157">
        <f t="shared" si="1"/>
        <v>7.6671708310590714E-3</v>
      </c>
      <c r="E157">
        <f t="shared" si="1"/>
        <v>3.9996142422375129E-4</v>
      </c>
      <c r="F157">
        <f t="shared" si="1"/>
        <v>4.7411737312243315E-3</v>
      </c>
      <c r="G157">
        <f t="shared" si="1"/>
        <v>3.4651800783444889E-4</v>
      </c>
      <c r="H157">
        <f t="shared" si="1"/>
        <v>1.8361740927759743E-3</v>
      </c>
      <c r="I157">
        <f t="shared" si="1"/>
        <v>1.9202323897033689E-4</v>
      </c>
      <c r="J157">
        <f t="shared" si="1"/>
        <v>1.0195833328449043E-3</v>
      </c>
      <c r="K157">
        <f t="shared" si="1"/>
        <v>0.11244292876732725</v>
      </c>
      <c r="L157">
        <f t="shared" si="1"/>
        <v>5.0743214728964495E-2</v>
      </c>
      <c r="M157">
        <f t="shared" si="1"/>
        <v>7.780697447878359E-3</v>
      </c>
      <c r="N157">
        <f t="shared" si="1"/>
        <v>3.1919050491031279E-3</v>
      </c>
      <c r="O157">
        <f t="shared" si="1"/>
        <v>1.3235930325426171E-3</v>
      </c>
      <c r="P157">
        <f t="shared" si="1"/>
        <v>3.8259393961754734E-2</v>
      </c>
      <c r="Q157">
        <f t="shared" si="1"/>
        <v>8.0360211022262274E-4</v>
      </c>
      <c r="R157">
        <f t="shared" si="1"/>
        <v>1.9111454687610954E-3</v>
      </c>
      <c r="S157">
        <f t="shared" si="1"/>
        <v>8.9972838577241105E-3</v>
      </c>
      <c r="T157">
        <f t="shared" si="1"/>
        <v>4.8506360472455205E-4</v>
      </c>
      <c r="U157">
        <f t="shared" si="1"/>
        <v>8.0382012787385534E-2</v>
      </c>
      <c r="V157">
        <f t="shared" si="1"/>
        <v>1.8936698309715481E-2</v>
      </c>
      <c r="W157">
        <f t="shared" si="1"/>
        <v>1.3771647952729119E-2</v>
      </c>
      <c r="X157">
        <f t="shared" si="1"/>
        <v>6.0656651881538973E-2</v>
      </c>
      <c r="Y157">
        <f t="shared" si="1"/>
        <v>7.0777017561484388E-4</v>
      </c>
      <c r="Z157">
        <f t="shared" si="1"/>
        <v>2.950596815191648E-4</v>
      </c>
      <c r="AA157">
        <f t="shared" si="1"/>
        <v>4.3315726411497654E-2</v>
      </c>
      <c r="AB157">
        <f t="shared" si="1"/>
        <v>2.8712103250763828E-3</v>
      </c>
      <c r="AC157">
        <f t="shared" si="1"/>
        <v>1.4033868083799654E-2</v>
      </c>
      <c r="AD157">
        <f t="shared" si="1"/>
        <v>1.4361305268939875E-2</v>
      </c>
      <c r="AE157">
        <f t="shared" si="1"/>
        <v>2.8327731628759307E-2</v>
      </c>
      <c r="AF157">
        <f t="shared" si="1"/>
        <v>2.4045909451947348E-2</v>
      </c>
      <c r="AG157">
        <f t="shared" si="1"/>
        <v>2.1525478233226369E-2</v>
      </c>
      <c r="AH157">
        <f t="shared" si="1"/>
        <v>2.0081410768605398E-3</v>
      </c>
      <c r="AI157">
        <f t="shared" si="1"/>
        <v>2.9949755573377829E-2</v>
      </c>
      <c r="AJ157">
        <f t="shared" si="1"/>
        <v>0.40118138186415364</v>
      </c>
      <c r="AL157">
        <f t="shared" ref="AL157:AL190" si="2">SUM(B157:AJ157)</f>
        <v>1</v>
      </c>
    </row>
    <row r="158" spans="1:38" x14ac:dyDescent="0.35">
      <c r="A158" t="s">
        <v>111</v>
      </c>
      <c r="B158">
        <f t="shared" si="1"/>
        <v>1.4109762128831341E-2</v>
      </c>
      <c r="C158">
        <f t="shared" si="1"/>
        <v>2.0882393496101926E-2</v>
      </c>
      <c r="D158">
        <f t="shared" si="1"/>
        <v>0</v>
      </c>
      <c r="E158">
        <f t="shared" si="1"/>
        <v>3.0443993379102393E-4</v>
      </c>
      <c r="F158">
        <f t="shared" si="1"/>
        <v>1.2239831144162442E-3</v>
      </c>
      <c r="G158">
        <f t="shared" si="1"/>
        <v>6.2532125764381691E-3</v>
      </c>
      <c r="H158">
        <f t="shared" si="1"/>
        <v>5.8044680362379589E-3</v>
      </c>
      <c r="I158">
        <f t="shared" si="1"/>
        <v>8.4669074725476044E-4</v>
      </c>
      <c r="J158">
        <f t="shared" si="1"/>
        <v>1.1609325033679178E-3</v>
      </c>
      <c r="K158">
        <f t="shared" si="1"/>
        <v>2.4898145646911521E-2</v>
      </c>
      <c r="L158">
        <f t="shared" si="1"/>
        <v>9.3850970681854815E-2</v>
      </c>
      <c r="M158">
        <f t="shared" si="1"/>
        <v>4.7964206234231269E-2</v>
      </c>
      <c r="N158">
        <f t="shared" si="1"/>
        <v>1.5054354410946455E-3</v>
      </c>
      <c r="O158">
        <f t="shared" si="1"/>
        <v>1.704972538366647E-3</v>
      </c>
      <c r="P158">
        <f t="shared" si="1"/>
        <v>3.8750804420388488E-2</v>
      </c>
      <c r="Q158">
        <f t="shared" si="1"/>
        <v>3.9323199727104817E-3</v>
      </c>
      <c r="R158">
        <f t="shared" si="1"/>
        <v>2.3142024710316282E-3</v>
      </c>
      <c r="S158">
        <f t="shared" si="1"/>
        <v>1.0828290937534581E-3</v>
      </c>
      <c r="T158">
        <f t="shared" si="1"/>
        <v>1.3651371350790302E-3</v>
      </c>
      <c r="U158">
        <f t="shared" si="1"/>
        <v>1.6719886283302617E-2</v>
      </c>
      <c r="V158">
        <f t="shared" si="1"/>
        <v>4.3009385050392845E-3</v>
      </c>
      <c r="W158">
        <f t="shared" si="1"/>
        <v>3.9804733696739789E-3</v>
      </c>
      <c r="X158">
        <f t="shared" si="1"/>
        <v>9.3576286280113146E-3</v>
      </c>
      <c r="Y158">
        <f t="shared" si="1"/>
        <v>1.4213031328296673E-3</v>
      </c>
      <c r="Z158">
        <f t="shared" si="1"/>
        <v>8.6139348073796063E-4</v>
      </c>
      <c r="AA158">
        <f t="shared" si="1"/>
        <v>8.6916998207472285E-2</v>
      </c>
      <c r="AB158">
        <f t="shared" si="1"/>
        <v>6.4602177288127479E-3</v>
      </c>
      <c r="AC158">
        <f t="shared" si="1"/>
        <v>6.8374323037335774E-2</v>
      </c>
      <c r="AD158">
        <f t="shared" si="1"/>
        <v>4.8042154059364421E-3</v>
      </c>
      <c r="AE158">
        <f t="shared" si="1"/>
        <v>1.3899839767432318E-2</v>
      </c>
      <c r="AF158">
        <f t="shared" si="1"/>
        <v>2.6915337343134372E-3</v>
      </c>
      <c r="AG158">
        <f t="shared" si="1"/>
        <v>3.071315453175781E-3</v>
      </c>
      <c r="AH158">
        <f t="shared" si="1"/>
        <v>3.1780502969621545E-2</v>
      </c>
      <c r="AI158">
        <f t="shared" si="1"/>
        <v>8.9282582453454468E-2</v>
      </c>
      <c r="AJ158">
        <f t="shared" si="1"/>
        <v>0.38812194167098901</v>
      </c>
      <c r="AL158">
        <f t="shared" si="2"/>
        <v>0.99999999999999989</v>
      </c>
    </row>
    <row r="159" spans="1:38" x14ac:dyDescent="0.35">
      <c r="A159" t="s">
        <v>112</v>
      </c>
      <c r="B159">
        <f t="shared" si="1"/>
        <v>3.5151631219326324E-2</v>
      </c>
      <c r="C159">
        <f t="shared" si="1"/>
        <v>7.776708217294378E-4</v>
      </c>
      <c r="D159">
        <f t="shared" si="1"/>
        <v>2.0971343154186958E-4</v>
      </c>
      <c r="E159">
        <f t="shared" si="1"/>
        <v>0</v>
      </c>
      <c r="F159">
        <f t="shared" si="1"/>
        <v>9.5261337063594516E-4</v>
      </c>
      <c r="G159">
        <f t="shared" si="1"/>
        <v>1.5814074402566503E-3</v>
      </c>
      <c r="H159">
        <f t="shared" si="1"/>
        <v>4.4326198163563224E-3</v>
      </c>
      <c r="I159">
        <f t="shared" si="1"/>
        <v>2.710447181248692E-5</v>
      </c>
      <c r="J159">
        <f t="shared" si="1"/>
        <v>1.8898939196261401E-4</v>
      </c>
      <c r="K159">
        <f t="shared" si="1"/>
        <v>1.0786640027785054E-2</v>
      </c>
      <c r="L159">
        <f t="shared" si="1"/>
        <v>0.18451240588491502</v>
      </c>
      <c r="M159">
        <f t="shared" si="1"/>
        <v>5.2517387172442711E-4</v>
      </c>
      <c r="N159">
        <f t="shared" si="1"/>
        <v>2.3972619339555036E-3</v>
      </c>
      <c r="O159">
        <f t="shared" si="1"/>
        <v>3.7951206608980315E-4</v>
      </c>
      <c r="P159">
        <f t="shared" si="1"/>
        <v>1.77618373587266E-2</v>
      </c>
      <c r="Q159">
        <f t="shared" si="1"/>
        <v>2.3790603908405482E-5</v>
      </c>
      <c r="R159">
        <f t="shared" si="1"/>
        <v>3.393005048059494E-5</v>
      </c>
      <c r="S159">
        <f t="shared" si="1"/>
        <v>1.818522107900924E-3</v>
      </c>
      <c r="T159">
        <f t="shared" si="1"/>
        <v>8.6704633370966353E-5</v>
      </c>
      <c r="U159">
        <f t="shared" si="1"/>
        <v>1.9211036307824894E-3</v>
      </c>
      <c r="V159">
        <f t="shared" si="1"/>
        <v>1.3521570262951959E-3</v>
      </c>
      <c r="W159">
        <f t="shared" si="1"/>
        <v>1.2538291249024515E-4</v>
      </c>
      <c r="X159">
        <f t="shared" si="1"/>
        <v>9.4746945627737107E-4</v>
      </c>
      <c r="Y159">
        <f t="shared" si="1"/>
        <v>8.7159671948840221E-4</v>
      </c>
      <c r="Z159">
        <f t="shared" si="1"/>
        <v>5.1481481957769852E-2</v>
      </c>
      <c r="AA159">
        <f t="shared" si="1"/>
        <v>1.7201942065081799E-3</v>
      </c>
      <c r="AB159">
        <f t="shared" si="1"/>
        <v>1.4439462211667527E-2</v>
      </c>
      <c r="AC159">
        <f t="shared" si="1"/>
        <v>5.4790107026062747E-3</v>
      </c>
      <c r="AD159">
        <f t="shared" si="1"/>
        <v>1.0035084463568377E-3</v>
      </c>
      <c r="AE159">
        <f t="shared" si="1"/>
        <v>5.0769000358392345E-2</v>
      </c>
      <c r="AF159">
        <f t="shared" si="1"/>
        <v>2.401812319734242E-4</v>
      </c>
      <c r="AG159">
        <f t="shared" si="1"/>
        <v>3.038767407327685E-3</v>
      </c>
      <c r="AH159">
        <f t="shared" si="1"/>
        <v>9.6027978145882026E-4</v>
      </c>
      <c r="AI159">
        <f t="shared" si="1"/>
        <v>9.1236372460155216E-2</v>
      </c>
      <c r="AJ159">
        <f t="shared" si="1"/>
        <v>0.51276650298797111</v>
      </c>
      <c r="AL159">
        <f t="shared" si="2"/>
        <v>0.99999999999999978</v>
      </c>
    </row>
    <row r="160" spans="1:38" x14ac:dyDescent="0.35">
      <c r="A160" t="s">
        <v>113</v>
      </c>
      <c r="B160">
        <f t="shared" si="1"/>
        <v>2.2409328369055849E-3</v>
      </c>
      <c r="C160">
        <f t="shared" si="1"/>
        <v>3.6959127288812725E-2</v>
      </c>
      <c r="D160">
        <f t="shared" si="1"/>
        <v>5.1956632930759946E-3</v>
      </c>
      <c r="E160">
        <f t="shared" si="1"/>
        <v>1.9848852112660728E-3</v>
      </c>
      <c r="F160">
        <f t="shared" si="1"/>
        <v>0</v>
      </c>
      <c r="G160">
        <f t="shared" si="1"/>
        <v>1.3745890837339341E-3</v>
      </c>
      <c r="H160">
        <f t="shared" si="1"/>
        <v>2.8759465713582523E-3</v>
      </c>
      <c r="I160">
        <f t="shared" si="1"/>
        <v>5.793851698933744E-4</v>
      </c>
      <c r="J160">
        <f t="shared" si="1"/>
        <v>1.2782294739105656E-3</v>
      </c>
      <c r="K160">
        <f t="shared" si="1"/>
        <v>0.10223369610187714</v>
      </c>
      <c r="L160">
        <f t="shared" si="1"/>
        <v>6.343977471379883E-2</v>
      </c>
      <c r="M160">
        <f t="shared" si="1"/>
        <v>9.3584319150169602E-3</v>
      </c>
      <c r="N160">
        <f t="shared" si="1"/>
        <v>5.4464103032359351E-3</v>
      </c>
      <c r="O160">
        <f t="shared" si="1"/>
        <v>2.5218654573228748E-3</v>
      </c>
      <c r="P160">
        <f t="shared" si="1"/>
        <v>2.9010045335885217E-2</v>
      </c>
      <c r="Q160">
        <f t="shared" si="1"/>
        <v>2.4286862167872498E-3</v>
      </c>
      <c r="R160">
        <f t="shared" si="1"/>
        <v>3.0765330202957224E-3</v>
      </c>
      <c r="S160">
        <f t="shared" si="1"/>
        <v>3.2054774663303504E-4</v>
      </c>
      <c r="T160">
        <f t="shared" si="1"/>
        <v>5.1449447723293578E-4</v>
      </c>
      <c r="U160">
        <f t="shared" si="1"/>
        <v>1.2028603013863003E-2</v>
      </c>
      <c r="V160">
        <f t="shared" si="1"/>
        <v>1.1727583850575757E-2</v>
      </c>
      <c r="W160">
        <f t="shared" si="1"/>
        <v>4.8641237438169005E-2</v>
      </c>
      <c r="X160">
        <f t="shared" si="1"/>
        <v>2.4348070327673443E-2</v>
      </c>
      <c r="Y160">
        <f t="shared" si="1"/>
        <v>1.2376100205513229E-3</v>
      </c>
      <c r="Z160">
        <f t="shared" si="1"/>
        <v>1.1470531897792749E-3</v>
      </c>
      <c r="AA160">
        <f t="shared" si="1"/>
        <v>2.4659746517872245E-2</v>
      </c>
      <c r="AB160">
        <f t="shared" si="1"/>
        <v>6.4630125562653348E-3</v>
      </c>
      <c r="AC160">
        <f t="shared" si="1"/>
        <v>9.3177510861100599E-2</v>
      </c>
      <c r="AD160">
        <f t="shared" si="1"/>
        <v>2.4579511938297258E-2</v>
      </c>
      <c r="AE160">
        <f t="shared" si="1"/>
        <v>9.1072385372376871E-2</v>
      </c>
      <c r="AF160">
        <f t="shared" si="1"/>
        <v>2.0716423376785548E-2</v>
      </c>
      <c r="AG160">
        <f t="shared" si="1"/>
        <v>3.0926357321631355E-2</v>
      </c>
      <c r="AH160">
        <f t="shared" si="1"/>
        <v>7.3281845944362378E-3</v>
      </c>
      <c r="AI160">
        <f t="shared" si="1"/>
        <v>6.8735814925272185E-2</v>
      </c>
      <c r="AJ160">
        <f t="shared" si="1"/>
        <v>0.26237165047830796</v>
      </c>
      <c r="AL160">
        <f t="shared" si="2"/>
        <v>0.99999999999999978</v>
      </c>
    </row>
    <row r="161" spans="1:38" x14ac:dyDescent="0.35">
      <c r="A161" t="s">
        <v>114</v>
      </c>
      <c r="B161">
        <f t="shared" si="1"/>
        <v>1.8023471893758993E-2</v>
      </c>
      <c r="C161">
        <f t="shared" si="1"/>
        <v>1.7161872811078522E-3</v>
      </c>
      <c r="D161">
        <f t="shared" si="1"/>
        <v>1.335055673898174E-2</v>
      </c>
      <c r="E161">
        <f t="shared" si="1"/>
        <v>1.475533855117858E-3</v>
      </c>
      <c r="F161">
        <f t="shared" si="1"/>
        <v>4.7144980600031025E-4</v>
      </c>
      <c r="G161">
        <f t="shared" si="1"/>
        <v>0</v>
      </c>
      <c r="H161">
        <f t="shared" si="1"/>
        <v>1.5497913401654189E-3</v>
      </c>
      <c r="I161">
        <f t="shared" si="1"/>
        <v>3.6906838389164445E-4</v>
      </c>
      <c r="J161">
        <f t="shared" si="1"/>
        <v>5.0989710932398242E-4</v>
      </c>
      <c r="K161">
        <f t="shared" si="1"/>
        <v>1.4840659082937429E-2</v>
      </c>
      <c r="L161">
        <f t="shared" si="1"/>
        <v>0.2263202198548982</v>
      </c>
      <c r="M161">
        <f t="shared" si="1"/>
        <v>5.5771584233273858E-3</v>
      </c>
      <c r="N161">
        <f t="shared" si="1"/>
        <v>4.0667631070611717E-3</v>
      </c>
      <c r="O161">
        <f t="shared" si="1"/>
        <v>3.8459202530890628E-3</v>
      </c>
      <c r="P161">
        <f t="shared" si="1"/>
        <v>1.752862567356548E-2</v>
      </c>
      <c r="Q161">
        <f t="shared" si="1"/>
        <v>2.7922936939170466E-3</v>
      </c>
      <c r="R161">
        <f t="shared" si="1"/>
        <v>2.0324489129648084E-3</v>
      </c>
      <c r="S161">
        <f t="shared" si="1"/>
        <v>8.0174928637318714E-4</v>
      </c>
      <c r="T161">
        <f t="shared" si="1"/>
        <v>1.4115032562743353E-4</v>
      </c>
      <c r="U161">
        <f t="shared" si="1"/>
        <v>5.7743315029404633E-3</v>
      </c>
      <c r="V161">
        <f t="shared" si="1"/>
        <v>2.3513959064508125E-2</v>
      </c>
      <c r="W161">
        <f t="shared" si="1"/>
        <v>1.747897060344273E-3</v>
      </c>
      <c r="X161">
        <f t="shared" si="1"/>
        <v>1.914961929692505E-2</v>
      </c>
      <c r="Y161">
        <f t="shared" si="1"/>
        <v>0.1229968629348169</v>
      </c>
      <c r="Z161">
        <f t="shared" si="1"/>
        <v>1.0257116622377227E-3</v>
      </c>
      <c r="AA161">
        <f t="shared" si="1"/>
        <v>1.3550077500019015E-2</v>
      </c>
      <c r="AB161">
        <f t="shared" si="1"/>
        <v>2.5515437878685238E-3</v>
      </c>
      <c r="AC161">
        <f t="shared" si="1"/>
        <v>5.353073839388714E-2</v>
      </c>
      <c r="AD161">
        <f t="shared" si="1"/>
        <v>1.7945419526409302E-2</v>
      </c>
      <c r="AE161">
        <f t="shared" si="1"/>
        <v>9.0098127777128223E-2</v>
      </c>
      <c r="AF161">
        <f t="shared" si="1"/>
        <v>1.4301914436113377E-2</v>
      </c>
      <c r="AG161">
        <f t="shared" si="1"/>
        <v>8.6331642772227782E-3</v>
      </c>
      <c r="AH161">
        <f t="shared" si="1"/>
        <v>2.5649673800118112E-2</v>
      </c>
      <c r="AI161">
        <f t="shared" si="1"/>
        <v>8.5119885397127268E-2</v>
      </c>
      <c r="AJ161">
        <f t="shared" si="1"/>
        <v>0.1989981285602247</v>
      </c>
      <c r="AL161">
        <f t="shared" si="2"/>
        <v>1</v>
      </c>
    </row>
    <row r="162" spans="1:38" x14ac:dyDescent="0.35">
      <c r="A162" t="s">
        <v>115</v>
      </c>
      <c r="B162">
        <f t="shared" si="1"/>
        <v>2.4042358661690165E-3</v>
      </c>
      <c r="C162">
        <f t="shared" si="1"/>
        <v>4.2944514825933172E-3</v>
      </c>
      <c r="D162">
        <f t="shared" si="1"/>
        <v>4.7738638029530094E-3</v>
      </c>
      <c r="E162">
        <f t="shared" si="1"/>
        <v>3.4255081917239586E-3</v>
      </c>
      <c r="F162">
        <f t="shared" si="1"/>
        <v>1.3970864635573768E-3</v>
      </c>
      <c r="G162">
        <f t="shared" si="1"/>
        <v>2.1941066260828907E-3</v>
      </c>
      <c r="H162">
        <f t="shared" si="1"/>
        <v>0</v>
      </c>
      <c r="I162">
        <f t="shared" si="1"/>
        <v>7.2238976460787402E-4</v>
      </c>
      <c r="J162">
        <f t="shared" si="1"/>
        <v>2.9833659491635238E-3</v>
      </c>
      <c r="K162">
        <f t="shared" si="1"/>
        <v>1.5945862910817444E-2</v>
      </c>
      <c r="L162">
        <f t="shared" si="1"/>
        <v>6.3455240328606582E-2</v>
      </c>
      <c r="M162">
        <f t="shared" si="1"/>
        <v>5.7073303519978363E-3</v>
      </c>
      <c r="N162">
        <f t="shared" si="1"/>
        <v>6.3429972479251157E-3</v>
      </c>
      <c r="O162">
        <f t="shared" si="1"/>
        <v>3.0551085928691157E-3</v>
      </c>
      <c r="P162">
        <f t="shared" si="1"/>
        <v>1.4112635318921549E-2</v>
      </c>
      <c r="Q162">
        <f t="shared" si="1"/>
        <v>3.3359426899908775E-3</v>
      </c>
      <c r="R162">
        <f t="shared" si="1"/>
        <v>1.9431021275484035E-2</v>
      </c>
      <c r="S162">
        <f t="shared" si="1"/>
        <v>2.3335761302929435E-3</v>
      </c>
      <c r="T162">
        <f t="shared" si="1"/>
        <v>4.6059679682181E-4</v>
      </c>
      <c r="U162">
        <f t="shared" si="1"/>
        <v>1.4044412125661888E-2</v>
      </c>
      <c r="V162">
        <f t="shared" si="1"/>
        <v>3.2745643766369674E-2</v>
      </c>
      <c r="W162">
        <f t="shared" si="1"/>
        <v>4.5534920596460218E-3</v>
      </c>
      <c r="X162">
        <f t="shared" si="1"/>
        <v>4.8823215341952289E-2</v>
      </c>
      <c r="Y162">
        <f t="shared" si="1"/>
        <v>3.0055204385090874E-3</v>
      </c>
      <c r="Z162">
        <f t="shared" si="1"/>
        <v>9.0206222198879553E-4</v>
      </c>
      <c r="AA162">
        <f t="shared" si="1"/>
        <v>2.4810726887893007E-2</v>
      </c>
      <c r="AB162">
        <f t="shared" si="1"/>
        <v>5.6448330338867585E-2</v>
      </c>
      <c r="AC162">
        <f t="shared" si="1"/>
        <v>4.037075876328497E-2</v>
      </c>
      <c r="AD162">
        <f t="shared" si="1"/>
        <v>2.4710512792502994E-2</v>
      </c>
      <c r="AE162">
        <f t="shared" si="1"/>
        <v>7.7206319795947678E-2</v>
      </c>
      <c r="AF162">
        <f t="shared" si="1"/>
        <v>3.9103576118110231E-2</v>
      </c>
      <c r="AG162">
        <f t="shared" si="1"/>
        <v>2.3669522520218908E-2</v>
      </c>
      <c r="AH162">
        <f t="shared" si="1"/>
        <v>4.1081913359161592E-3</v>
      </c>
      <c r="AI162">
        <f t="shared" si="1"/>
        <v>5.4755835643649511E-2</v>
      </c>
      <c r="AJ162">
        <f t="shared" si="1"/>
        <v>0.39436656005890303</v>
      </c>
      <c r="AL162">
        <f t="shared" si="2"/>
        <v>1</v>
      </c>
    </row>
    <row r="163" spans="1:38" x14ac:dyDescent="0.35">
      <c r="A163" t="s">
        <v>116</v>
      </c>
      <c r="B163">
        <f t="shared" si="1"/>
        <v>2.3621289883651664E-3</v>
      </c>
      <c r="C163">
        <f t="shared" si="1"/>
        <v>3.9681681239423644E-3</v>
      </c>
      <c r="D163">
        <f t="shared" si="1"/>
        <v>1.1435066291745693E-3</v>
      </c>
      <c r="E163">
        <f t="shared" si="1"/>
        <v>2.7720945767640838E-4</v>
      </c>
      <c r="F163">
        <f t="shared" si="1"/>
        <v>1.1251152543770241E-3</v>
      </c>
      <c r="G163">
        <f t="shared" si="1"/>
        <v>2.1300171547133889E-3</v>
      </c>
      <c r="H163">
        <f t="shared" si="1"/>
        <v>5.650168569986052E-3</v>
      </c>
      <c r="I163">
        <f t="shared" si="1"/>
        <v>0</v>
      </c>
      <c r="J163">
        <f t="shared" si="1"/>
        <v>0.10177406301758772</v>
      </c>
      <c r="K163">
        <f t="shared" si="1"/>
        <v>1.4242675247429172E-2</v>
      </c>
      <c r="L163">
        <f t="shared" si="1"/>
        <v>4.6307226859017427E-2</v>
      </c>
      <c r="M163">
        <f t="shared" si="1"/>
        <v>2.8101456970348669E-3</v>
      </c>
      <c r="N163">
        <f t="shared" si="1"/>
        <v>1.8728197676979111E-3</v>
      </c>
      <c r="O163">
        <f t="shared" si="1"/>
        <v>7.8922251343856355E-3</v>
      </c>
      <c r="P163">
        <f t="shared" si="1"/>
        <v>1.4296933326333808E-2</v>
      </c>
      <c r="Q163">
        <f t="shared" si="1"/>
        <v>3.3890864454510769E-2</v>
      </c>
      <c r="R163">
        <f t="shared" si="1"/>
        <v>1.4718032390663809E-2</v>
      </c>
      <c r="S163">
        <f t="shared" si="1"/>
        <v>2.0284065705828908E-3</v>
      </c>
      <c r="T163">
        <f t="shared" si="1"/>
        <v>2.2182393817115749E-4</v>
      </c>
      <c r="U163">
        <f t="shared" si="1"/>
        <v>5.8941185299442953E-3</v>
      </c>
      <c r="V163">
        <f t="shared" si="1"/>
        <v>3.3456799823273686E-3</v>
      </c>
      <c r="W163">
        <f t="shared" si="1"/>
        <v>2.541110183712923E-3</v>
      </c>
      <c r="X163">
        <f t="shared" si="1"/>
        <v>1.0930536622970122E-3</v>
      </c>
      <c r="Y163">
        <f t="shared" si="1"/>
        <v>9.7340402855666125E-4</v>
      </c>
      <c r="Z163">
        <f t="shared" si="1"/>
        <v>3.4386938318781721E-4</v>
      </c>
      <c r="AA163">
        <f t="shared" si="1"/>
        <v>1.3930796991283828E-2</v>
      </c>
      <c r="AB163">
        <f t="shared" si="1"/>
        <v>5.716109752114569E-2</v>
      </c>
      <c r="AC163">
        <f t="shared" si="1"/>
        <v>5.754315895467936E-2</v>
      </c>
      <c r="AD163">
        <f t="shared" si="1"/>
        <v>5.2289285755809751E-3</v>
      </c>
      <c r="AE163">
        <f t="shared" si="1"/>
        <v>2.1036632306739949E-2</v>
      </c>
      <c r="AF163">
        <f t="shared" si="1"/>
        <v>1.0248998779897876E-2</v>
      </c>
      <c r="AG163">
        <f t="shared" si="1"/>
        <v>6.8554025720443355E-3</v>
      </c>
      <c r="AH163">
        <f t="shared" si="1"/>
        <v>0.28944007424196355</v>
      </c>
      <c r="AI163">
        <f t="shared" si="1"/>
        <v>5.7253547650396176E-2</v>
      </c>
      <c r="AJ163">
        <f t="shared" si="1"/>
        <v>0.21039859605459213</v>
      </c>
      <c r="AL163">
        <f t="shared" si="2"/>
        <v>1.0000000000000002</v>
      </c>
    </row>
    <row r="164" spans="1:38" x14ac:dyDescent="0.35">
      <c r="A164" t="s">
        <v>117</v>
      </c>
      <c r="B164">
        <f t="shared" si="1"/>
        <v>2.2206903891131237E-3</v>
      </c>
      <c r="C164">
        <f t="shared" si="1"/>
        <v>3.6486685628729131E-3</v>
      </c>
      <c r="D164">
        <f t="shared" si="1"/>
        <v>2.6889837111635693E-3</v>
      </c>
      <c r="E164">
        <f t="shared" si="1"/>
        <v>4.1622448117037707E-4</v>
      </c>
      <c r="F164">
        <f t="shared" si="1"/>
        <v>9.2950710871807598E-4</v>
      </c>
      <c r="G164">
        <f t="shared" si="1"/>
        <v>8.799503610383611E-4</v>
      </c>
      <c r="H164">
        <f t="shared" si="1"/>
        <v>6.3736045689298639E-3</v>
      </c>
      <c r="I164">
        <f t="shared" si="1"/>
        <v>3.3604890608291631E-2</v>
      </c>
      <c r="J164">
        <f t="shared" si="1"/>
        <v>0</v>
      </c>
      <c r="K164">
        <f t="shared" si="1"/>
        <v>1.1092163838457533E-2</v>
      </c>
      <c r="L164">
        <f t="shared" ref="L164:AJ164" si="3">L209/$AL209</f>
        <v>3.1462825473890885E-2</v>
      </c>
      <c r="M164">
        <f t="shared" si="3"/>
        <v>5.4043933378113843E-3</v>
      </c>
      <c r="N164">
        <f t="shared" si="3"/>
        <v>4.8241976822906143E-3</v>
      </c>
      <c r="O164">
        <f t="shared" si="3"/>
        <v>1.9805734286636816E-3</v>
      </c>
      <c r="P164">
        <f t="shared" si="3"/>
        <v>8.8219493262517105E-3</v>
      </c>
      <c r="Q164">
        <f t="shared" si="3"/>
        <v>5.3693545313544967E-3</v>
      </c>
      <c r="R164">
        <f t="shared" si="3"/>
        <v>4.0383366302109746E-3</v>
      </c>
      <c r="S164">
        <f t="shared" si="3"/>
        <v>1.5232419678511448E-3</v>
      </c>
      <c r="T164">
        <f t="shared" si="3"/>
        <v>3.3577224958500714E-4</v>
      </c>
      <c r="U164">
        <f t="shared" si="3"/>
        <v>7.6351320997259248E-3</v>
      </c>
      <c r="V164">
        <f t="shared" si="3"/>
        <v>8.718268388709819E-3</v>
      </c>
      <c r="W164">
        <f t="shared" si="3"/>
        <v>1.377736309752706E-3</v>
      </c>
      <c r="X164">
        <f t="shared" si="3"/>
        <v>1.156659058286728E-2</v>
      </c>
      <c r="Y164">
        <f t="shared" si="3"/>
        <v>8.0334783072106631E-4</v>
      </c>
      <c r="Z164">
        <f t="shared" si="3"/>
        <v>4.1602873364827162E-4</v>
      </c>
      <c r="AA164">
        <f t="shared" si="3"/>
        <v>2.0893111771933003E-2</v>
      </c>
      <c r="AB164">
        <f t="shared" si="3"/>
        <v>0.21226241429969583</v>
      </c>
      <c r="AC164">
        <f t="shared" si="3"/>
        <v>3.1486706671587761E-2</v>
      </c>
      <c r="AD164">
        <f t="shared" si="3"/>
        <v>3.952899361729318E-2</v>
      </c>
      <c r="AE164">
        <f t="shared" si="3"/>
        <v>0.10163472344414895</v>
      </c>
      <c r="AF164">
        <f t="shared" si="3"/>
        <v>3.0950227962670555E-2</v>
      </c>
      <c r="AG164">
        <f t="shared" si="3"/>
        <v>1.5407483212447821E-2</v>
      </c>
      <c r="AH164">
        <f t="shared" si="3"/>
        <v>1.6503147342846469E-2</v>
      </c>
      <c r="AI164">
        <f t="shared" si="3"/>
        <v>5.5398571480258098E-2</v>
      </c>
      <c r="AJ164">
        <f t="shared" si="3"/>
        <v>0.31980218799402799</v>
      </c>
      <c r="AL164">
        <f t="shared" si="2"/>
        <v>1</v>
      </c>
    </row>
    <row r="165" spans="1:38" x14ac:dyDescent="0.35">
      <c r="A165" t="s">
        <v>118</v>
      </c>
      <c r="B165">
        <f t="shared" ref="B165:AJ172" si="4">B210/$AL210</f>
        <v>1.467067598585132E-3</v>
      </c>
      <c r="C165">
        <f t="shared" si="4"/>
        <v>2.7970406329902435E-2</v>
      </c>
      <c r="D165">
        <f t="shared" si="4"/>
        <v>2.0082985039137796E-3</v>
      </c>
      <c r="E165">
        <f t="shared" si="4"/>
        <v>6.6506828547616354E-4</v>
      </c>
      <c r="F165">
        <f t="shared" si="4"/>
        <v>1.8331454999915057E-3</v>
      </c>
      <c r="G165">
        <f t="shared" si="4"/>
        <v>7.0402215483759858E-4</v>
      </c>
      <c r="H165">
        <f t="shared" si="4"/>
        <v>1.2211193552803794E-3</v>
      </c>
      <c r="I165">
        <f t="shared" si="4"/>
        <v>1.0472237061227656E-4</v>
      </c>
      <c r="J165">
        <f t="shared" si="4"/>
        <v>4.0716310773562266E-4</v>
      </c>
      <c r="K165">
        <f t="shared" si="4"/>
        <v>0</v>
      </c>
      <c r="L165">
        <f t="shared" si="4"/>
        <v>3.6626787189384412E-2</v>
      </c>
      <c r="M165">
        <f t="shared" si="4"/>
        <v>2.3186372519895539E-3</v>
      </c>
      <c r="N165">
        <f t="shared" si="4"/>
        <v>1.4215132869409819E-3</v>
      </c>
      <c r="O165">
        <f t="shared" si="4"/>
        <v>1.5923687648765814E-3</v>
      </c>
      <c r="P165">
        <f t="shared" si="4"/>
        <v>3.0359568047647112E-2</v>
      </c>
      <c r="Q165">
        <f t="shared" si="4"/>
        <v>2.0946618864058143E-4</v>
      </c>
      <c r="R165">
        <f t="shared" si="4"/>
        <v>3.6173748058764216E-4</v>
      </c>
      <c r="S165">
        <f t="shared" si="4"/>
        <v>3.5469629390554491E-3</v>
      </c>
      <c r="T165">
        <f t="shared" si="4"/>
        <v>1.1932806092756213E-4</v>
      </c>
      <c r="U165">
        <f t="shared" si="4"/>
        <v>9.1603951361474874E-3</v>
      </c>
      <c r="V165">
        <f t="shared" si="4"/>
        <v>7.1347832056448471E-3</v>
      </c>
      <c r="W165">
        <f t="shared" si="4"/>
        <v>4.188873377075035E-2</v>
      </c>
      <c r="X165">
        <f t="shared" si="4"/>
        <v>1.7881150414838471E-2</v>
      </c>
      <c r="Y165">
        <f t="shared" si="4"/>
        <v>5.0959596668687611E-4</v>
      </c>
      <c r="Z165">
        <f t="shared" si="4"/>
        <v>3.2467098383669917E-4</v>
      </c>
      <c r="AA165">
        <f t="shared" si="4"/>
        <v>4.9137761999724042E-2</v>
      </c>
      <c r="AB165">
        <f t="shared" si="4"/>
        <v>1.5505570273293726E-3</v>
      </c>
      <c r="AC165">
        <f t="shared" si="4"/>
        <v>2.4851153123137737E-2</v>
      </c>
      <c r="AD165">
        <f t="shared" si="4"/>
        <v>2.3395720747747966E-2</v>
      </c>
      <c r="AE165">
        <f t="shared" si="4"/>
        <v>5.1279919188924571E-2</v>
      </c>
      <c r="AF165">
        <f t="shared" si="4"/>
        <v>1.2066670139896964E-2</v>
      </c>
      <c r="AG165">
        <f t="shared" si="4"/>
        <v>2.1180041816402363E-2</v>
      </c>
      <c r="AH165">
        <f t="shared" si="4"/>
        <v>4.6332799227438342E-3</v>
      </c>
      <c r="AI165">
        <f t="shared" si="4"/>
        <v>3.9558825901637909E-2</v>
      </c>
      <c r="AJ165">
        <f t="shared" si="4"/>
        <v>0.58250935823816574</v>
      </c>
      <c r="AL165">
        <f t="shared" si="2"/>
        <v>1</v>
      </c>
    </row>
    <row r="166" spans="1:38" x14ac:dyDescent="0.35">
      <c r="A166" t="s">
        <v>119</v>
      </c>
      <c r="B166">
        <f t="shared" si="4"/>
        <v>1.5112833011656191E-2</v>
      </c>
      <c r="C166">
        <f t="shared" si="4"/>
        <v>4.1820403129652446E-3</v>
      </c>
      <c r="D166">
        <f t="shared" si="4"/>
        <v>1.9995367902946499E-2</v>
      </c>
      <c r="E166">
        <f t="shared" si="4"/>
        <v>2.0467105374712708E-2</v>
      </c>
      <c r="F166">
        <f t="shared" si="4"/>
        <v>1.4255922633205286E-3</v>
      </c>
      <c r="G166">
        <f t="shared" si="4"/>
        <v>1.4924217384874081E-2</v>
      </c>
      <c r="H166">
        <f t="shared" si="4"/>
        <v>3.1494597665891735E-3</v>
      </c>
      <c r="I166">
        <f t="shared" si="4"/>
        <v>3.6067628333025752E-4</v>
      </c>
      <c r="J166">
        <f t="shared" si="4"/>
        <v>9.9500740777580836E-4</v>
      </c>
      <c r="K166">
        <f t="shared" si="4"/>
        <v>2.0800088714982005E-2</v>
      </c>
      <c r="L166">
        <f t="shared" si="4"/>
        <v>0</v>
      </c>
      <c r="M166">
        <f t="shared" si="4"/>
        <v>3.5704984383634703E-2</v>
      </c>
      <c r="N166">
        <f t="shared" si="4"/>
        <v>1.4223267749643194E-2</v>
      </c>
      <c r="O166">
        <f t="shared" si="4"/>
        <v>1.267655663015414E-3</v>
      </c>
      <c r="P166">
        <f t="shared" si="4"/>
        <v>5.822455112297175E-2</v>
      </c>
      <c r="Q166">
        <f t="shared" si="4"/>
        <v>1.8894727225507431E-3</v>
      </c>
      <c r="R166">
        <f t="shared" si="4"/>
        <v>2.9637037174032772E-3</v>
      </c>
      <c r="S166">
        <f t="shared" si="4"/>
        <v>2.7313534815160204E-3</v>
      </c>
      <c r="T166">
        <f t="shared" si="4"/>
        <v>1.1983104512503642E-4</v>
      </c>
      <c r="U166">
        <f t="shared" si="4"/>
        <v>1.6997818873115488E-2</v>
      </c>
      <c r="V166">
        <f t="shared" si="4"/>
        <v>8.4320122489232777E-2</v>
      </c>
      <c r="W166">
        <f t="shared" si="4"/>
        <v>1.1762006923783659E-2</v>
      </c>
      <c r="X166">
        <f t="shared" si="4"/>
        <v>3.3161796932677838E-2</v>
      </c>
      <c r="Y166">
        <f t="shared" si="4"/>
        <v>2.734001912707929E-3</v>
      </c>
      <c r="Z166">
        <f t="shared" si="4"/>
        <v>2.8430644912134937E-3</v>
      </c>
      <c r="AA166">
        <f t="shared" si="4"/>
        <v>3.5353181709968061E-2</v>
      </c>
      <c r="AB166">
        <f t="shared" si="4"/>
        <v>4.4360803812118019E-3</v>
      </c>
      <c r="AC166">
        <f t="shared" si="4"/>
        <v>1.9276640104518791E-2</v>
      </c>
      <c r="AD166">
        <f t="shared" si="4"/>
        <v>1.4300418097456975E-2</v>
      </c>
      <c r="AE166">
        <f t="shared" si="4"/>
        <v>3.8264266287236837E-2</v>
      </c>
      <c r="AF166">
        <f t="shared" si="4"/>
        <v>1.2930247214697025E-2</v>
      </c>
      <c r="AG166">
        <f t="shared" si="4"/>
        <v>1.3400685043940196E-2</v>
      </c>
      <c r="AH166">
        <f t="shared" si="4"/>
        <v>2.8815584829683851E-2</v>
      </c>
      <c r="AI166">
        <f t="shared" si="4"/>
        <v>7.515002868965423E-2</v>
      </c>
      <c r="AJ166">
        <f t="shared" si="4"/>
        <v>0.38771684770988857</v>
      </c>
      <c r="AL166">
        <f t="shared" si="2"/>
        <v>1.0000000000000002</v>
      </c>
    </row>
    <row r="167" spans="1:38" x14ac:dyDescent="0.35">
      <c r="A167" t="s">
        <v>120</v>
      </c>
      <c r="B167">
        <f t="shared" si="4"/>
        <v>2.587619891305265E-3</v>
      </c>
      <c r="C167">
        <f t="shared" si="4"/>
        <v>7.559237290650808E-3</v>
      </c>
      <c r="D167">
        <f t="shared" si="4"/>
        <v>1.8292357531191877E-2</v>
      </c>
      <c r="E167">
        <f t="shared" si="4"/>
        <v>1.7384202149991988E-4</v>
      </c>
      <c r="F167">
        <f t="shared" si="4"/>
        <v>3.6651804906721305E-4</v>
      </c>
      <c r="G167">
        <f t="shared" si="4"/>
        <v>1.6594540789118416E-3</v>
      </c>
      <c r="H167">
        <f t="shared" si="4"/>
        <v>1.7378151963628882E-3</v>
      </c>
      <c r="I167">
        <f t="shared" si="4"/>
        <v>7.8428341743970025E-5</v>
      </c>
      <c r="J167">
        <f t="shared" si="4"/>
        <v>9.857546233311388E-4</v>
      </c>
      <c r="K167">
        <f t="shared" si="4"/>
        <v>8.7603785485085295E-3</v>
      </c>
      <c r="L167">
        <f t="shared" si="4"/>
        <v>0.14903825173187427</v>
      </c>
      <c r="M167">
        <f t="shared" si="4"/>
        <v>0</v>
      </c>
      <c r="N167">
        <f t="shared" si="4"/>
        <v>2.8560689010460535E-3</v>
      </c>
      <c r="O167">
        <f t="shared" si="4"/>
        <v>4.8681592125364258E-4</v>
      </c>
      <c r="P167">
        <f t="shared" si="4"/>
        <v>2.2416859207311981E-2</v>
      </c>
      <c r="Q167">
        <f t="shared" si="4"/>
        <v>1.9510730616135636E-4</v>
      </c>
      <c r="R167">
        <f t="shared" si="4"/>
        <v>3.0486216840763211E-4</v>
      </c>
      <c r="S167">
        <f t="shared" si="4"/>
        <v>5.8953464084060211E-4</v>
      </c>
      <c r="T167">
        <f t="shared" si="4"/>
        <v>1.4350145729382404E-4</v>
      </c>
      <c r="U167">
        <f t="shared" si="4"/>
        <v>7.6746614016002905E-3</v>
      </c>
      <c r="V167">
        <f t="shared" si="4"/>
        <v>6.3972429793721476E-3</v>
      </c>
      <c r="W167">
        <f t="shared" si="4"/>
        <v>2.7633666011046815E-4</v>
      </c>
      <c r="X167">
        <f t="shared" si="4"/>
        <v>2.4934633058269828E-2</v>
      </c>
      <c r="Y167">
        <f t="shared" si="4"/>
        <v>4.0137384494799748E-4</v>
      </c>
      <c r="Z167">
        <f t="shared" si="4"/>
        <v>1.1764251261595506E-4</v>
      </c>
      <c r="AA167">
        <f t="shared" si="4"/>
        <v>4.317480213005551E-3</v>
      </c>
      <c r="AB167">
        <f t="shared" si="4"/>
        <v>1.0037550481662622E-2</v>
      </c>
      <c r="AC167">
        <f t="shared" si="4"/>
        <v>2.7916344162789722E-2</v>
      </c>
      <c r="AD167">
        <f t="shared" si="4"/>
        <v>3.1992713245176667E-3</v>
      </c>
      <c r="AE167">
        <f t="shared" si="4"/>
        <v>5.6473828815287556E-2</v>
      </c>
      <c r="AF167">
        <f t="shared" si="4"/>
        <v>9.8692208521824198E-3</v>
      </c>
      <c r="AG167">
        <f t="shared" si="4"/>
        <v>4.2155233687383902E-3</v>
      </c>
      <c r="AH167">
        <f t="shared" si="4"/>
        <v>1.8259529668147617E-2</v>
      </c>
      <c r="AI167">
        <f t="shared" si="4"/>
        <v>8.3996485110620231E-2</v>
      </c>
      <c r="AJ167">
        <f t="shared" si="4"/>
        <v>0.52368046863936868</v>
      </c>
      <c r="AL167">
        <f t="shared" si="2"/>
        <v>1</v>
      </c>
    </row>
    <row r="168" spans="1:38" x14ac:dyDescent="0.35">
      <c r="A168" t="s">
        <v>121</v>
      </c>
      <c r="B168">
        <f t="shared" si="4"/>
        <v>3.5672065810913034E-2</v>
      </c>
      <c r="C168">
        <f t="shared" si="4"/>
        <v>7.7096451392292317E-3</v>
      </c>
      <c r="D168">
        <f t="shared" si="4"/>
        <v>6.4719779124223131E-4</v>
      </c>
      <c r="E168">
        <f t="shared" si="4"/>
        <v>1.532203142987422E-3</v>
      </c>
      <c r="F168">
        <f t="shared" si="4"/>
        <v>1.2446910788048958E-3</v>
      </c>
      <c r="G168">
        <f t="shared" si="4"/>
        <v>1.5048244545871415E-3</v>
      </c>
      <c r="H168">
        <f t="shared" si="4"/>
        <v>3.4253104363403206E-3</v>
      </c>
      <c r="I168">
        <f t="shared" si="4"/>
        <v>1.6606392938075859E-4</v>
      </c>
      <c r="J168">
        <f t="shared" si="4"/>
        <v>1.6057385730886989E-3</v>
      </c>
      <c r="K168">
        <f t="shared" si="4"/>
        <v>1.6458426178383764E-2</v>
      </c>
      <c r="L168">
        <f t="shared" si="4"/>
        <v>0.13327816503730028</v>
      </c>
      <c r="M168">
        <f t="shared" si="4"/>
        <v>2.7763925180781762E-3</v>
      </c>
      <c r="N168">
        <f t="shared" si="4"/>
        <v>0</v>
      </c>
      <c r="O168">
        <f t="shared" si="4"/>
        <v>6.0086186964332733E-3</v>
      </c>
      <c r="P168">
        <f t="shared" si="4"/>
        <v>2.0885423915986703E-2</v>
      </c>
      <c r="Q168">
        <f t="shared" si="4"/>
        <v>1.0255898996434894E-3</v>
      </c>
      <c r="R168">
        <f t="shared" si="4"/>
        <v>7.0621964961299296E-4</v>
      </c>
      <c r="S168">
        <f t="shared" si="4"/>
        <v>1.9050406745535443E-3</v>
      </c>
      <c r="T168">
        <f t="shared" si="4"/>
        <v>5.8434148305624718E-4</v>
      </c>
      <c r="U168">
        <f t="shared" si="4"/>
        <v>1.4306153080697321E-2</v>
      </c>
      <c r="V168">
        <f t="shared" si="4"/>
        <v>3.2684205177324313E-3</v>
      </c>
      <c r="W168">
        <f t="shared" si="4"/>
        <v>1.6727876908857204E-3</v>
      </c>
      <c r="X168">
        <f t="shared" si="4"/>
        <v>0.22457182813236207</v>
      </c>
      <c r="Y168">
        <f t="shared" si="4"/>
        <v>1.5829827260544344E-2</v>
      </c>
      <c r="Z168">
        <f t="shared" si="4"/>
        <v>7.3771947566514807E-4</v>
      </c>
      <c r="AA168">
        <f t="shared" si="4"/>
        <v>2.4518260510083597E-2</v>
      </c>
      <c r="AB168">
        <f t="shared" si="4"/>
        <v>1.1024759938356381E-2</v>
      </c>
      <c r="AC168">
        <f t="shared" si="4"/>
        <v>6.8743156223799409E-2</v>
      </c>
      <c r="AD168">
        <f t="shared" si="4"/>
        <v>3.36347545357241E-2</v>
      </c>
      <c r="AE168">
        <f t="shared" si="4"/>
        <v>4.3188555020197875E-2</v>
      </c>
      <c r="AF168">
        <f t="shared" si="4"/>
        <v>1.0548678949615902E-2</v>
      </c>
      <c r="AG168">
        <f t="shared" si="4"/>
        <v>5.9341515308628775E-3</v>
      </c>
      <c r="AH168">
        <f t="shared" si="4"/>
        <v>1.0740114752540376E-2</v>
      </c>
      <c r="AI168">
        <f t="shared" si="4"/>
        <v>9.0316630947751275E-2</v>
      </c>
      <c r="AJ168">
        <f t="shared" si="4"/>
        <v>0.20382824302355901</v>
      </c>
      <c r="AL168">
        <f t="shared" si="2"/>
        <v>1</v>
      </c>
    </row>
    <row r="169" spans="1:38" x14ac:dyDescent="0.35">
      <c r="A169" t="s">
        <v>122</v>
      </c>
      <c r="B169">
        <f t="shared" si="4"/>
        <v>1.1096709018565789E-3</v>
      </c>
      <c r="C169">
        <f t="shared" si="4"/>
        <v>2.9224251376151582E-3</v>
      </c>
      <c r="D169">
        <f t="shared" si="4"/>
        <v>7.793630777544262E-4</v>
      </c>
      <c r="E169">
        <f t="shared" si="4"/>
        <v>2.2326332167941156E-4</v>
      </c>
      <c r="F169">
        <f t="shared" si="4"/>
        <v>9.4095100093012347E-4</v>
      </c>
      <c r="G169">
        <f t="shared" si="4"/>
        <v>3.1858868793442968E-3</v>
      </c>
      <c r="H169">
        <f t="shared" si="4"/>
        <v>1.9557179715805925E-3</v>
      </c>
      <c r="I169">
        <f t="shared" si="4"/>
        <v>1.0545601646916303E-3</v>
      </c>
      <c r="J169">
        <f t="shared" si="4"/>
        <v>8.1612518125151533E-4</v>
      </c>
      <c r="K169">
        <f t="shared" si="4"/>
        <v>1.7433341577791556E-2</v>
      </c>
      <c r="L169">
        <f t="shared" si="4"/>
        <v>2.7247494070206255E-2</v>
      </c>
      <c r="M169">
        <f t="shared" si="4"/>
        <v>9.7734029649933218E-4</v>
      </c>
      <c r="N169">
        <f t="shared" si="4"/>
        <v>6.6784488019711883E-3</v>
      </c>
      <c r="O169">
        <f t="shared" si="4"/>
        <v>0</v>
      </c>
      <c r="P169">
        <f t="shared" si="4"/>
        <v>7.4332389745661873E-3</v>
      </c>
      <c r="Q169">
        <f t="shared" si="4"/>
        <v>1.2371161024545562E-2</v>
      </c>
      <c r="R169">
        <f t="shared" si="4"/>
        <v>3.414262532347774E-2</v>
      </c>
      <c r="S169">
        <f t="shared" si="4"/>
        <v>9.9935217328462602E-4</v>
      </c>
      <c r="T169">
        <f t="shared" si="4"/>
        <v>8.8254982857562082E-4</v>
      </c>
      <c r="U169">
        <f t="shared" si="4"/>
        <v>8.7470141124171841E-3</v>
      </c>
      <c r="V169">
        <f t="shared" si="4"/>
        <v>8.0738948104925726E-2</v>
      </c>
      <c r="W169">
        <f t="shared" si="4"/>
        <v>2.6154907496870809E-3</v>
      </c>
      <c r="X169">
        <f t="shared" si="4"/>
        <v>1.7737844609668239E-2</v>
      </c>
      <c r="Y169">
        <f t="shared" si="4"/>
        <v>5.2207698039583028E-3</v>
      </c>
      <c r="Z169">
        <f t="shared" si="4"/>
        <v>1.7405267519918116E-4</v>
      </c>
      <c r="AA169">
        <f t="shared" si="4"/>
        <v>2.1709156747855108E-2</v>
      </c>
      <c r="AB169">
        <f t="shared" si="4"/>
        <v>3.9925459810357155E-3</v>
      </c>
      <c r="AC169">
        <f t="shared" si="4"/>
        <v>0.38380089904090631</v>
      </c>
      <c r="AD169">
        <f t="shared" si="4"/>
        <v>1.9159636792362537E-2</v>
      </c>
      <c r="AE169">
        <f t="shared" si="4"/>
        <v>7.8760861657672307E-2</v>
      </c>
      <c r="AF169">
        <f t="shared" si="4"/>
        <v>3.3660211864800338E-2</v>
      </c>
      <c r="AG169">
        <f t="shared" si="4"/>
        <v>1.1135772805791531E-2</v>
      </c>
      <c r="AH169">
        <f t="shared" si="4"/>
        <v>3.7590061277790743E-3</v>
      </c>
      <c r="AI169">
        <f t="shared" si="4"/>
        <v>8.5370616546671427E-2</v>
      </c>
      <c r="AJ169">
        <f t="shared" si="4"/>
        <v>0.12226365667164826</v>
      </c>
      <c r="AL169">
        <f t="shared" si="2"/>
        <v>1</v>
      </c>
    </row>
    <row r="170" spans="1:38" x14ac:dyDescent="0.35">
      <c r="A170" t="s">
        <v>123</v>
      </c>
      <c r="B170">
        <f t="shared" si="4"/>
        <v>3.027810283121323E-3</v>
      </c>
      <c r="C170">
        <f t="shared" si="4"/>
        <v>1.1618273377523065E-2</v>
      </c>
      <c r="D170">
        <f t="shared" si="4"/>
        <v>2.8214155987247554E-3</v>
      </c>
      <c r="E170">
        <f t="shared" si="4"/>
        <v>1.2622988778445245E-3</v>
      </c>
      <c r="F170">
        <f t="shared" si="4"/>
        <v>1.0669029671438704E-3</v>
      </c>
      <c r="G170">
        <f t="shared" si="4"/>
        <v>7.0852004727061638E-4</v>
      </c>
      <c r="H170">
        <f t="shared" si="4"/>
        <v>1.1343553907624503E-3</v>
      </c>
      <c r="I170">
        <f t="shared" si="4"/>
        <v>1.1153519296338E-4</v>
      </c>
      <c r="J170">
        <f t="shared" si="4"/>
        <v>3.7764940468534603E-4</v>
      </c>
      <c r="K170">
        <f t="shared" si="4"/>
        <v>3.5443414531374645E-2</v>
      </c>
      <c r="L170">
        <f t="shared" si="4"/>
        <v>5.4690282160409893E-2</v>
      </c>
      <c r="M170">
        <f t="shared" si="4"/>
        <v>7.4092061971536101E-3</v>
      </c>
      <c r="N170">
        <f t="shared" si="4"/>
        <v>2.1126675975951569E-3</v>
      </c>
      <c r="O170">
        <f t="shared" si="4"/>
        <v>8.5125423281821899E-4</v>
      </c>
      <c r="P170">
        <f t="shared" si="4"/>
        <v>0</v>
      </c>
      <c r="Q170">
        <f t="shared" si="4"/>
        <v>3.2568469229341484E-4</v>
      </c>
      <c r="R170">
        <f t="shared" si="4"/>
        <v>8.1684196756795231E-4</v>
      </c>
      <c r="S170">
        <f t="shared" si="4"/>
        <v>1.536632579674038E-3</v>
      </c>
      <c r="T170">
        <f t="shared" si="4"/>
        <v>5.9717335461370266E-4</v>
      </c>
      <c r="U170">
        <f t="shared" si="4"/>
        <v>4.5262825100560525E-3</v>
      </c>
      <c r="V170">
        <f t="shared" si="4"/>
        <v>7.570720273698938E-3</v>
      </c>
      <c r="W170">
        <f t="shared" si="4"/>
        <v>1.0674947704316139E-3</v>
      </c>
      <c r="X170">
        <f t="shared" si="4"/>
        <v>0.11015667707100683</v>
      </c>
      <c r="Y170">
        <f t="shared" si="4"/>
        <v>7.0496922754415567E-4</v>
      </c>
      <c r="Z170">
        <f t="shared" si="4"/>
        <v>6.3905987620176607E-4</v>
      </c>
      <c r="AA170">
        <f t="shared" si="4"/>
        <v>1.9788889300959324E-2</v>
      </c>
      <c r="AB170">
        <f t="shared" si="4"/>
        <v>2.1358399841063551E-3</v>
      </c>
      <c r="AC170">
        <f t="shared" si="4"/>
        <v>1.8030501453775737E-2</v>
      </c>
      <c r="AD170">
        <f t="shared" si="4"/>
        <v>4.8751124097467097E-2</v>
      </c>
      <c r="AE170">
        <f t="shared" si="4"/>
        <v>3.9699071973537704E-2</v>
      </c>
      <c r="AF170">
        <f t="shared" si="4"/>
        <v>3.8992678034374915E-2</v>
      </c>
      <c r="AG170">
        <f t="shared" si="4"/>
        <v>7.5443376831313344E-2</v>
      </c>
      <c r="AH170">
        <f t="shared" si="4"/>
        <v>5.7031600629748828E-3</v>
      </c>
      <c r="AI170">
        <f t="shared" si="4"/>
        <v>4.9043409165691498E-2</v>
      </c>
      <c r="AJ170">
        <f t="shared" si="4"/>
        <v>0.45183482691331994</v>
      </c>
      <c r="AL170">
        <f t="shared" si="2"/>
        <v>1</v>
      </c>
    </row>
    <row r="171" spans="1:38" x14ac:dyDescent="0.35">
      <c r="A171" t="s">
        <v>124</v>
      </c>
      <c r="B171">
        <f t="shared" si="4"/>
        <v>2.2707536063531091E-3</v>
      </c>
      <c r="C171">
        <f t="shared" si="4"/>
        <v>2.385791784648531E-3</v>
      </c>
      <c r="D171">
        <f t="shared" si="4"/>
        <v>3.8651716427278197E-4</v>
      </c>
      <c r="E171">
        <f t="shared" si="4"/>
        <v>5.5712934174473601E-5</v>
      </c>
      <c r="F171">
        <f t="shared" si="4"/>
        <v>6.8293498238061094E-4</v>
      </c>
      <c r="G171">
        <f t="shared" si="4"/>
        <v>1.2070672621142811E-3</v>
      </c>
      <c r="H171">
        <f t="shared" si="4"/>
        <v>8.3702778859734081E-3</v>
      </c>
      <c r="I171">
        <f t="shared" si="4"/>
        <v>1.0191298903990429E-2</v>
      </c>
      <c r="J171">
        <f t="shared" si="4"/>
        <v>2.7121500948127158E-3</v>
      </c>
      <c r="K171">
        <f t="shared" si="4"/>
        <v>7.7438199802559492E-3</v>
      </c>
      <c r="L171">
        <f t="shared" si="4"/>
        <v>5.1464440872425653E-2</v>
      </c>
      <c r="M171">
        <f t="shared" si="4"/>
        <v>1.0163095099408341E-3</v>
      </c>
      <c r="N171">
        <f t="shared" si="4"/>
        <v>7.505268588790684E-4</v>
      </c>
      <c r="O171">
        <f t="shared" si="4"/>
        <v>3.6067247595573566E-2</v>
      </c>
      <c r="P171">
        <f t="shared" si="4"/>
        <v>6.9082649026367855E-3</v>
      </c>
      <c r="Q171">
        <f t="shared" si="4"/>
        <v>0</v>
      </c>
      <c r="R171">
        <f t="shared" si="4"/>
        <v>3.1778879949116455E-2</v>
      </c>
      <c r="S171">
        <f t="shared" si="4"/>
        <v>8.5639532731036233E-4</v>
      </c>
      <c r="T171">
        <f t="shared" si="4"/>
        <v>5.0947463745085967E-4</v>
      </c>
      <c r="U171">
        <f t="shared" si="4"/>
        <v>6.3837852854082625E-3</v>
      </c>
      <c r="V171">
        <f t="shared" si="4"/>
        <v>4.845496988201848E-3</v>
      </c>
      <c r="W171">
        <f t="shared" si="4"/>
        <v>5.1503203736851281E-4</v>
      </c>
      <c r="X171">
        <f t="shared" si="4"/>
        <v>4.1777753880958141E-4</v>
      </c>
      <c r="Y171">
        <f t="shared" si="4"/>
        <v>3.6581584957952367E-4</v>
      </c>
      <c r="Z171">
        <f t="shared" si="4"/>
        <v>1.5588506769017305E-4</v>
      </c>
      <c r="AA171">
        <f t="shared" si="4"/>
        <v>9.220143268380528E-3</v>
      </c>
      <c r="AB171">
        <f t="shared" si="4"/>
        <v>1.093571262296008E-2</v>
      </c>
      <c r="AC171">
        <f t="shared" si="4"/>
        <v>0.18124987452433</v>
      </c>
      <c r="AD171">
        <f t="shared" si="4"/>
        <v>3.2349624920659436E-3</v>
      </c>
      <c r="AE171">
        <f t="shared" si="4"/>
        <v>1.3014735932154152E-2</v>
      </c>
      <c r="AF171">
        <f t="shared" si="4"/>
        <v>1.8572274784805318E-2</v>
      </c>
      <c r="AG171">
        <f t="shared" si="4"/>
        <v>1.5764954216402791E-3</v>
      </c>
      <c r="AH171">
        <f t="shared" si="4"/>
        <v>0.29923180755613271</v>
      </c>
      <c r="AI171">
        <f t="shared" si="4"/>
        <v>5.4499336967456076E-2</v>
      </c>
      <c r="AJ171">
        <f t="shared" si="4"/>
        <v>0.23042299941070715</v>
      </c>
      <c r="AL171">
        <f t="shared" si="2"/>
        <v>1.0000000000000002</v>
      </c>
    </row>
    <row r="172" spans="1:38" x14ac:dyDescent="0.35">
      <c r="A172" t="s">
        <v>125</v>
      </c>
      <c r="B172">
        <f t="shared" si="4"/>
        <v>1.6433992744472703E-3</v>
      </c>
      <c r="C172">
        <f t="shared" si="4"/>
        <v>3.1660461529657517E-3</v>
      </c>
      <c r="D172">
        <f t="shared" si="4"/>
        <v>5.3971070875997952E-4</v>
      </c>
      <c r="E172">
        <f t="shared" si="4"/>
        <v>2.1817099554283657E-4</v>
      </c>
      <c r="F172">
        <f t="shared" si="4"/>
        <v>6.0743705256351794E-4</v>
      </c>
      <c r="G172">
        <f t="shared" si="4"/>
        <v>1.0784880656673696E-3</v>
      </c>
      <c r="H172">
        <f t="shared" si="4"/>
        <v>1.5378955144101652E-2</v>
      </c>
      <c r="I172">
        <f t="shared" si="4"/>
        <v>3.0942947292979203E-3</v>
      </c>
      <c r="J172">
        <f t="shared" si="4"/>
        <v>1.6269489480453775E-3</v>
      </c>
      <c r="K172">
        <f t="shared" si="4"/>
        <v>7.8489057353713001E-3</v>
      </c>
      <c r="L172">
        <f t="shared" ref="L172:AJ172" si="5">L217/$AL217</f>
        <v>6.6023093341543715E-2</v>
      </c>
      <c r="M172">
        <f t="shared" si="5"/>
        <v>1.2905922741683732E-3</v>
      </c>
      <c r="N172">
        <f t="shared" si="5"/>
        <v>8.2566638259714143E-4</v>
      </c>
      <c r="O172">
        <f t="shared" si="5"/>
        <v>4.9060123434615806E-2</v>
      </c>
      <c r="P172">
        <f t="shared" si="5"/>
        <v>1.2622533785441193E-2</v>
      </c>
      <c r="Q172">
        <f t="shared" si="5"/>
        <v>2.7414760621208664E-2</v>
      </c>
      <c r="R172">
        <f t="shared" si="5"/>
        <v>0</v>
      </c>
      <c r="S172">
        <f t="shared" si="5"/>
        <v>9.4641877852593066E-4</v>
      </c>
      <c r="T172">
        <f t="shared" si="5"/>
        <v>2.6845532660110528E-4</v>
      </c>
      <c r="U172">
        <f t="shared" si="5"/>
        <v>7.906656881250286E-3</v>
      </c>
      <c r="V172">
        <f t="shared" si="5"/>
        <v>5.7202568327626567E-2</v>
      </c>
      <c r="W172">
        <f t="shared" si="5"/>
        <v>1.6386158462027484E-3</v>
      </c>
      <c r="X172">
        <f t="shared" si="5"/>
        <v>2.0968916058242797E-3</v>
      </c>
      <c r="Y172">
        <f t="shared" si="5"/>
        <v>4.1884164384961678E-4</v>
      </c>
      <c r="Z172">
        <f t="shared" si="5"/>
        <v>1.3008591445468596E-4</v>
      </c>
      <c r="AA172">
        <f t="shared" si="5"/>
        <v>2.6883683417085132E-2</v>
      </c>
      <c r="AB172">
        <f t="shared" si="5"/>
        <v>1.6996337235657983E-2</v>
      </c>
      <c r="AC172">
        <f t="shared" si="5"/>
        <v>0.1975445029455126</v>
      </c>
      <c r="AD172">
        <f t="shared" si="5"/>
        <v>1.8979709922411045E-3</v>
      </c>
      <c r="AE172">
        <f t="shared" si="5"/>
        <v>8.6191543517209288E-3</v>
      </c>
      <c r="AF172">
        <f t="shared" si="5"/>
        <v>7.0811071676347183E-3</v>
      </c>
      <c r="AG172">
        <f t="shared" si="5"/>
        <v>2.7578213864393429E-3</v>
      </c>
      <c r="AH172">
        <f t="shared" si="5"/>
        <v>0.13993767659673315</v>
      </c>
      <c r="AI172">
        <f t="shared" si="5"/>
        <v>7.7702825086887764E-2</v>
      </c>
      <c r="AJ172">
        <f t="shared" si="5"/>
        <v>0.25753125984941411</v>
      </c>
      <c r="AL172">
        <f t="shared" si="2"/>
        <v>1</v>
      </c>
    </row>
    <row r="173" spans="1:38" x14ac:dyDescent="0.35">
      <c r="A173" t="s">
        <v>126</v>
      </c>
      <c r="B173">
        <f t="shared" ref="B173:AJ180" si="6">B218/$AL218</f>
        <v>2.2763875855530079E-3</v>
      </c>
      <c r="C173">
        <f t="shared" si="6"/>
        <v>5.2369321864680574E-2</v>
      </c>
      <c r="D173">
        <f t="shared" si="6"/>
        <v>3.6543481619940978E-3</v>
      </c>
      <c r="E173">
        <f t="shared" si="6"/>
        <v>2.5343957077965992E-3</v>
      </c>
      <c r="F173">
        <f t="shared" si="6"/>
        <v>3.7883644828155295E-4</v>
      </c>
      <c r="G173">
        <f t="shared" si="6"/>
        <v>1.4997338366847207E-3</v>
      </c>
      <c r="H173">
        <f t="shared" si="6"/>
        <v>2.5076910454624696E-3</v>
      </c>
      <c r="I173">
        <f t="shared" si="6"/>
        <v>7.9226570530977836E-4</v>
      </c>
      <c r="J173">
        <f t="shared" si="6"/>
        <v>1.3953802331021217E-3</v>
      </c>
      <c r="K173">
        <f t="shared" si="6"/>
        <v>0.14336919742095411</v>
      </c>
      <c r="L173">
        <f t="shared" si="6"/>
        <v>7.9143169816303566E-2</v>
      </c>
      <c r="M173">
        <f t="shared" si="6"/>
        <v>1.2667952297584925E-2</v>
      </c>
      <c r="N173">
        <f t="shared" si="6"/>
        <v>6.5820008357326794E-3</v>
      </c>
      <c r="O173">
        <f t="shared" si="6"/>
        <v>1.6701506664723665E-3</v>
      </c>
      <c r="P173">
        <f t="shared" si="6"/>
        <v>2.7821328060655251E-2</v>
      </c>
      <c r="Q173">
        <f t="shared" si="6"/>
        <v>2.8026748540148552E-3</v>
      </c>
      <c r="R173">
        <f t="shared" si="6"/>
        <v>3.922052130869773E-3</v>
      </c>
      <c r="S173">
        <f t="shared" si="6"/>
        <v>0</v>
      </c>
      <c r="T173">
        <f t="shared" si="6"/>
        <v>7.5767289656310591E-4</v>
      </c>
      <c r="U173">
        <f t="shared" si="6"/>
        <v>1.1848981929941018E-2</v>
      </c>
      <c r="V173">
        <f t="shared" si="6"/>
        <v>1.5172520951759095E-2</v>
      </c>
      <c r="W173">
        <f t="shared" si="6"/>
        <v>7.1053053988322831E-2</v>
      </c>
      <c r="X173">
        <f t="shared" si="6"/>
        <v>2.8805949502962551E-2</v>
      </c>
      <c r="Y173">
        <f t="shared" si="6"/>
        <v>1.2078724194206328E-3</v>
      </c>
      <c r="Z173">
        <f t="shared" si="6"/>
        <v>1.4717144832818339E-3</v>
      </c>
      <c r="AA173">
        <f t="shared" si="6"/>
        <v>2.9930421207708908E-2</v>
      </c>
      <c r="AB173">
        <f t="shared" si="6"/>
        <v>2.7928968391909732E-3</v>
      </c>
      <c r="AC173">
        <f t="shared" si="6"/>
        <v>1.2921523337471461E-2</v>
      </c>
      <c r="AD173">
        <f t="shared" si="6"/>
        <v>3.0993184600415471E-2</v>
      </c>
      <c r="AE173">
        <f t="shared" si="6"/>
        <v>3.5445468072953359E-2</v>
      </c>
      <c r="AF173">
        <f t="shared" si="6"/>
        <v>2.5575917883409835E-2</v>
      </c>
      <c r="AG173">
        <f t="shared" si="6"/>
        <v>4.3037069481299733E-2</v>
      </c>
      <c r="AH173">
        <f t="shared" si="6"/>
        <v>7.1086989451535128E-3</v>
      </c>
      <c r="AI173">
        <f t="shared" si="6"/>
        <v>5.781559395339067E-2</v>
      </c>
      <c r="AJ173">
        <f t="shared" si="6"/>
        <v>0.27867457283530267</v>
      </c>
      <c r="AL173">
        <f t="shared" si="2"/>
        <v>1</v>
      </c>
    </row>
    <row r="174" spans="1:38" x14ac:dyDescent="0.35">
      <c r="A174" t="s">
        <v>127</v>
      </c>
      <c r="B174">
        <f t="shared" si="6"/>
        <v>2.1631070196286464E-3</v>
      </c>
      <c r="C174">
        <f t="shared" si="6"/>
        <v>4.3499997091898017E-3</v>
      </c>
      <c r="D174">
        <f t="shared" si="6"/>
        <v>8.4456490063275942E-3</v>
      </c>
      <c r="E174">
        <f t="shared" si="6"/>
        <v>8.21213275772012E-4</v>
      </c>
      <c r="F174">
        <f t="shared" si="6"/>
        <v>4.9871778745351047E-4</v>
      </c>
      <c r="G174">
        <f t="shared" si="6"/>
        <v>1.1083774952491596E-3</v>
      </c>
      <c r="H174">
        <f t="shared" si="6"/>
        <v>3.6503190535108992E-3</v>
      </c>
      <c r="I174">
        <f t="shared" si="6"/>
        <v>1.2882457729869619E-4</v>
      </c>
      <c r="J174">
        <f t="shared" si="6"/>
        <v>1.0290340561312295E-3</v>
      </c>
      <c r="K174">
        <f t="shared" si="6"/>
        <v>1.5183243846260887E-2</v>
      </c>
      <c r="L174">
        <f t="shared" si="6"/>
        <v>3.0176723187147821E-2</v>
      </c>
      <c r="M174">
        <f t="shared" si="6"/>
        <v>2.353392379088715E-3</v>
      </c>
      <c r="N174">
        <f t="shared" si="6"/>
        <v>3.0398780645860802E-3</v>
      </c>
      <c r="O174">
        <f t="shared" si="6"/>
        <v>4.3182276099368883E-3</v>
      </c>
      <c r="P174">
        <f t="shared" si="6"/>
        <v>3.1484066943292269E-2</v>
      </c>
      <c r="Q174">
        <f t="shared" si="6"/>
        <v>1.6353082123671421E-3</v>
      </c>
      <c r="R174">
        <f t="shared" si="6"/>
        <v>1.2859887386138041E-3</v>
      </c>
      <c r="S174">
        <f t="shared" si="6"/>
        <v>9.9743557490702094E-4</v>
      </c>
      <c r="T174">
        <f t="shared" si="6"/>
        <v>0</v>
      </c>
      <c r="U174">
        <f t="shared" si="6"/>
        <v>1.2392507652865682E-2</v>
      </c>
      <c r="V174">
        <f t="shared" si="6"/>
        <v>4.4333363629679347E-3</v>
      </c>
      <c r="W174">
        <f t="shared" si="6"/>
        <v>1.2227917761653869E-3</v>
      </c>
      <c r="X174">
        <f t="shared" si="6"/>
        <v>1.4897121334955967E-2</v>
      </c>
      <c r="Y174">
        <f t="shared" si="6"/>
        <v>1.2988364727379328E-3</v>
      </c>
      <c r="Z174">
        <f t="shared" si="6"/>
        <v>4.5956692198065877E-4</v>
      </c>
      <c r="AA174">
        <f t="shared" si="6"/>
        <v>1.3490988920478689E-2</v>
      </c>
      <c r="AB174">
        <f t="shared" si="6"/>
        <v>1.4209420323257671E-2</v>
      </c>
      <c r="AC174">
        <f t="shared" si="6"/>
        <v>0.26263407543755429</v>
      </c>
      <c r="AD174">
        <f t="shared" si="6"/>
        <v>1.0995750611938445E-2</v>
      </c>
      <c r="AE174">
        <f t="shared" si="6"/>
        <v>0.20849146680410272</v>
      </c>
      <c r="AF174">
        <f t="shared" si="6"/>
        <v>1.0421595791012855E-2</v>
      </c>
      <c r="AG174">
        <f t="shared" si="6"/>
        <v>5.2967388197151253E-3</v>
      </c>
      <c r="AH174">
        <f t="shared" si="6"/>
        <v>7.7824281366766267E-3</v>
      </c>
      <c r="AI174">
        <f t="shared" si="6"/>
        <v>9.1720494766241112E-2</v>
      </c>
      <c r="AJ174">
        <f t="shared" si="6"/>
        <v>0.22758337333058667</v>
      </c>
      <c r="AL174">
        <f t="shared" si="2"/>
        <v>1</v>
      </c>
    </row>
    <row r="175" spans="1:38" x14ac:dyDescent="0.35">
      <c r="A175" t="s">
        <v>128</v>
      </c>
      <c r="B175">
        <f t="shared" si="6"/>
        <v>2.9116178552126477E-3</v>
      </c>
      <c r="C175">
        <f t="shared" si="6"/>
        <v>4.0176544876434697E-2</v>
      </c>
      <c r="D175">
        <f t="shared" si="6"/>
        <v>6.2753255500330356E-3</v>
      </c>
      <c r="E175">
        <f t="shared" si="6"/>
        <v>5.509864517677358E-4</v>
      </c>
      <c r="F175">
        <f t="shared" si="6"/>
        <v>1.1913608290634063E-3</v>
      </c>
      <c r="G175">
        <f t="shared" si="6"/>
        <v>9.8285171469722726E-4</v>
      </c>
      <c r="H175">
        <f t="shared" si="6"/>
        <v>3.1118881982265634E-3</v>
      </c>
      <c r="I175">
        <f t="shared" si="6"/>
        <v>2.5470424241459807E-4</v>
      </c>
      <c r="J175">
        <f t="shared" si="6"/>
        <v>1.3791750277588192E-3</v>
      </c>
      <c r="K175">
        <f t="shared" si="6"/>
        <v>2.5297072966784306E-2</v>
      </c>
      <c r="L175">
        <f t="shared" si="6"/>
        <v>7.0191854802590298E-2</v>
      </c>
      <c r="M175">
        <f t="shared" si="6"/>
        <v>8.8692450937665878E-3</v>
      </c>
      <c r="N175">
        <f t="shared" si="6"/>
        <v>6.4152827562398013E-3</v>
      </c>
      <c r="O175">
        <f t="shared" si="6"/>
        <v>2.8404242097119278E-3</v>
      </c>
      <c r="P175">
        <f t="shared" si="6"/>
        <v>1.7146317717987327E-2</v>
      </c>
      <c r="Q175">
        <f t="shared" si="6"/>
        <v>1.7688508830594988E-3</v>
      </c>
      <c r="R175">
        <f t="shared" si="6"/>
        <v>4.4214687330592231E-3</v>
      </c>
      <c r="S175">
        <f t="shared" si="6"/>
        <v>1.8748966479057588E-3</v>
      </c>
      <c r="T175">
        <f t="shared" si="6"/>
        <v>5.078250102210542E-4</v>
      </c>
      <c r="U175">
        <f t="shared" si="6"/>
        <v>0</v>
      </c>
      <c r="V175">
        <f t="shared" si="6"/>
        <v>5.087716458333276E-2</v>
      </c>
      <c r="W175">
        <f t="shared" si="6"/>
        <v>6.2105912266962214E-3</v>
      </c>
      <c r="X175">
        <f t="shared" si="6"/>
        <v>1.8686238935422182E-2</v>
      </c>
      <c r="Y175">
        <f t="shared" si="6"/>
        <v>1.024492393501436E-3</v>
      </c>
      <c r="Z175">
        <f t="shared" si="6"/>
        <v>4.7841314522229834E-4</v>
      </c>
      <c r="AA175">
        <f t="shared" si="6"/>
        <v>2.9227570503521007E-2</v>
      </c>
      <c r="AB175">
        <f t="shared" si="6"/>
        <v>5.7018255384901333E-3</v>
      </c>
      <c r="AC175">
        <f t="shared" si="6"/>
        <v>3.4949557906823733E-2</v>
      </c>
      <c r="AD175">
        <f t="shared" si="6"/>
        <v>3.8336374924143136E-2</v>
      </c>
      <c r="AE175">
        <f t="shared" si="6"/>
        <v>0.10486871016155244</v>
      </c>
      <c r="AF175">
        <f t="shared" si="6"/>
        <v>3.9425084268089612E-2</v>
      </c>
      <c r="AG175">
        <f t="shared" si="6"/>
        <v>2.5083162792987387E-2</v>
      </c>
      <c r="AH175">
        <f t="shared" si="6"/>
        <v>1.5972398626563108E-3</v>
      </c>
      <c r="AI175">
        <f t="shared" si="6"/>
        <v>6.197586353553116E-2</v>
      </c>
      <c r="AJ175">
        <f t="shared" si="6"/>
        <v>0.3853900166550957</v>
      </c>
      <c r="AL175">
        <f t="shared" si="2"/>
        <v>1.0000000000000002</v>
      </c>
    </row>
    <row r="176" spans="1:38" x14ac:dyDescent="0.35">
      <c r="A176" t="s">
        <v>129</v>
      </c>
      <c r="B176">
        <f t="shared" si="6"/>
        <v>1.1861595258807835E-2</v>
      </c>
      <c r="C176">
        <f t="shared" si="6"/>
        <v>1.4941488274209868E-2</v>
      </c>
      <c r="D176">
        <f t="shared" si="6"/>
        <v>6.8163501350734573E-4</v>
      </c>
      <c r="E176">
        <f t="shared" si="6"/>
        <v>4.1734147449045469E-4</v>
      </c>
      <c r="F176">
        <f t="shared" si="6"/>
        <v>3.9662388212854325E-4</v>
      </c>
      <c r="G176">
        <f t="shared" si="6"/>
        <v>4.7000218505037408E-3</v>
      </c>
      <c r="H176">
        <f t="shared" si="6"/>
        <v>6.3261561649103565E-3</v>
      </c>
      <c r="I176">
        <f t="shared" si="6"/>
        <v>2.401667225954244E-4</v>
      </c>
      <c r="J176">
        <f t="shared" si="6"/>
        <v>7.105871932131055E-4</v>
      </c>
      <c r="K176">
        <f t="shared" si="6"/>
        <v>3.7595703475551828E-2</v>
      </c>
      <c r="L176">
        <f t="shared" si="6"/>
        <v>0.32709624533237885</v>
      </c>
      <c r="M176">
        <f t="shared" si="6"/>
        <v>4.295556753038221E-3</v>
      </c>
      <c r="N176">
        <f t="shared" si="6"/>
        <v>1.3436145390713335E-3</v>
      </c>
      <c r="O176">
        <f t="shared" si="6"/>
        <v>2.3286127993180711E-2</v>
      </c>
      <c r="P176">
        <f t="shared" si="6"/>
        <v>2.7185729596502076E-2</v>
      </c>
      <c r="Q176">
        <f t="shared" si="6"/>
        <v>2.7895582495302352E-3</v>
      </c>
      <c r="R176">
        <f t="shared" si="6"/>
        <v>3.6609690315527355E-2</v>
      </c>
      <c r="S176">
        <f t="shared" si="6"/>
        <v>7.2762020111065179E-4</v>
      </c>
      <c r="T176">
        <f t="shared" si="6"/>
        <v>6.5627563146434772E-5</v>
      </c>
      <c r="U176">
        <f t="shared" si="6"/>
        <v>1.9673504381272511E-2</v>
      </c>
      <c r="V176">
        <f t="shared" si="6"/>
        <v>0</v>
      </c>
      <c r="W176">
        <f t="shared" si="6"/>
        <v>5.4555452393018294E-4</v>
      </c>
      <c r="X176">
        <f t="shared" si="6"/>
        <v>1.8225449574376731E-3</v>
      </c>
      <c r="Y176">
        <f t="shared" si="6"/>
        <v>1.447438524085014E-3</v>
      </c>
      <c r="Z176">
        <f t="shared" si="6"/>
        <v>1.8742864887415361E-4</v>
      </c>
      <c r="AA176">
        <f t="shared" si="6"/>
        <v>1.6310357296122367E-2</v>
      </c>
      <c r="AB176">
        <f t="shared" si="6"/>
        <v>1.4090375487741951E-2</v>
      </c>
      <c r="AC176">
        <f t="shared" si="6"/>
        <v>0.15013963132755917</v>
      </c>
      <c r="AD176">
        <f t="shared" si="6"/>
        <v>1.4625833463495759E-3</v>
      </c>
      <c r="AE176">
        <f t="shared" si="6"/>
        <v>1.5980619767562251E-2</v>
      </c>
      <c r="AF176">
        <f t="shared" si="6"/>
        <v>1.3375172729648216E-3</v>
      </c>
      <c r="AG176">
        <f t="shared" si="6"/>
        <v>4.0616577577522878E-3</v>
      </c>
      <c r="AH176">
        <f t="shared" si="6"/>
        <v>1.8823899520830932E-2</v>
      </c>
      <c r="AI176">
        <f t="shared" si="6"/>
        <v>0.11231805364566162</v>
      </c>
      <c r="AJ176">
        <f t="shared" si="6"/>
        <v>0.14052774368845106</v>
      </c>
      <c r="AL176">
        <f t="shared" si="2"/>
        <v>0.99999999999999978</v>
      </c>
    </row>
    <row r="177" spans="1:38" x14ac:dyDescent="0.35">
      <c r="A177" t="s">
        <v>130</v>
      </c>
      <c r="B177">
        <f t="shared" si="6"/>
        <v>7.972451750712287E-4</v>
      </c>
      <c r="C177">
        <f t="shared" si="6"/>
        <v>1.00235196505278E-2</v>
      </c>
      <c r="D177">
        <f t="shared" si="6"/>
        <v>1.3034089341974477E-3</v>
      </c>
      <c r="E177">
        <f t="shared" si="6"/>
        <v>3.7189657089872835E-5</v>
      </c>
      <c r="F177">
        <f t="shared" si="6"/>
        <v>1.1493407371994283E-2</v>
      </c>
      <c r="G177">
        <f t="shared" si="6"/>
        <v>1.9182260991419892E-4</v>
      </c>
      <c r="H177">
        <f t="shared" si="6"/>
        <v>8.2637923280307437E-4</v>
      </c>
      <c r="I177">
        <f t="shared" si="6"/>
        <v>6.9541635208705314E-5</v>
      </c>
      <c r="J177">
        <f t="shared" si="6"/>
        <v>2.665690693729968E-4</v>
      </c>
      <c r="K177">
        <f t="shared" si="6"/>
        <v>0.21728128424135904</v>
      </c>
      <c r="L177">
        <f t="shared" si="6"/>
        <v>4.6287214749849946E-2</v>
      </c>
      <c r="M177">
        <f t="shared" si="6"/>
        <v>2.8347934899051731E-4</v>
      </c>
      <c r="N177">
        <f t="shared" si="6"/>
        <v>4.2105084472947784E-4</v>
      </c>
      <c r="O177">
        <f t="shared" si="6"/>
        <v>1.2861747028631166E-3</v>
      </c>
      <c r="P177">
        <f t="shared" si="6"/>
        <v>3.8287853409861242E-3</v>
      </c>
      <c r="Q177">
        <f t="shared" si="6"/>
        <v>1.0506834015228301E-4</v>
      </c>
      <c r="R177">
        <f t="shared" si="6"/>
        <v>2.5235838739556571E-4</v>
      </c>
      <c r="S177">
        <f t="shared" si="6"/>
        <v>2.2912586607276672E-2</v>
      </c>
      <c r="T177">
        <f t="shared" si="6"/>
        <v>7.4228136711900679E-5</v>
      </c>
      <c r="U177">
        <f t="shared" si="6"/>
        <v>9.4091128244245519E-3</v>
      </c>
      <c r="V177">
        <f t="shared" si="6"/>
        <v>5.9108230249287443E-4</v>
      </c>
      <c r="W177">
        <f t="shared" si="6"/>
        <v>0</v>
      </c>
      <c r="X177">
        <f t="shared" si="6"/>
        <v>1.4894112115996139E-2</v>
      </c>
      <c r="Y177">
        <f t="shared" si="6"/>
        <v>7.0427103234654652E-5</v>
      </c>
      <c r="Z177">
        <f t="shared" si="6"/>
        <v>4.6972998937557154E-5</v>
      </c>
      <c r="AA177">
        <f t="shared" si="6"/>
        <v>4.191157731410617E-2</v>
      </c>
      <c r="AB177">
        <f t="shared" si="6"/>
        <v>1.7202916001706277E-3</v>
      </c>
      <c r="AC177">
        <f t="shared" si="6"/>
        <v>4.1890088516891057E-2</v>
      </c>
      <c r="AD177">
        <f t="shared" si="6"/>
        <v>1.1481064811583798E-2</v>
      </c>
      <c r="AE177">
        <f t="shared" si="6"/>
        <v>1.1859677981411069E-2</v>
      </c>
      <c r="AF177">
        <f t="shared" si="6"/>
        <v>1.4688100420885631E-2</v>
      </c>
      <c r="AG177">
        <f t="shared" si="6"/>
        <v>0.12121944971984819</v>
      </c>
      <c r="AH177">
        <f t="shared" si="6"/>
        <v>2.919647242928466E-3</v>
      </c>
      <c r="AI177">
        <f t="shared" si="6"/>
        <v>8.5493449680088512E-2</v>
      </c>
      <c r="AJ177">
        <f t="shared" si="6"/>
        <v>0.32406363133050642</v>
      </c>
      <c r="AL177">
        <f t="shared" si="2"/>
        <v>1</v>
      </c>
    </row>
    <row r="178" spans="1:38" x14ac:dyDescent="0.35">
      <c r="A178" t="s">
        <v>131</v>
      </c>
      <c r="B178">
        <f t="shared" si="6"/>
        <v>1.4469763305635867E-2</v>
      </c>
      <c r="C178">
        <f t="shared" si="6"/>
        <v>1.404315402203082E-2</v>
      </c>
      <c r="D178">
        <f t="shared" si="6"/>
        <v>2.0256412251490417E-3</v>
      </c>
      <c r="E178">
        <f t="shared" si="6"/>
        <v>3.7309746015607337E-4</v>
      </c>
      <c r="F178">
        <f t="shared" si="6"/>
        <v>7.0332550432781473E-4</v>
      </c>
      <c r="G178">
        <f t="shared" si="6"/>
        <v>1.4195009321372651E-3</v>
      </c>
      <c r="H178">
        <f t="shared" si="6"/>
        <v>5.2828719881492913E-3</v>
      </c>
      <c r="I178">
        <f t="shared" si="6"/>
        <v>1.1889245214980788E-4</v>
      </c>
      <c r="J178">
        <f t="shared" si="6"/>
        <v>6.0860671522829448E-4</v>
      </c>
      <c r="K178">
        <f t="shared" si="6"/>
        <v>4.4232216458773399E-2</v>
      </c>
      <c r="L178">
        <f t="shared" si="6"/>
        <v>0.11368925513790155</v>
      </c>
      <c r="M178">
        <f t="shared" si="6"/>
        <v>1.4225151453654069E-2</v>
      </c>
      <c r="N178">
        <f t="shared" si="6"/>
        <v>3.0843277523013326E-2</v>
      </c>
      <c r="O178">
        <f t="shared" si="6"/>
        <v>6.1107722543743614E-3</v>
      </c>
      <c r="P178">
        <f t="shared" si="6"/>
        <v>0.21268323967038186</v>
      </c>
      <c r="Q178">
        <f t="shared" si="6"/>
        <v>1.2196389727468658E-3</v>
      </c>
      <c r="R178">
        <f t="shared" si="6"/>
        <v>8.0188700649395353E-4</v>
      </c>
      <c r="S178">
        <f t="shared" si="6"/>
        <v>1.1040305413383879E-3</v>
      </c>
      <c r="T178">
        <f t="shared" si="6"/>
        <v>3.0262046731724163E-4</v>
      </c>
      <c r="U178">
        <f t="shared" si="6"/>
        <v>4.9810282394306214E-3</v>
      </c>
      <c r="V178">
        <f t="shared" si="6"/>
        <v>1.7469491413246441E-3</v>
      </c>
      <c r="W178">
        <f t="shared" si="6"/>
        <v>1.0605956197077276E-2</v>
      </c>
      <c r="X178">
        <f t="shared" si="6"/>
        <v>0</v>
      </c>
      <c r="Y178">
        <f t="shared" si="6"/>
        <v>1.488492620989354E-3</v>
      </c>
      <c r="Z178">
        <f t="shared" si="6"/>
        <v>2.7965957541209251E-4</v>
      </c>
      <c r="AA178">
        <f t="shared" si="6"/>
        <v>0.15589940055175094</v>
      </c>
      <c r="AB178">
        <f t="shared" si="6"/>
        <v>5.6089847864128108E-3</v>
      </c>
      <c r="AC178">
        <f t="shared" si="6"/>
        <v>6.1165976438636492E-2</v>
      </c>
      <c r="AD178">
        <f t="shared" si="6"/>
        <v>6.1247940690748945E-3</v>
      </c>
      <c r="AE178">
        <f t="shared" si="6"/>
        <v>1.3936225761627435E-2</v>
      </c>
      <c r="AF178">
        <f t="shared" si="6"/>
        <v>1.5405872736619862E-3</v>
      </c>
      <c r="AG178">
        <f t="shared" si="6"/>
        <v>6.1744359261730886E-3</v>
      </c>
      <c r="AH178">
        <f t="shared" si="6"/>
        <v>2.3897805308015874E-2</v>
      </c>
      <c r="AI178">
        <f t="shared" si="6"/>
        <v>8.0880443507954994E-2</v>
      </c>
      <c r="AJ178">
        <f t="shared" si="6"/>
        <v>0.16141231751149826</v>
      </c>
      <c r="AL178">
        <f t="shared" si="2"/>
        <v>1.0000000000000002</v>
      </c>
    </row>
    <row r="179" spans="1:38" x14ac:dyDescent="0.35">
      <c r="A179" t="s">
        <v>132</v>
      </c>
      <c r="B179">
        <f t="shared" si="6"/>
        <v>5.9605480314754142E-2</v>
      </c>
      <c r="C179">
        <f t="shared" si="6"/>
        <v>6.2388898783819818E-3</v>
      </c>
      <c r="D179">
        <f t="shared" si="6"/>
        <v>4.3428321344683588E-3</v>
      </c>
      <c r="E179">
        <f t="shared" si="6"/>
        <v>3.936825883416345E-3</v>
      </c>
      <c r="F179">
        <f t="shared" si="6"/>
        <v>1.1766389913181838E-3</v>
      </c>
      <c r="G179">
        <f t="shared" si="6"/>
        <v>0.23742101560758155</v>
      </c>
      <c r="H179">
        <f t="shared" si="6"/>
        <v>4.1272392995427747E-3</v>
      </c>
      <c r="I179">
        <f t="shared" si="6"/>
        <v>2.1958353526356223E-4</v>
      </c>
      <c r="J179">
        <f t="shared" si="6"/>
        <v>8.1828360263513542E-4</v>
      </c>
      <c r="K179">
        <f t="shared" si="6"/>
        <v>2.213860015828828E-2</v>
      </c>
      <c r="L179">
        <f t="shared" si="6"/>
        <v>8.9374299519258377E-2</v>
      </c>
      <c r="M179">
        <f t="shared" si="6"/>
        <v>4.4052580897553165E-3</v>
      </c>
      <c r="N179">
        <f t="shared" si="6"/>
        <v>5.9414591815254138E-2</v>
      </c>
      <c r="O179">
        <f t="shared" si="6"/>
        <v>1.9642797163581228E-2</v>
      </c>
      <c r="P179">
        <f t="shared" si="6"/>
        <v>3.0801745475317829E-2</v>
      </c>
      <c r="Q179">
        <f t="shared" si="6"/>
        <v>7.7096529862766944E-4</v>
      </c>
      <c r="R179">
        <f t="shared" si="6"/>
        <v>1.0974425929442422E-3</v>
      </c>
      <c r="S179">
        <f t="shared" si="6"/>
        <v>1.7776669672202449E-3</v>
      </c>
      <c r="T179">
        <f t="shared" si="6"/>
        <v>5.7561101541612288E-4</v>
      </c>
      <c r="U179">
        <f t="shared" si="6"/>
        <v>5.6174808257538136E-3</v>
      </c>
      <c r="V179">
        <f t="shared" si="6"/>
        <v>2.1456665483867429E-2</v>
      </c>
      <c r="W179">
        <f t="shared" si="6"/>
        <v>1.6730536083603646E-3</v>
      </c>
      <c r="X179">
        <f t="shared" si="6"/>
        <v>3.9068006142067881E-2</v>
      </c>
      <c r="Y179">
        <f t="shared" si="6"/>
        <v>0</v>
      </c>
      <c r="Z179">
        <f t="shared" si="6"/>
        <v>2.3178367629681251E-3</v>
      </c>
      <c r="AA179">
        <f t="shared" si="6"/>
        <v>2.3022160216451783E-2</v>
      </c>
      <c r="AB179">
        <f t="shared" si="6"/>
        <v>4.7355360510604409E-3</v>
      </c>
      <c r="AC179">
        <f t="shared" si="6"/>
        <v>0.15282263422613693</v>
      </c>
      <c r="AD179">
        <f t="shared" si="6"/>
        <v>7.7053772359145737E-3</v>
      </c>
      <c r="AE179">
        <f t="shared" si="6"/>
        <v>3.3673909518566185E-2</v>
      </c>
      <c r="AF179">
        <f t="shared" si="6"/>
        <v>1.9019487777458784E-3</v>
      </c>
      <c r="AG179">
        <f t="shared" si="6"/>
        <v>4.5688768036124582E-3</v>
      </c>
      <c r="AH179">
        <f t="shared" si="6"/>
        <v>7.1303363205467343E-3</v>
      </c>
      <c r="AI179">
        <f t="shared" si="6"/>
        <v>4.8259919253879659E-2</v>
      </c>
      <c r="AJ179">
        <f t="shared" si="6"/>
        <v>9.8160491430042296E-2</v>
      </c>
      <c r="AL179">
        <f t="shared" si="2"/>
        <v>1</v>
      </c>
    </row>
    <row r="180" spans="1:38" x14ac:dyDescent="0.35">
      <c r="A180" t="s">
        <v>133</v>
      </c>
      <c r="B180">
        <f t="shared" si="6"/>
        <v>4.1195752455204668E-2</v>
      </c>
      <c r="C180">
        <f t="shared" si="6"/>
        <v>1.4978880114351078E-3</v>
      </c>
      <c r="D180">
        <f t="shared" si="6"/>
        <v>1.9819352885554076E-3</v>
      </c>
      <c r="E180">
        <f t="shared" si="6"/>
        <v>9.3300172542136781E-2</v>
      </c>
      <c r="F180">
        <f t="shared" si="6"/>
        <v>3.1342121070738441E-3</v>
      </c>
      <c r="G180">
        <f t="shared" si="6"/>
        <v>1.181616646052943E-3</v>
      </c>
      <c r="H180">
        <f t="shared" si="6"/>
        <v>5.5376828769413385E-3</v>
      </c>
      <c r="I180">
        <f t="shared" si="6"/>
        <v>2.379519890247489E-4</v>
      </c>
      <c r="J180">
        <f t="shared" si="6"/>
        <v>2.2250367166984575E-4</v>
      </c>
      <c r="K180">
        <f t="shared" si="6"/>
        <v>1.6454972825331985E-2</v>
      </c>
      <c r="L180">
        <f t="shared" ref="L180:AJ180" si="7">L225/$AL225</f>
        <v>0.10006581701719577</v>
      </c>
      <c r="M180">
        <f t="shared" si="7"/>
        <v>1.4756136933885033E-3</v>
      </c>
      <c r="N180">
        <f t="shared" si="7"/>
        <v>2.5276560806972194E-3</v>
      </c>
      <c r="O180">
        <f t="shared" si="7"/>
        <v>5.8068907638701933E-4</v>
      </c>
      <c r="P180">
        <f t="shared" si="7"/>
        <v>3.3920553016230079E-2</v>
      </c>
      <c r="Q180">
        <f t="shared" si="7"/>
        <v>1.1743116277688414E-3</v>
      </c>
      <c r="R180">
        <f t="shared" si="7"/>
        <v>7.316993723911504E-4</v>
      </c>
      <c r="S180">
        <f t="shared" si="7"/>
        <v>6.1576513959051655E-3</v>
      </c>
      <c r="T180">
        <f t="shared" si="7"/>
        <v>1.1077281824252277E-4</v>
      </c>
      <c r="U180">
        <f t="shared" si="7"/>
        <v>2.5244227119485189E-3</v>
      </c>
      <c r="V180">
        <f t="shared" si="7"/>
        <v>1.3708285950509817E-3</v>
      </c>
      <c r="W180">
        <f t="shared" si="7"/>
        <v>4.2680467482848772E-4</v>
      </c>
      <c r="X180">
        <f t="shared" si="7"/>
        <v>3.8071120699978817E-3</v>
      </c>
      <c r="Y180">
        <f t="shared" si="7"/>
        <v>1.3497518209853775E-3</v>
      </c>
      <c r="Z180">
        <f t="shared" si="7"/>
        <v>0</v>
      </c>
      <c r="AA180">
        <f t="shared" si="7"/>
        <v>3.2090586058863596E-3</v>
      </c>
      <c r="AB180">
        <f t="shared" si="7"/>
        <v>1.4145269749176808E-2</v>
      </c>
      <c r="AC180">
        <f t="shared" si="7"/>
        <v>1.0346420732647828E-2</v>
      </c>
      <c r="AD180">
        <f t="shared" si="7"/>
        <v>7.3996242586005208E-3</v>
      </c>
      <c r="AE180">
        <f t="shared" si="7"/>
        <v>4.0903671478238715E-2</v>
      </c>
      <c r="AF180">
        <f t="shared" si="7"/>
        <v>2.1463580771467409E-3</v>
      </c>
      <c r="AG180">
        <f t="shared" si="7"/>
        <v>7.1966405538209785E-3</v>
      </c>
      <c r="AH180">
        <f t="shared" si="7"/>
        <v>9.2925820293676097E-3</v>
      </c>
      <c r="AI180">
        <f t="shared" si="7"/>
        <v>9.2963542929077603E-2</v>
      </c>
      <c r="AJ180">
        <f t="shared" si="7"/>
        <v>0.49142845920159267</v>
      </c>
      <c r="AL180">
        <f t="shared" si="2"/>
        <v>1</v>
      </c>
    </row>
    <row r="181" spans="1:38" x14ac:dyDescent="0.35">
      <c r="A181" t="s">
        <v>134</v>
      </c>
      <c r="B181">
        <f t="shared" ref="B181:AJ188" si="8">B226/$AL226</f>
        <v>2.2704547027808191E-3</v>
      </c>
      <c r="C181">
        <f t="shared" si="8"/>
        <v>1.0518449393345633E-2</v>
      </c>
      <c r="D181">
        <f t="shared" si="8"/>
        <v>6.9809202001305986E-3</v>
      </c>
      <c r="E181">
        <f t="shared" si="8"/>
        <v>1.9006361348442992E-4</v>
      </c>
      <c r="F181">
        <f t="shared" si="8"/>
        <v>4.7966068481513816E-4</v>
      </c>
      <c r="G181">
        <f t="shared" si="8"/>
        <v>1.0992995397333186E-3</v>
      </c>
      <c r="H181">
        <f t="shared" si="8"/>
        <v>1.7810739894638856E-3</v>
      </c>
      <c r="I181">
        <f t="shared" si="8"/>
        <v>1.8273775579340004E-4</v>
      </c>
      <c r="J181">
        <f t="shared" si="8"/>
        <v>1.1592849556646993E-3</v>
      </c>
      <c r="K181">
        <f t="shared" si="8"/>
        <v>5.0426897887489497E-2</v>
      </c>
      <c r="L181">
        <f t="shared" si="8"/>
        <v>3.4927475244067946E-2</v>
      </c>
      <c r="M181">
        <f t="shared" si="8"/>
        <v>1.2949444686109976E-3</v>
      </c>
      <c r="N181">
        <f t="shared" si="8"/>
        <v>2.4516553094167336E-3</v>
      </c>
      <c r="O181">
        <f t="shared" si="8"/>
        <v>1.871613294799403E-3</v>
      </c>
      <c r="P181">
        <f t="shared" si="8"/>
        <v>2.9811562257238508E-2</v>
      </c>
      <c r="Q181">
        <f t="shared" si="8"/>
        <v>5.7656512961825745E-4</v>
      </c>
      <c r="R181">
        <f t="shared" si="8"/>
        <v>1.1785603181157019E-3</v>
      </c>
      <c r="S181">
        <f t="shared" si="8"/>
        <v>7.9069244717522107E-4</v>
      </c>
      <c r="T181">
        <f t="shared" si="8"/>
        <v>1.6862892245505522E-4</v>
      </c>
      <c r="U181">
        <f t="shared" si="8"/>
        <v>1.130656772566189E-2</v>
      </c>
      <c r="V181">
        <f t="shared" si="8"/>
        <v>4.5673642305458151E-3</v>
      </c>
      <c r="W181">
        <f t="shared" si="8"/>
        <v>8.1228085312034428E-3</v>
      </c>
      <c r="X181">
        <f t="shared" si="8"/>
        <v>4.1717837747056355E-2</v>
      </c>
      <c r="Y181">
        <f t="shared" si="8"/>
        <v>9.1120616108169704E-4</v>
      </c>
      <c r="Z181">
        <f t="shared" si="8"/>
        <v>1.4275357830405703E-4</v>
      </c>
      <c r="AA181">
        <f t="shared" si="8"/>
        <v>0</v>
      </c>
      <c r="AB181">
        <f t="shared" si="8"/>
        <v>4.8869326605483591E-3</v>
      </c>
      <c r="AC181">
        <f t="shared" si="8"/>
        <v>3.2263357862014855E-2</v>
      </c>
      <c r="AD181">
        <f t="shared" si="8"/>
        <v>3.6735577439550943E-2</v>
      </c>
      <c r="AE181">
        <f t="shared" si="8"/>
        <v>1.8343294979926737E-2</v>
      </c>
      <c r="AF181">
        <f t="shared" si="8"/>
        <v>1.4130493721909226E-2</v>
      </c>
      <c r="AG181">
        <f t="shared" si="8"/>
        <v>0.2241505975284587</v>
      </c>
      <c r="AH181">
        <f t="shared" si="8"/>
        <v>6.9105590273861933E-3</v>
      </c>
      <c r="AI181">
        <f t="shared" si="8"/>
        <v>4.4789708342325325E-2</v>
      </c>
      <c r="AJ181">
        <f t="shared" si="8"/>
        <v>0.40286040034982712</v>
      </c>
      <c r="AL181">
        <f t="shared" si="2"/>
        <v>1</v>
      </c>
    </row>
    <row r="182" spans="1:38" x14ac:dyDescent="0.35">
      <c r="A182" t="s">
        <v>135</v>
      </c>
      <c r="B182">
        <f t="shared" si="8"/>
        <v>2.5535700743731784E-3</v>
      </c>
      <c r="C182">
        <f t="shared" si="8"/>
        <v>2.5074356890763725E-3</v>
      </c>
      <c r="D182">
        <f t="shared" si="8"/>
        <v>1.7160353423241455E-3</v>
      </c>
      <c r="E182">
        <f t="shared" si="8"/>
        <v>4.4330139553876652E-3</v>
      </c>
      <c r="F182">
        <f t="shared" si="8"/>
        <v>7.0355392551842795E-4</v>
      </c>
      <c r="G182">
        <f t="shared" si="8"/>
        <v>7.9138214778366853E-4</v>
      </c>
      <c r="H182">
        <f t="shared" si="8"/>
        <v>1.5552128770660218E-2</v>
      </c>
      <c r="I182">
        <f t="shared" si="8"/>
        <v>1.8654488741926957E-3</v>
      </c>
      <c r="J182">
        <f t="shared" si="8"/>
        <v>3.7599087241651306E-2</v>
      </c>
      <c r="K182">
        <f t="shared" si="8"/>
        <v>1.0156098195009917E-2</v>
      </c>
      <c r="L182">
        <f t="shared" si="8"/>
        <v>3.280855454892409E-2</v>
      </c>
      <c r="M182">
        <f t="shared" si="8"/>
        <v>9.3171075454761727E-3</v>
      </c>
      <c r="N182">
        <f t="shared" si="8"/>
        <v>4.7653271212731389E-3</v>
      </c>
      <c r="O182">
        <f t="shared" si="8"/>
        <v>1.3930946452465048E-3</v>
      </c>
      <c r="P182">
        <f t="shared" si="8"/>
        <v>8.7818758801589888E-3</v>
      </c>
      <c r="Q182">
        <f t="shared" si="8"/>
        <v>2.7425481638887728E-3</v>
      </c>
      <c r="R182">
        <f t="shared" si="8"/>
        <v>9.1616519560460685E-3</v>
      </c>
      <c r="S182">
        <f t="shared" si="8"/>
        <v>1.0545574321138887E-3</v>
      </c>
      <c r="T182">
        <f t="shared" si="8"/>
        <v>3.5255041892296715E-4</v>
      </c>
      <c r="U182">
        <f t="shared" si="8"/>
        <v>9.0494553148804634E-3</v>
      </c>
      <c r="V182">
        <f t="shared" si="8"/>
        <v>2.3482256524325673E-2</v>
      </c>
      <c r="W182">
        <f t="shared" si="8"/>
        <v>1.8617180856381216E-3</v>
      </c>
      <c r="X182">
        <f t="shared" si="8"/>
        <v>1.5493346102214976E-2</v>
      </c>
      <c r="Y182">
        <f t="shared" si="8"/>
        <v>4.9364702216010139E-4</v>
      </c>
      <c r="Z182">
        <f t="shared" si="8"/>
        <v>8.8821885948556331E-4</v>
      </c>
      <c r="AA182">
        <f t="shared" si="8"/>
        <v>1.4888030208977479E-2</v>
      </c>
      <c r="AB182">
        <f t="shared" si="8"/>
        <v>0</v>
      </c>
      <c r="AC182">
        <f t="shared" si="8"/>
        <v>1.9854383136952203E-2</v>
      </c>
      <c r="AD182">
        <f t="shared" si="8"/>
        <v>2.2936433059307215E-2</v>
      </c>
      <c r="AE182">
        <f t="shared" si="8"/>
        <v>6.4366439580543611E-2</v>
      </c>
      <c r="AF182">
        <f t="shared" si="8"/>
        <v>3.8176340325370976E-2</v>
      </c>
      <c r="AG182">
        <f t="shared" si="8"/>
        <v>3.6109301476451375E-2</v>
      </c>
      <c r="AH182">
        <f t="shared" si="8"/>
        <v>4.898889351526891E-3</v>
      </c>
      <c r="AI182">
        <f t="shared" si="8"/>
        <v>3.1142620967042591E-2</v>
      </c>
      <c r="AJ182">
        <f t="shared" si="8"/>
        <v>0.56810389805709438</v>
      </c>
      <c r="AL182">
        <f t="shared" si="2"/>
        <v>0.99999999999999978</v>
      </c>
    </row>
    <row r="183" spans="1:38" x14ac:dyDescent="0.35">
      <c r="A183" t="s">
        <v>136</v>
      </c>
      <c r="B183">
        <f t="shared" si="8"/>
        <v>1.3384379840428718E-3</v>
      </c>
      <c r="C183">
        <f t="shared" si="8"/>
        <v>4.2893452406402386E-3</v>
      </c>
      <c r="D183">
        <f t="shared" si="8"/>
        <v>5.4068265031965157E-3</v>
      </c>
      <c r="E183">
        <f t="shared" si="8"/>
        <v>5.6017716114041094E-4</v>
      </c>
      <c r="F183">
        <f t="shared" si="8"/>
        <v>2.9739657511794779E-3</v>
      </c>
      <c r="G183">
        <f t="shared" si="8"/>
        <v>1.7025159793365976E-3</v>
      </c>
      <c r="H183">
        <f t="shared" si="8"/>
        <v>2.8417430714378516E-3</v>
      </c>
      <c r="I183">
        <f t="shared" si="8"/>
        <v>4.079956285384224E-4</v>
      </c>
      <c r="J183">
        <f t="shared" si="8"/>
        <v>1.6551331520813302E-3</v>
      </c>
      <c r="K183">
        <f t="shared" si="8"/>
        <v>2.2330238895444783E-2</v>
      </c>
      <c r="L183">
        <f t="shared" si="8"/>
        <v>3.228623674711513E-2</v>
      </c>
      <c r="M183">
        <f t="shared" si="8"/>
        <v>8.487341683287776E-3</v>
      </c>
      <c r="N183">
        <f t="shared" si="8"/>
        <v>3.9538165769941978E-3</v>
      </c>
      <c r="O183">
        <f t="shared" si="8"/>
        <v>2.1690594896245041E-2</v>
      </c>
      <c r="P183">
        <f t="shared" si="8"/>
        <v>3.1207090137392448E-2</v>
      </c>
      <c r="Q183">
        <f t="shared" si="8"/>
        <v>2.7643547455662035E-3</v>
      </c>
      <c r="R183">
        <f t="shared" si="8"/>
        <v>1.9646674226801584E-2</v>
      </c>
      <c r="S183">
        <f t="shared" si="8"/>
        <v>1.1567615175915352E-3</v>
      </c>
      <c r="T183">
        <f t="shared" si="8"/>
        <v>4.79116998476742E-3</v>
      </c>
      <c r="U183">
        <f t="shared" si="8"/>
        <v>1.1537670099164891E-2</v>
      </c>
      <c r="V183">
        <f t="shared" si="8"/>
        <v>2.9117070605344537E-2</v>
      </c>
      <c r="W183">
        <f t="shared" si="8"/>
        <v>9.5025891487056802E-3</v>
      </c>
      <c r="X183">
        <f t="shared" si="8"/>
        <v>6.7727784902145149E-2</v>
      </c>
      <c r="Y183">
        <f t="shared" si="8"/>
        <v>2.6027534440671274E-3</v>
      </c>
      <c r="Z183">
        <f t="shared" si="8"/>
        <v>3.3522353322314039E-4</v>
      </c>
      <c r="AA183">
        <f t="shared" si="8"/>
        <v>3.5355172076602624E-2</v>
      </c>
      <c r="AB183">
        <f t="shared" si="8"/>
        <v>8.0926328230653873E-3</v>
      </c>
      <c r="AC183">
        <f t="shared" si="8"/>
        <v>0</v>
      </c>
      <c r="AD183">
        <f t="shared" si="8"/>
        <v>2.0855368338152238E-2</v>
      </c>
      <c r="AE183">
        <f t="shared" si="8"/>
        <v>0.11838239275407689</v>
      </c>
      <c r="AF183">
        <f t="shared" si="8"/>
        <v>9.263784714354005E-2</v>
      </c>
      <c r="AG183">
        <f t="shared" si="8"/>
        <v>9.4786711530808407E-3</v>
      </c>
      <c r="AH183">
        <f t="shared" si="8"/>
        <v>1.6297861793274605E-3</v>
      </c>
      <c r="AI183">
        <f t="shared" si="8"/>
        <v>6.7991027866496578E-2</v>
      </c>
      <c r="AJ183">
        <f t="shared" si="8"/>
        <v>0.35526359005020752</v>
      </c>
      <c r="AL183">
        <f t="shared" si="2"/>
        <v>1</v>
      </c>
    </row>
    <row r="184" spans="1:38" x14ac:dyDescent="0.35">
      <c r="A184" t="s">
        <v>137</v>
      </c>
      <c r="B184">
        <f t="shared" si="8"/>
        <v>1.1989895257952154E-3</v>
      </c>
      <c r="C184">
        <f t="shared" si="8"/>
        <v>1.599796083980712E-3</v>
      </c>
      <c r="D184">
        <f t="shared" si="8"/>
        <v>7.5024273231929736E-5</v>
      </c>
      <c r="E184">
        <f t="shared" si="8"/>
        <v>3.2344591464762327E-5</v>
      </c>
      <c r="F184">
        <f t="shared" si="8"/>
        <v>6.8539729532472561E-5</v>
      </c>
      <c r="G184">
        <f t="shared" si="8"/>
        <v>3.7430289248559213E-4</v>
      </c>
      <c r="H184">
        <f t="shared" si="8"/>
        <v>1.0553325146587613E-3</v>
      </c>
      <c r="I184">
        <f t="shared" si="8"/>
        <v>2.5313158537640084E-5</v>
      </c>
      <c r="J184">
        <f t="shared" si="8"/>
        <v>7.4633638069311842E-4</v>
      </c>
      <c r="K184">
        <f t="shared" si="8"/>
        <v>9.8524810208325108E-3</v>
      </c>
      <c r="L184">
        <f t="shared" si="8"/>
        <v>7.5510893034505195E-3</v>
      </c>
      <c r="M184">
        <f t="shared" si="8"/>
        <v>2.7418868080894684E-4</v>
      </c>
      <c r="N184">
        <f t="shared" si="8"/>
        <v>1.1111970632480036E-3</v>
      </c>
      <c r="O184">
        <f t="shared" si="8"/>
        <v>1.0888155285974387E-3</v>
      </c>
      <c r="P184">
        <f t="shared" si="8"/>
        <v>1.5964373656491743E-2</v>
      </c>
      <c r="Q184">
        <f t="shared" si="8"/>
        <v>2.0848756679149773E-5</v>
      </c>
      <c r="R184">
        <f t="shared" si="8"/>
        <v>4.5462492258959702E-6</v>
      </c>
      <c r="S184">
        <f t="shared" si="8"/>
        <v>8.7591564463579972E-5</v>
      </c>
      <c r="T184">
        <f t="shared" si="8"/>
        <v>4.9487894601365144E-5</v>
      </c>
      <c r="U184">
        <f t="shared" si="8"/>
        <v>5.5177625956615763E-3</v>
      </c>
      <c r="V184">
        <f t="shared" si="8"/>
        <v>9.3968218451456975E-5</v>
      </c>
      <c r="W184">
        <f t="shared" si="8"/>
        <v>8.7247061453499806E-4</v>
      </c>
      <c r="X184">
        <f t="shared" si="8"/>
        <v>3.0454661344668098E-4</v>
      </c>
      <c r="Y184">
        <f t="shared" si="8"/>
        <v>8.1296757843108636E-5</v>
      </c>
      <c r="Z184">
        <f t="shared" si="8"/>
        <v>6.8253263746552767E-5</v>
      </c>
      <c r="AA184">
        <f t="shared" si="8"/>
        <v>1.3671062506473618E-2</v>
      </c>
      <c r="AB184">
        <f t="shared" si="8"/>
        <v>2.5178556821606607E-3</v>
      </c>
      <c r="AC184">
        <f t="shared" si="8"/>
        <v>1.7960340761394886E-2</v>
      </c>
      <c r="AD184">
        <f t="shared" si="8"/>
        <v>0</v>
      </c>
      <c r="AE184">
        <f t="shared" si="8"/>
        <v>0.30100802436426477</v>
      </c>
      <c r="AF184">
        <f t="shared" si="8"/>
        <v>1.163704381639661E-2</v>
      </c>
      <c r="AG184">
        <f t="shared" si="8"/>
        <v>1.3172820377726572E-2</v>
      </c>
      <c r="AH184">
        <f t="shared" si="8"/>
        <v>4.1391850644388242E-3</v>
      </c>
      <c r="AI184">
        <f t="shared" si="8"/>
        <v>0.28198387616534981</v>
      </c>
      <c r="AJ184">
        <f t="shared" si="8"/>
        <v>0.30579089432933043</v>
      </c>
      <c r="AL184">
        <f t="shared" si="2"/>
        <v>1</v>
      </c>
    </row>
    <row r="185" spans="1:38" x14ac:dyDescent="0.35">
      <c r="A185" t="s">
        <v>138</v>
      </c>
      <c r="B185">
        <f t="shared" si="8"/>
        <v>1.1790594828749894E-3</v>
      </c>
      <c r="C185">
        <f t="shared" si="8"/>
        <v>1.2592093528061778E-3</v>
      </c>
      <c r="D185">
        <f t="shared" si="8"/>
        <v>1.1482228022472395E-4</v>
      </c>
      <c r="E185">
        <f t="shared" si="8"/>
        <v>1.1572895621173485E-3</v>
      </c>
      <c r="F185">
        <f t="shared" si="8"/>
        <v>1.5449631320160703E-3</v>
      </c>
      <c r="G185">
        <f t="shared" si="8"/>
        <v>1.4170991913523162E-3</v>
      </c>
      <c r="H185">
        <f t="shared" si="8"/>
        <v>1.7135350107854894E-3</v>
      </c>
      <c r="I185">
        <f t="shared" si="8"/>
        <v>7.7443669272789692E-5</v>
      </c>
      <c r="J185">
        <f t="shared" si="8"/>
        <v>6.9082281412381503E-4</v>
      </c>
      <c r="K185">
        <f t="shared" si="8"/>
        <v>1.0382345111083437E-2</v>
      </c>
      <c r="L185">
        <f t="shared" si="8"/>
        <v>1.5464324176024684E-2</v>
      </c>
      <c r="M185">
        <f t="shared" si="8"/>
        <v>3.315512421370786E-3</v>
      </c>
      <c r="N185">
        <f t="shared" si="8"/>
        <v>7.4809837484021886E-4</v>
      </c>
      <c r="O185">
        <f t="shared" si="8"/>
        <v>2.8690036787637437E-3</v>
      </c>
      <c r="P185">
        <f t="shared" si="8"/>
        <v>8.7823376421851101E-3</v>
      </c>
      <c r="Q185">
        <f t="shared" si="8"/>
        <v>1.1000786485301434E-4</v>
      </c>
      <c r="R185">
        <f t="shared" si="8"/>
        <v>1.1075669409956521E-4</v>
      </c>
      <c r="S185">
        <f t="shared" si="8"/>
        <v>5.9243706649784452E-5</v>
      </c>
      <c r="T185">
        <f t="shared" si="8"/>
        <v>3.0306825573823562E-3</v>
      </c>
      <c r="U185">
        <f t="shared" si="8"/>
        <v>8.0904786782405279E-3</v>
      </c>
      <c r="V185">
        <f t="shared" si="8"/>
        <v>1.3346004757269106E-3</v>
      </c>
      <c r="W185">
        <f t="shared" si="8"/>
        <v>5.3014237450060224E-4</v>
      </c>
      <c r="X185">
        <f t="shared" si="8"/>
        <v>4.2174350486319848E-4</v>
      </c>
      <c r="Y185">
        <f t="shared" si="8"/>
        <v>2.1319186606839473E-4</v>
      </c>
      <c r="Z185">
        <f t="shared" si="8"/>
        <v>2.3042212175342029E-4</v>
      </c>
      <c r="AA185">
        <f t="shared" si="8"/>
        <v>3.0071653683827644E-3</v>
      </c>
      <c r="AB185">
        <f t="shared" si="8"/>
        <v>2.9493277367930496E-3</v>
      </c>
      <c r="AC185">
        <f t="shared" si="8"/>
        <v>4.9473674005920266E-2</v>
      </c>
      <c r="AD185">
        <f t="shared" si="8"/>
        <v>0.17285337732733291</v>
      </c>
      <c r="AE185">
        <f t="shared" si="8"/>
        <v>0</v>
      </c>
      <c r="AF185">
        <f t="shared" si="8"/>
        <v>8.010657969942174E-2</v>
      </c>
      <c r="AG185">
        <f t="shared" si="8"/>
        <v>2.1699115989386276E-2</v>
      </c>
      <c r="AH185">
        <f t="shared" si="8"/>
        <v>1.4737139147480227E-3</v>
      </c>
      <c r="AI185">
        <f t="shared" si="8"/>
        <v>0.15548013117128781</v>
      </c>
      <c r="AJ185">
        <f t="shared" si="8"/>
        <v>0.44810977904274774</v>
      </c>
      <c r="AL185">
        <f t="shared" si="2"/>
        <v>1</v>
      </c>
    </row>
    <row r="186" spans="1:38" x14ac:dyDescent="0.35">
      <c r="A186" t="s">
        <v>139</v>
      </c>
      <c r="B186">
        <f t="shared" si="8"/>
        <v>4.3785360536527623E-4</v>
      </c>
      <c r="C186">
        <f t="shared" si="8"/>
        <v>7.1776730232807318E-4</v>
      </c>
      <c r="D186">
        <f t="shared" si="8"/>
        <v>8.0539969665908568E-6</v>
      </c>
      <c r="E186">
        <f t="shared" si="8"/>
        <v>2.1618797950667929E-6</v>
      </c>
      <c r="F186">
        <f t="shared" si="8"/>
        <v>1.1774287043377578E-5</v>
      </c>
      <c r="G186">
        <f t="shared" si="8"/>
        <v>5.7492076329237904E-5</v>
      </c>
      <c r="H186">
        <f t="shared" si="8"/>
        <v>3.8358113836274056E-4</v>
      </c>
      <c r="I186">
        <f t="shared" si="8"/>
        <v>1.0295455159022072E-5</v>
      </c>
      <c r="J186">
        <f t="shared" si="8"/>
        <v>1.862565547979861E-4</v>
      </c>
      <c r="K186">
        <f t="shared" si="8"/>
        <v>1.9235424949603495E-3</v>
      </c>
      <c r="L186">
        <f t="shared" si="8"/>
        <v>2.2956212391373743E-3</v>
      </c>
      <c r="M186">
        <f t="shared" si="8"/>
        <v>5.371939714085294E-4</v>
      </c>
      <c r="N186">
        <f t="shared" si="8"/>
        <v>4.0057775773315825E-5</v>
      </c>
      <c r="O186">
        <f t="shared" si="8"/>
        <v>7.264479791739088E-4</v>
      </c>
      <c r="P186">
        <f t="shared" si="8"/>
        <v>4.9082596030087062E-3</v>
      </c>
      <c r="Q186">
        <f t="shared" si="8"/>
        <v>4.6387574130344217E-6</v>
      </c>
      <c r="R186">
        <f t="shared" si="8"/>
        <v>5.4378571532354906E-7</v>
      </c>
      <c r="S186">
        <f t="shared" si="8"/>
        <v>7.2084764945938778E-6</v>
      </c>
      <c r="T186">
        <f t="shared" si="8"/>
        <v>1.634009759216128E-5</v>
      </c>
      <c r="U186">
        <f t="shared" si="8"/>
        <v>9.3259581754644356E-4</v>
      </c>
      <c r="V186">
        <f t="shared" si="8"/>
        <v>2.9961266607704809E-5</v>
      </c>
      <c r="W186">
        <f t="shared" si="8"/>
        <v>2.9087893696630283E-4</v>
      </c>
      <c r="X186">
        <f t="shared" si="8"/>
        <v>3.0206633332911782E-6</v>
      </c>
      <c r="Y186">
        <f t="shared" si="8"/>
        <v>5.272068825392946E-6</v>
      </c>
      <c r="Z186">
        <f t="shared" si="8"/>
        <v>5.049912466083934E-6</v>
      </c>
      <c r="AA186">
        <f t="shared" si="8"/>
        <v>1.3306768030622931E-3</v>
      </c>
      <c r="AB186">
        <f t="shared" si="8"/>
        <v>8.1689214354513113E-4</v>
      </c>
      <c r="AC186">
        <f t="shared" si="8"/>
        <v>3.0057748782976065E-2</v>
      </c>
      <c r="AD186">
        <f t="shared" si="8"/>
        <v>6.5830267647416455E-3</v>
      </c>
      <c r="AE186">
        <f t="shared" si="8"/>
        <v>3.715475915322828E-2</v>
      </c>
      <c r="AF186">
        <f t="shared" si="8"/>
        <v>0</v>
      </c>
      <c r="AG186">
        <f t="shared" si="8"/>
        <v>1.1137991441117889E-4</v>
      </c>
      <c r="AH186">
        <f t="shared" si="8"/>
        <v>2.2103894597935212E-4</v>
      </c>
      <c r="AI186">
        <f t="shared" si="8"/>
        <v>0.11128086914835919</v>
      </c>
      <c r="AJ186">
        <f t="shared" si="8"/>
        <v>0.79890173920112706</v>
      </c>
      <c r="AL186">
        <f t="shared" si="2"/>
        <v>1</v>
      </c>
    </row>
    <row r="187" spans="1:38" x14ac:dyDescent="0.35">
      <c r="A187" t="s">
        <v>140</v>
      </c>
      <c r="B187">
        <f t="shared" si="8"/>
        <v>4.3535299438645096E-4</v>
      </c>
      <c r="C187">
        <f t="shared" si="8"/>
        <v>9.7707072287800205E-4</v>
      </c>
      <c r="D187">
        <f t="shared" si="8"/>
        <v>2.4389523495039272E-5</v>
      </c>
      <c r="E187">
        <f t="shared" si="8"/>
        <v>5.6520966800009788E-5</v>
      </c>
      <c r="F187">
        <f t="shared" si="8"/>
        <v>2.1906517310795999E-4</v>
      </c>
      <c r="G187">
        <f t="shared" si="8"/>
        <v>9.0711694745255174E-5</v>
      </c>
      <c r="H187">
        <f t="shared" si="8"/>
        <v>4.1062919823437312E-4</v>
      </c>
      <c r="I187">
        <f t="shared" si="8"/>
        <v>1.1218768125425424E-5</v>
      </c>
      <c r="J187">
        <f t="shared" si="8"/>
        <v>1.1475043829155027E-4</v>
      </c>
      <c r="K187">
        <f t="shared" si="8"/>
        <v>6.5685918325537806E-3</v>
      </c>
      <c r="L187">
        <f t="shared" si="8"/>
        <v>6.9582361362073965E-3</v>
      </c>
      <c r="M187">
        <f t="shared" si="8"/>
        <v>2.7979034076424243E-4</v>
      </c>
      <c r="N187">
        <f t="shared" si="8"/>
        <v>1.7599868075375422E-4</v>
      </c>
      <c r="O187">
        <f t="shared" si="8"/>
        <v>3.2293421104831818E-4</v>
      </c>
      <c r="P187">
        <f t="shared" si="8"/>
        <v>1.5285731485280538E-2</v>
      </c>
      <c r="Q187">
        <f t="shared" si="8"/>
        <v>1.237840536774455E-5</v>
      </c>
      <c r="R187">
        <f t="shared" si="8"/>
        <v>5.5460373307924321E-5</v>
      </c>
      <c r="S187">
        <f t="shared" si="8"/>
        <v>4.2383915842178781E-4</v>
      </c>
      <c r="T187">
        <f t="shared" si="8"/>
        <v>1.4291187794132149E-5</v>
      </c>
      <c r="U187">
        <f t="shared" si="8"/>
        <v>1.8862407647364395E-3</v>
      </c>
      <c r="V187">
        <f t="shared" si="8"/>
        <v>3.5946278418137067E-4</v>
      </c>
      <c r="W187">
        <f t="shared" si="8"/>
        <v>1.2363070093750041E-2</v>
      </c>
      <c r="X187">
        <f t="shared" si="8"/>
        <v>1.6869420417402162E-4</v>
      </c>
      <c r="Y187">
        <f t="shared" si="8"/>
        <v>1.6119370350528496E-5</v>
      </c>
      <c r="Z187">
        <f t="shared" si="8"/>
        <v>5.0334859233332314E-5</v>
      </c>
      <c r="AA187">
        <f t="shared" si="8"/>
        <v>3.5110951682312222E-2</v>
      </c>
      <c r="AB187">
        <f t="shared" si="8"/>
        <v>1.52967913707233E-3</v>
      </c>
      <c r="AC187">
        <f t="shared" si="8"/>
        <v>4.0418083107072273E-3</v>
      </c>
      <c r="AD187">
        <f t="shared" si="8"/>
        <v>9.3598654991649387E-3</v>
      </c>
      <c r="AE187">
        <f t="shared" si="8"/>
        <v>1.6458593131667323E-2</v>
      </c>
      <c r="AF187">
        <f t="shared" si="8"/>
        <v>5.6751449860449382E-4</v>
      </c>
      <c r="AG187">
        <f t="shared" si="8"/>
        <v>0</v>
      </c>
      <c r="AH187">
        <f t="shared" si="8"/>
        <v>1.865117621587648E-4</v>
      </c>
      <c r="AI187">
        <f t="shared" si="8"/>
        <v>6.6204909640173656E-2</v>
      </c>
      <c r="AJ187">
        <f t="shared" si="8"/>
        <v>0.81925928297014972</v>
      </c>
      <c r="AL187">
        <f t="shared" si="2"/>
        <v>1</v>
      </c>
    </row>
    <row r="188" spans="1:38" x14ac:dyDescent="0.35">
      <c r="A188" t="s">
        <v>141</v>
      </c>
      <c r="B188">
        <f t="shared" si="8"/>
        <v>1.5235068134565894E-3</v>
      </c>
      <c r="C188">
        <f t="shared" si="8"/>
        <v>3.9919485391086814E-4</v>
      </c>
      <c r="D188">
        <f t="shared" si="8"/>
        <v>9.277945322002844E-4</v>
      </c>
      <c r="E188">
        <f t="shared" si="8"/>
        <v>7.2857825169340339E-5</v>
      </c>
      <c r="F188">
        <f t="shared" si="8"/>
        <v>5.5964069346715282E-5</v>
      </c>
      <c r="G188">
        <f t="shared" si="8"/>
        <v>2.1586481343062102E-3</v>
      </c>
      <c r="H188">
        <f t="shared" si="8"/>
        <v>4.3190338480102354E-4</v>
      </c>
      <c r="I188">
        <f t="shared" si="8"/>
        <v>6.2000672403991278E-3</v>
      </c>
      <c r="J188">
        <f t="shared" si="8"/>
        <v>8.2330155180105182E-4</v>
      </c>
      <c r="K188">
        <f t="shared" si="8"/>
        <v>4.7806974838199611E-3</v>
      </c>
      <c r="L188">
        <f t="shared" ref="L188:AJ188" si="9">L233/$AL233</f>
        <v>6.6887073568694097E-2</v>
      </c>
      <c r="M188">
        <f t="shared" si="9"/>
        <v>5.7154059004950993E-3</v>
      </c>
      <c r="N188">
        <f t="shared" si="9"/>
        <v>1.8869944107423632E-3</v>
      </c>
      <c r="O188">
        <f t="shared" si="9"/>
        <v>5.0226414022285914E-4</v>
      </c>
      <c r="P188">
        <f t="shared" si="9"/>
        <v>8.6804870537064791E-3</v>
      </c>
      <c r="Q188">
        <f t="shared" si="9"/>
        <v>1.3545342233876408E-2</v>
      </c>
      <c r="R188">
        <f t="shared" si="9"/>
        <v>1.2108159485922225E-2</v>
      </c>
      <c r="S188">
        <f t="shared" si="9"/>
        <v>4.1572988366426687E-5</v>
      </c>
      <c r="T188">
        <f t="shared" si="9"/>
        <v>7.0355150327003883E-5</v>
      </c>
      <c r="U188">
        <f t="shared" si="9"/>
        <v>3.3122467143473585E-4</v>
      </c>
      <c r="V188">
        <f t="shared" si="9"/>
        <v>4.769038886570107E-3</v>
      </c>
      <c r="W188">
        <f t="shared" si="9"/>
        <v>9.2072090252272895E-4</v>
      </c>
      <c r="X188">
        <f t="shared" si="9"/>
        <v>9.5802561117484591E-4</v>
      </c>
      <c r="Y188">
        <f t="shared" si="9"/>
        <v>2.3566060710233835E-4</v>
      </c>
      <c r="Z188">
        <f t="shared" si="9"/>
        <v>1.167793482702328E-4</v>
      </c>
      <c r="AA188">
        <f t="shared" si="9"/>
        <v>4.4652371415992709E-3</v>
      </c>
      <c r="AB188">
        <f t="shared" si="9"/>
        <v>1.4986061796669371E-3</v>
      </c>
      <c r="AC188">
        <f t="shared" si="9"/>
        <v>5.5964181448611922E-3</v>
      </c>
      <c r="AD188">
        <f t="shared" si="9"/>
        <v>9.2406125878765708E-3</v>
      </c>
      <c r="AE188">
        <f t="shared" si="9"/>
        <v>6.6436544453767482E-3</v>
      </c>
      <c r="AF188">
        <f t="shared" si="9"/>
        <v>1.0821672515064652E-3</v>
      </c>
      <c r="AG188">
        <f t="shared" si="9"/>
        <v>8.9702816666929958E-4</v>
      </c>
      <c r="AH188">
        <f t="shared" si="9"/>
        <v>0</v>
      </c>
      <c r="AI188">
        <f t="shared" si="9"/>
        <v>4.578033789736867E-2</v>
      </c>
      <c r="AJ188">
        <f t="shared" si="9"/>
        <v>0.79065289733643573</v>
      </c>
      <c r="AL188">
        <f t="shared" si="2"/>
        <v>1</v>
      </c>
    </row>
    <row r="189" spans="1:38" x14ac:dyDescent="0.35">
      <c r="A189" t="s">
        <v>142</v>
      </c>
      <c r="B189">
        <f t="shared" ref="B189:AJ190" si="10">B234/$AL234</f>
        <v>1.0658673691561924E-3</v>
      </c>
      <c r="C189">
        <f t="shared" si="10"/>
        <v>1.1401098908680636E-3</v>
      </c>
      <c r="D189">
        <f t="shared" si="10"/>
        <v>7.8233641545272714E-4</v>
      </c>
      <c r="E189">
        <f t="shared" si="10"/>
        <v>7.9757111268619378E-4</v>
      </c>
      <c r="F189">
        <f t="shared" si="10"/>
        <v>7.6602972678641609E-4</v>
      </c>
      <c r="G189">
        <f t="shared" si="10"/>
        <v>2.5607684776964104E-3</v>
      </c>
      <c r="H189">
        <f t="shared" si="10"/>
        <v>1.4667533560179483E-3</v>
      </c>
      <c r="I189">
        <f t="shared" si="10"/>
        <v>1.8863254558124817E-4</v>
      </c>
      <c r="J189">
        <f t="shared" si="10"/>
        <v>9.0624931092425176E-4</v>
      </c>
      <c r="K189">
        <f t="shared" si="10"/>
        <v>8.5345550082322023E-3</v>
      </c>
      <c r="L189">
        <f t="shared" si="10"/>
        <v>1.8697196789491395E-2</v>
      </c>
      <c r="M189">
        <f t="shared" si="10"/>
        <v>2.97235195589606E-3</v>
      </c>
      <c r="N189">
        <f t="shared" si="10"/>
        <v>1.5113578587586723E-3</v>
      </c>
      <c r="O189">
        <f t="shared" si="10"/>
        <v>1.9286454007852209E-3</v>
      </c>
      <c r="P189">
        <f t="shared" si="10"/>
        <v>8.4853572421195352E-3</v>
      </c>
      <c r="Q189">
        <f t="shared" si="10"/>
        <v>3.0131411005523886E-4</v>
      </c>
      <c r="R189">
        <f t="shared" si="10"/>
        <v>4.2280359770190969E-4</v>
      </c>
      <c r="S189">
        <f t="shared" si="10"/>
        <v>4.5088753094338195E-4</v>
      </c>
      <c r="T189">
        <f t="shared" si="10"/>
        <v>1.0811719226294502E-3</v>
      </c>
      <c r="U189">
        <f t="shared" si="10"/>
        <v>4.6907067894966349E-3</v>
      </c>
      <c r="V189">
        <f t="shared" si="10"/>
        <v>5.9575091642417397E-3</v>
      </c>
      <c r="W189">
        <f t="shared" si="10"/>
        <v>5.9481234178510346E-3</v>
      </c>
      <c r="X189">
        <f t="shared" si="10"/>
        <v>3.6919497062119075E-3</v>
      </c>
      <c r="Y189">
        <f t="shared" si="10"/>
        <v>1.9703168038774302E-4</v>
      </c>
      <c r="Z189">
        <f t="shared" si="10"/>
        <v>6.0452037554383333E-4</v>
      </c>
      <c r="AA189">
        <f t="shared" si="10"/>
        <v>5.4794009851930701E-3</v>
      </c>
      <c r="AB189">
        <f t="shared" si="10"/>
        <v>1.779011610307135E-3</v>
      </c>
      <c r="AC189">
        <f t="shared" si="10"/>
        <v>2.7566875465415037E-2</v>
      </c>
      <c r="AD189">
        <f t="shared" si="10"/>
        <v>5.8776542542374133E-2</v>
      </c>
      <c r="AE189">
        <f t="shared" si="10"/>
        <v>0.14260136626800105</v>
      </c>
      <c r="AF189">
        <f t="shared" si="10"/>
        <v>0.13546236213413992</v>
      </c>
      <c r="AG189">
        <f t="shared" si="10"/>
        <v>6.5505761349393204E-2</v>
      </c>
      <c r="AH189">
        <f t="shared" si="10"/>
        <v>5.223249365374172E-3</v>
      </c>
      <c r="AI189">
        <f t="shared" si="10"/>
        <v>0</v>
      </c>
      <c r="AJ189">
        <f t="shared" si="10"/>
        <v>0.48245562952428678</v>
      </c>
      <c r="AL189">
        <f t="shared" si="2"/>
        <v>1</v>
      </c>
    </row>
    <row r="190" spans="1:38" x14ac:dyDescent="0.35">
      <c r="A190" t="s">
        <v>143</v>
      </c>
      <c r="B190">
        <f t="shared" si="10"/>
        <v>6.4226282010374528E-3</v>
      </c>
      <c r="C190">
        <f t="shared" si="10"/>
        <v>6.4677201248968669E-3</v>
      </c>
      <c r="D190">
        <f t="shared" si="10"/>
        <v>5.4613881098342504E-3</v>
      </c>
      <c r="E190">
        <f t="shared" si="10"/>
        <v>5.4675885468135387E-3</v>
      </c>
      <c r="F190">
        <f t="shared" si="10"/>
        <v>4.2766132938344475E-4</v>
      </c>
      <c r="G190">
        <f t="shared" si="10"/>
        <v>1.3509022795532896E-3</v>
      </c>
      <c r="H190">
        <f t="shared" si="10"/>
        <v>2.9817059573408432E-3</v>
      </c>
      <c r="I190">
        <f t="shared" si="10"/>
        <v>8.6724954433693832E-4</v>
      </c>
      <c r="J190">
        <f t="shared" si="10"/>
        <v>9.8592350280624595E-4</v>
      </c>
      <c r="K190">
        <f t="shared" si="10"/>
        <v>5.0756569380746054E-2</v>
      </c>
      <c r="L190">
        <f t="shared" si="10"/>
        <v>5.9939346445663878E-2</v>
      </c>
      <c r="M190">
        <f t="shared" si="10"/>
        <v>9.6127752149385345E-3</v>
      </c>
      <c r="N190">
        <f t="shared" si="10"/>
        <v>2.4469827418747204E-3</v>
      </c>
      <c r="O190">
        <f t="shared" si="10"/>
        <v>1.0808453050138609E-3</v>
      </c>
      <c r="P190">
        <f t="shared" si="10"/>
        <v>2.7673042877770067E-2</v>
      </c>
      <c r="Q190">
        <f t="shared" si="10"/>
        <v>3.3641071838097915E-3</v>
      </c>
      <c r="R190">
        <f t="shared" si="10"/>
        <v>3.5660416724912335E-3</v>
      </c>
      <c r="S190">
        <f t="shared" si="10"/>
        <v>7.0578736134021592E-4</v>
      </c>
      <c r="T190">
        <f t="shared" si="10"/>
        <v>1.495352974266735E-4</v>
      </c>
      <c r="U190">
        <f t="shared" si="10"/>
        <v>9.8854150081595094E-3</v>
      </c>
      <c r="V190">
        <f t="shared" si="10"/>
        <v>5.4590799085772624E-3</v>
      </c>
      <c r="W190">
        <f t="shared" si="10"/>
        <v>8.013560901692883E-3</v>
      </c>
      <c r="X190">
        <f t="shared" si="10"/>
        <v>4.4652227276695267E-3</v>
      </c>
      <c r="Y190">
        <f t="shared" si="10"/>
        <v>4.581917768538454E-4</v>
      </c>
      <c r="Z190">
        <f t="shared" si="10"/>
        <v>1.5441319746952033E-3</v>
      </c>
      <c r="AA190">
        <f t="shared" si="10"/>
        <v>2.7746367659523232E-2</v>
      </c>
      <c r="AB190">
        <f t="shared" si="10"/>
        <v>8.6128198550620705E-3</v>
      </c>
      <c r="AC190">
        <f t="shared" si="10"/>
        <v>3.2399080127968931E-2</v>
      </c>
      <c r="AD190">
        <f t="shared" si="10"/>
        <v>4.7012171730156774E-2</v>
      </c>
      <c r="AE190">
        <f t="shared" si="10"/>
        <v>0.11286937768402935</v>
      </c>
      <c r="AF190">
        <f t="shared" si="10"/>
        <v>0.1940978875179705</v>
      </c>
      <c r="AG190">
        <f t="shared" si="10"/>
        <v>5.6813870227415637E-2</v>
      </c>
      <c r="AH190">
        <f t="shared" si="10"/>
        <v>0.14463650394993557</v>
      </c>
      <c r="AI190">
        <f t="shared" si="10"/>
        <v>0.15625851787321188</v>
      </c>
      <c r="AJ190">
        <f t="shared" si="10"/>
        <v>0</v>
      </c>
      <c r="AL190">
        <f t="shared" si="2"/>
        <v>1</v>
      </c>
    </row>
    <row r="192" spans="1:38" x14ac:dyDescent="0.35">
      <c r="F192" t="s">
        <v>113</v>
      </c>
    </row>
    <row r="193" spans="1:38" x14ac:dyDescent="0.35">
      <c r="A193" t="s">
        <v>501</v>
      </c>
      <c r="B193" t="s">
        <v>502</v>
      </c>
      <c r="C193" t="s">
        <v>503</v>
      </c>
      <c r="D193" t="s">
        <v>504</v>
      </c>
      <c r="E193" t="s">
        <v>505</v>
      </c>
      <c r="F193" t="s">
        <v>506</v>
      </c>
      <c r="G193" t="s">
        <v>507</v>
      </c>
      <c r="H193" t="s">
        <v>508</v>
      </c>
      <c r="I193" t="s">
        <v>509</v>
      </c>
      <c r="J193" t="s">
        <v>510</v>
      </c>
      <c r="K193" t="s">
        <v>511</v>
      </c>
      <c r="L193" t="s">
        <v>512</v>
      </c>
      <c r="M193" t="s">
        <v>513</v>
      </c>
      <c r="N193" t="s">
        <v>514</v>
      </c>
      <c r="O193" t="s">
        <v>515</v>
      </c>
      <c r="P193" t="s">
        <v>516</v>
      </c>
      <c r="Q193" t="s">
        <v>517</v>
      </c>
      <c r="R193" t="s">
        <v>518</v>
      </c>
      <c r="S193" t="s">
        <v>519</v>
      </c>
      <c r="T193" t="s">
        <v>520</v>
      </c>
      <c r="U193" t="s">
        <v>521</v>
      </c>
      <c r="V193" t="s">
        <v>522</v>
      </c>
      <c r="W193" t="s">
        <v>523</v>
      </c>
      <c r="X193" t="s">
        <v>524</v>
      </c>
      <c r="Y193" t="s">
        <v>525</v>
      </c>
      <c r="Z193" t="s">
        <v>526</v>
      </c>
      <c r="AA193" t="s">
        <v>527</v>
      </c>
      <c r="AB193" t="s">
        <v>528</v>
      </c>
      <c r="AC193" t="s">
        <v>529</v>
      </c>
      <c r="AD193" t="s">
        <v>530</v>
      </c>
      <c r="AE193" t="s">
        <v>218</v>
      </c>
      <c r="AF193" t="s">
        <v>139</v>
      </c>
      <c r="AG193" t="s">
        <v>140</v>
      </c>
      <c r="AH193" t="s">
        <v>141</v>
      </c>
      <c r="AI193" t="s">
        <v>142</v>
      </c>
      <c r="AJ193" t="s">
        <v>143</v>
      </c>
    </row>
    <row r="194" spans="1:38" x14ac:dyDescent="0.35">
      <c r="A194" t="s">
        <v>531</v>
      </c>
      <c r="B194" s="132">
        <v>6.7638094652093458E-3</v>
      </c>
      <c r="C194" s="132">
        <v>6.0517171836007855E-3</v>
      </c>
      <c r="D194" s="132">
        <v>7.7984313042458895E-3</v>
      </c>
      <c r="E194" s="132">
        <v>1.1432512756108498E-2</v>
      </c>
      <c r="F194" s="133">
        <v>2.5111601733975593E-2</v>
      </c>
      <c r="G194" s="132">
        <v>3.7858541191296614E-3</v>
      </c>
      <c r="H194" s="132">
        <v>5.108581845221092E-3</v>
      </c>
      <c r="I194" s="132">
        <v>7.8017258026502846E-3</v>
      </c>
      <c r="J194" s="132">
        <v>3.0320098344720284E-3</v>
      </c>
      <c r="K194" s="132">
        <v>5.2085601839995709E-3</v>
      </c>
      <c r="L194" s="132">
        <v>6.7653358045530994E-3</v>
      </c>
      <c r="M194" s="132">
        <v>9.8700339417379622E-3</v>
      </c>
      <c r="N194" s="132">
        <v>5.0849162782492198E-3</v>
      </c>
      <c r="O194" s="132">
        <v>8.1738329729474125E-3</v>
      </c>
      <c r="P194" s="132">
        <v>5.0635419117172099E-3</v>
      </c>
      <c r="Q194" s="132">
        <v>1.4625487128787217E-2</v>
      </c>
      <c r="R194" s="132">
        <v>1.7020425175451041E-2</v>
      </c>
      <c r="S194" s="132">
        <v>2.5743494823914276E-2</v>
      </c>
      <c r="T194" s="132">
        <v>2.447970864403691E-2</v>
      </c>
      <c r="U194" s="132">
        <v>6.5774558915870432E-3</v>
      </c>
      <c r="V194" s="132">
        <v>4.7801411029414782E-3</v>
      </c>
      <c r="W194" s="132">
        <v>9.405439016020492E-3</v>
      </c>
      <c r="X194" s="132">
        <v>1.10735976213417E-2</v>
      </c>
      <c r="Y194" s="132">
        <v>3.5934788599779159E-3</v>
      </c>
      <c r="Z194" s="132">
        <v>7.0714026030333152E-3</v>
      </c>
      <c r="AA194" s="132">
        <v>6.1640668342778015E-3</v>
      </c>
      <c r="AB194" s="132">
        <v>7.1498562870118427E-3</v>
      </c>
      <c r="AC194" s="132">
        <v>6.0638369645959955E-3</v>
      </c>
      <c r="AD194" s="132">
        <v>4.1624106228969654E-4</v>
      </c>
      <c r="AE194" s="132">
        <v>1.3251843148416149E-3</v>
      </c>
      <c r="AF194" s="132">
        <v>8.685831899774908E-4</v>
      </c>
      <c r="AG194" s="132">
        <v>1.5012725870325971E-3</v>
      </c>
      <c r="AH194" s="132">
        <v>3.6601629965195238E-3</v>
      </c>
      <c r="AI194" s="132">
        <v>2.4650430266646771E-3</v>
      </c>
      <c r="AJ194" s="132">
        <v>2.2029915947564564E-3</v>
      </c>
    </row>
    <row r="197" spans="1:38" x14ac:dyDescent="0.35">
      <c r="B197">
        <f>SUM(B156:B190)</f>
        <v>0.29459896202976704</v>
      </c>
      <c r="C197">
        <f t="shared" ref="C197:AJ197" si="11">SUM(C156:C190)</f>
        <v>0.31606464871954354</v>
      </c>
      <c r="D197">
        <f t="shared" si="11"/>
        <v>0.13908034756894183</v>
      </c>
      <c r="E197">
        <f t="shared" si="11"/>
        <v>0.16017995384668596</v>
      </c>
      <c r="F197">
        <f t="shared" si="11"/>
        <v>4.6142645445481106E-2</v>
      </c>
      <c r="G197">
        <f t="shared" si="11"/>
        <v>0.3072339798893583</v>
      </c>
      <c r="H197">
        <f t="shared" si="11"/>
        <v>0.12680769914065804</v>
      </c>
      <c r="I197">
        <f t="shared" si="11"/>
        <v>6.3529798918531555E-2</v>
      </c>
      <c r="J197">
        <f t="shared" si="11"/>
        <v>0.17046630381272077</v>
      </c>
      <c r="K197">
        <f t="shared" si="11"/>
        <v>1.1298208429629251</v>
      </c>
      <c r="L197">
        <f t="shared" si="11"/>
        <v>2.6282362264567412</v>
      </c>
      <c r="M197">
        <f t="shared" si="11"/>
        <v>0.23212025537753189</v>
      </c>
      <c r="N197">
        <f t="shared" si="11"/>
        <v>0.23536067432026661</v>
      </c>
      <c r="O197">
        <f t="shared" si="11"/>
        <v>0.21211673455727975</v>
      </c>
      <c r="P197">
        <f t="shared" si="11"/>
        <v>0.90440770735018983</v>
      </c>
      <c r="Q197">
        <f t="shared" si="11"/>
        <v>0.13243689155631844</v>
      </c>
      <c r="R197">
        <f t="shared" si="11"/>
        <v>0.21497179789267301</v>
      </c>
      <c r="S197">
        <f t="shared" si="11"/>
        <v>7.3999263845500735E-2</v>
      </c>
      <c r="T197">
        <f t="shared" si="11"/>
        <v>1.9121069269327468E-2</v>
      </c>
      <c r="U197">
        <f t="shared" si="11"/>
        <v>0.35863900184930186</v>
      </c>
      <c r="V197">
        <f t="shared" si="11"/>
        <v>0.55454799660824117</v>
      </c>
      <c r="W197">
        <f t="shared" si="11"/>
        <v>0.28018658631717958</v>
      </c>
      <c r="X197">
        <f t="shared" si="11"/>
        <v>0.94609440834019431</v>
      </c>
      <c r="Y197">
        <f t="shared" si="11"/>
        <v>0.18506598059304905</v>
      </c>
      <c r="Z197">
        <f t="shared" si="11"/>
        <v>8.3386943524867266E-2</v>
      </c>
      <c r="AA197">
        <f t="shared" si="11"/>
        <v>0.89043977429476839</v>
      </c>
      <c r="AB197">
        <f t="shared" si="11"/>
        <v>0.5207247325273141</v>
      </c>
      <c r="AC197">
        <f t="shared" si="11"/>
        <v>2.2480581162000495</v>
      </c>
      <c r="AD197">
        <f t="shared" si="11"/>
        <v>0.79265686334017982</v>
      </c>
      <c r="AE197">
        <f t="shared" si="11"/>
        <v>2.1169729231847656</v>
      </c>
      <c r="AF197">
        <f t="shared" si="11"/>
        <v>0.96436535668303336</v>
      </c>
      <c r="AG197">
        <f t="shared" si="11"/>
        <v>0.90544155283434824</v>
      </c>
      <c r="AH197">
        <f t="shared" si="11"/>
        <v>1.1443123728474718</v>
      </c>
      <c r="AI197">
        <f t="shared" si="11"/>
        <v>2.733879107947276</v>
      </c>
      <c r="AJ197">
        <f t="shared" si="11"/>
        <v>12.868532479947518</v>
      </c>
    </row>
    <row r="201" spans="1:38" x14ac:dyDescent="0.35">
      <c r="B201">
        <v>0</v>
      </c>
      <c r="C201">
        <v>2.5642503861696631E-5</v>
      </c>
      <c r="D201">
        <v>7.7025591331422754E-5</v>
      </c>
      <c r="E201">
        <v>1.1553169974170234E-4</v>
      </c>
      <c r="F201">
        <v>8.3650878196207232E-6</v>
      </c>
      <c r="G201">
        <v>6.8021870618066495E-5</v>
      </c>
      <c r="H201">
        <v>1.7694477872504941E-5</v>
      </c>
      <c r="I201">
        <v>1.1806720979008296E-6</v>
      </c>
      <c r="J201">
        <v>6.6923080247785975E-6</v>
      </c>
      <c r="K201">
        <v>1.0658623245344075E-4</v>
      </c>
      <c r="L201">
        <v>1.9866245807099291E-3</v>
      </c>
      <c r="M201">
        <v>4.7076643577332405E-5</v>
      </c>
      <c r="N201">
        <v>4.3392887189611302E-4</v>
      </c>
      <c r="O201">
        <v>7.9972144680343792E-6</v>
      </c>
      <c r="P201">
        <v>2.0758236518293746E-4</v>
      </c>
      <c r="Q201">
        <v>6.6269215272233599E-6</v>
      </c>
      <c r="R201">
        <v>8.8641799833463286E-6</v>
      </c>
      <c r="S201">
        <v>1.5192849918312047E-5</v>
      </c>
      <c r="T201">
        <v>1.5373257209293999E-6</v>
      </c>
      <c r="U201">
        <v>8.152611423701452E-5</v>
      </c>
      <c r="V201">
        <v>2.5401272267420685E-4</v>
      </c>
      <c r="W201">
        <v>1.6994545137311374E-5</v>
      </c>
      <c r="X201">
        <v>7.5679907490600702E-4</v>
      </c>
      <c r="Y201">
        <v>1.2660832103323592E-4</v>
      </c>
      <c r="Z201">
        <v>1.1559708623925758E-4</v>
      </c>
      <c r="AA201">
        <v>1.4405670790585114E-4</v>
      </c>
      <c r="AB201">
        <v>4.8481561640712445E-5</v>
      </c>
      <c r="AC201">
        <v>1.5240240268471968E-4</v>
      </c>
      <c r="AD201">
        <v>1.2943450378438481E-4</v>
      </c>
      <c r="AE201">
        <v>2.8189085032958753E-4</v>
      </c>
      <c r="AF201">
        <v>1.2337421570074808E-4</v>
      </c>
      <c r="AG201">
        <v>1.1126196145134531E-4</v>
      </c>
      <c r="AH201">
        <v>6.9754315591927777E-5</v>
      </c>
      <c r="AI201">
        <v>4.983599835586632E-4</v>
      </c>
      <c r="AJ201">
        <v>3.1473319518220003E-3</v>
      </c>
      <c r="AL201">
        <f>SUM(B201:AJ201)</f>
        <v>9.2000577155022661E-3</v>
      </c>
    </row>
    <row r="202" spans="1:38" x14ac:dyDescent="0.35">
      <c r="B202">
        <v>1.2923492636116506E-5</v>
      </c>
      <c r="C202">
        <v>0</v>
      </c>
      <c r="D202">
        <v>6.658069276967854E-5</v>
      </c>
      <c r="E202">
        <v>3.4732118655932269E-6</v>
      </c>
      <c r="F202">
        <v>4.1171722728227494E-5</v>
      </c>
      <c r="G202">
        <v>3.0091163386272998E-6</v>
      </c>
      <c r="H202">
        <v>1.5945091851549808E-5</v>
      </c>
      <c r="I202">
        <v>1.667504293334828E-6</v>
      </c>
      <c r="J202">
        <v>8.8539261916842568E-6</v>
      </c>
      <c r="K202">
        <v>9.7643945326651163E-4</v>
      </c>
      <c r="L202">
        <v>4.4064733451991379E-4</v>
      </c>
      <c r="M202">
        <v>6.7566542826000021E-5</v>
      </c>
      <c r="N202">
        <v>2.7718079342046647E-5</v>
      </c>
      <c r="O202">
        <v>1.1493906030476987E-5</v>
      </c>
      <c r="P202">
        <v>3.322394936868546E-4</v>
      </c>
      <c r="Q202">
        <v>6.9783739515827638E-6</v>
      </c>
      <c r="R202">
        <v>1.6596133319253208E-5</v>
      </c>
      <c r="S202">
        <v>7.8131217562811314E-5</v>
      </c>
      <c r="T202">
        <v>4.2122278936436768E-6</v>
      </c>
      <c r="U202">
        <v>6.98026718789834E-4</v>
      </c>
      <c r="V202">
        <v>1.6444377202654551E-4</v>
      </c>
      <c r="W202">
        <v>1.1959116100014879E-4</v>
      </c>
      <c r="X202">
        <v>5.2673430556708244E-4</v>
      </c>
      <c r="Y202">
        <v>6.1461821645160995E-6</v>
      </c>
      <c r="Z202">
        <v>2.5622590701077536E-6</v>
      </c>
      <c r="AA202">
        <v>3.7614801285195938E-4</v>
      </c>
      <c r="AB202">
        <v>2.4933208968898565E-5</v>
      </c>
      <c r="AC202">
        <v>1.2186824577750994E-4</v>
      </c>
      <c r="AD202">
        <v>1.2471166678710522E-4</v>
      </c>
      <c r="AE202">
        <v>2.45994257594467E-4</v>
      </c>
      <c r="AF202">
        <v>2.0881148273129964E-4</v>
      </c>
      <c r="AG202">
        <v>1.8692439291441762E-4</v>
      </c>
      <c r="AH202">
        <v>1.7438430292305681E-5</v>
      </c>
      <c r="AI202">
        <v>2.6007969801327535E-4</v>
      </c>
      <c r="AJ202">
        <v>3.4838058156482607E-3</v>
      </c>
      <c r="AL202">
        <f t="shared" ref="AL202:AL235" si="12">SUM(B202:AJ202)</f>
        <v>8.6838671312716408E-3</v>
      </c>
    </row>
    <row r="203" spans="1:38" x14ac:dyDescent="0.35">
      <c r="B203">
        <v>5.390745209238709E-5</v>
      </c>
      <c r="C203">
        <v>7.9782821048786118E-5</v>
      </c>
      <c r="D203">
        <v>0</v>
      </c>
      <c r="E203">
        <v>1.1631366281019248E-6</v>
      </c>
      <c r="F203">
        <v>4.676323420609604E-6</v>
      </c>
      <c r="G203">
        <v>2.3890888755597566E-5</v>
      </c>
      <c r="H203">
        <v>2.2176425068563975E-5</v>
      </c>
      <c r="I203">
        <v>3.2348483608691325E-6</v>
      </c>
      <c r="J203">
        <v>4.4354336193890575E-6</v>
      </c>
      <c r="K203">
        <v>9.5125316883093911E-5</v>
      </c>
      <c r="L203">
        <v>3.5856498923665089E-4</v>
      </c>
      <c r="M203">
        <v>1.8325100920289959E-4</v>
      </c>
      <c r="N203">
        <v>5.7516340940407426E-6</v>
      </c>
      <c r="O203">
        <v>6.5139812132643126E-6</v>
      </c>
      <c r="P203">
        <v>1.480504854553898E-4</v>
      </c>
      <c r="Q203">
        <v>1.5023736658725998E-5</v>
      </c>
      <c r="R203">
        <v>8.84159192055452E-6</v>
      </c>
      <c r="S203">
        <v>4.1370334214551535E-6</v>
      </c>
      <c r="T203">
        <v>5.2156134197640552E-6</v>
      </c>
      <c r="U203">
        <v>6.387963599794218E-5</v>
      </c>
      <c r="V203">
        <v>1.6432072652660067E-5</v>
      </c>
      <c r="W203">
        <v>1.5207710485938237E-5</v>
      </c>
      <c r="X203">
        <v>3.5751553595088936E-5</v>
      </c>
      <c r="Y203">
        <v>5.4302000162862439E-6</v>
      </c>
      <c r="Z203">
        <v>3.2910213064961325E-6</v>
      </c>
      <c r="AA203">
        <v>3.3207320393511744E-4</v>
      </c>
      <c r="AB203">
        <v>2.4681768164663419E-5</v>
      </c>
      <c r="AC203">
        <v>2.6122946013051358E-4</v>
      </c>
      <c r="AD203">
        <v>1.8354881497812844E-5</v>
      </c>
      <c r="AE203">
        <v>5.3105427257601593E-5</v>
      </c>
      <c r="AF203">
        <v>1.0283215585971251E-5</v>
      </c>
      <c r="AG203">
        <v>1.1734201408992487E-5</v>
      </c>
      <c r="AH203">
        <v>1.2141990245222779E-4</v>
      </c>
      <c r="AI203">
        <v>3.4111110395401397E-4</v>
      </c>
      <c r="AJ203">
        <v>1.4828502979423398E-3</v>
      </c>
      <c r="AL203">
        <f t="shared" si="12"/>
        <v>3.8205783768838096E-3</v>
      </c>
    </row>
    <row r="204" spans="1:38" x14ac:dyDescent="0.35">
      <c r="B204">
        <v>1.0561375690798284E-4</v>
      </c>
      <c r="C204">
        <v>2.3365270478659217E-6</v>
      </c>
      <c r="D204">
        <v>6.300880673504742E-7</v>
      </c>
      <c r="E204">
        <v>0</v>
      </c>
      <c r="F204">
        <v>2.8621453248042762E-6</v>
      </c>
      <c r="G204">
        <v>4.7513692871218669E-6</v>
      </c>
      <c r="H204">
        <v>1.33178921009156E-5</v>
      </c>
      <c r="I204">
        <v>8.1435910591523559E-8</v>
      </c>
      <c r="J204">
        <v>5.6782228899673612E-7</v>
      </c>
      <c r="K204">
        <v>3.2408668907577398E-5</v>
      </c>
      <c r="L204">
        <v>5.5437109760421367E-4</v>
      </c>
      <c r="M204">
        <v>1.5778950705488997E-6</v>
      </c>
      <c r="N204">
        <v>7.202619917061977E-6</v>
      </c>
      <c r="O204">
        <v>1.1402513539575917E-6</v>
      </c>
      <c r="P204">
        <v>5.3365784402412451E-5</v>
      </c>
      <c r="Q204">
        <v>7.1479330281975952E-8</v>
      </c>
      <c r="R204">
        <v>1.0194349391566635E-7</v>
      </c>
      <c r="S204">
        <v>5.4637848991214345E-6</v>
      </c>
      <c r="T204">
        <v>2.605057504871182E-7</v>
      </c>
      <c r="U204">
        <v>5.7719930716886233E-6</v>
      </c>
      <c r="V204">
        <v>4.0625819776479396E-6</v>
      </c>
      <c r="W204">
        <v>3.7671538932392737E-7</v>
      </c>
      <c r="X204">
        <v>2.8466903344730383E-6</v>
      </c>
      <c r="Y204">
        <v>2.6187292270872773E-6</v>
      </c>
      <c r="Z204">
        <v>1.5467710977126064E-4</v>
      </c>
      <c r="AA204">
        <v>5.1683568147127695E-6</v>
      </c>
      <c r="AB204">
        <v>4.338364391654781E-5</v>
      </c>
      <c r="AC204">
        <v>1.6461793787912449E-5</v>
      </c>
      <c r="AD204">
        <v>3.0150605656777764E-6</v>
      </c>
      <c r="AE204">
        <v>1.5253644500470791E-4</v>
      </c>
      <c r="AF204">
        <v>7.2162916392780719E-7</v>
      </c>
      <c r="AG204">
        <v>9.1300355381788762E-6</v>
      </c>
      <c r="AH204">
        <v>2.8851792046248717E-6</v>
      </c>
      <c r="AI204">
        <v>2.741214483632627E-4</v>
      </c>
      <c r="AJ204">
        <v>1.5406168908415716E-3</v>
      </c>
      <c r="AL204">
        <f t="shared" si="12"/>
        <v>3.0045193706378136E-3</v>
      </c>
    </row>
    <row r="205" spans="1:38" x14ac:dyDescent="0.35">
      <c r="B205">
        <v>2.9842248878534305E-6</v>
      </c>
      <c r="C205">
        <v>4.9218051372266428E-5</v>
      </c>
      <c r="D205">
        <v>6.9190059839161326E-6</v>
      </c>
      <c r="E205">
        <v>2.6432491636704915E-6</v>
      </c>
      <c r="F205">
        <v>0</v>
      </c>
      <c r="G205">
        <v>1.830524720194137E-6</v>
      </c>
      <c r="H205">
        <v>3.8298654886217973E-6</v>
      </c>
      <c r="I205">
        <v>7.7156067115180705E-7</v>
      </c>
      <c r="J205">
        <v>1.7022037187419826E-6</v>
      </c>
      <c r="K205">
        <v>1.3614345564490473E-4</v>
      </c>
      <c r="L205">
        <v>8.4482029743540051E-5</v>
      </c>
      <c r="M205">
        <v>1.2462517828352079E-5</v>
      </c>
      <c r="N205">
        <v>7.252922938476631E-6</v>
      </c>
      <c r="O205">
        <v>3.3583396778427744E-6</v>
      </c>
      <c r="P205">
        <v>3.8632348932264083E-5</v>
      </c>
      <c r="Q205">
        <v>3.2342539381640852E-6</v>
      </c>
      <c r="R205">
        <v>4.0969841917025713E-6</v>
      </c>
      <c r="S205">
        <v>4.2686980506232007E-7</v>
      </c>
      <c r="T205">
        <v>6.8514647040550974E-7</v>
      </c>
      <c r="U205">
        <v>1.6018354449946924E-5</v>
      </c>
      <c r="V205">
        <v>1.5617490638230435E-5</v>
      </c>
      <c r="W205">
        <v>6.4774985197420146E-5</v>
      </c>
      <c r="X205">
        <v>3.2424049595070502E-5</v>
      </c>
      <c r="Y205">
        <v>1.6481112525826493E-6</v>
      </c>
      <c r="Z205">
        <v>1.527517746296114E-6</v>
      </c>
      <c r="AA205">
        <v>3.2839105248869999E-5</v>
      </c>
      <c r="AB205">
        <v>8.6067206492225799E-6</v>
      </c>
      <c r="AC205">
        <v>1.2408343629070803E-4</v>
      </c>
      <c r="AD205">
        <v>3.273225776763769E-5</v>
      </c>
      <c r="AE205">
        <v>1.2128006451086532E-4</v>
      </c>
      <c r="AF205">
        <v>2.7587826466803094E-5</v>
      </c>
      <c r="AG205">
        <v>4.1184279907871631E-5</v>
      </c>
      <c r="AH205">
        <v>9.7588604572811225E-6</v>
      </c>
      <c r="AI205">
        <v>9.1534706533253772E-5</v>
      </c>
      <c r="AJ205">
        <v>3.4939735646237778E-4</v>
      </c>
      <c r="AL205">
        <f t="shared" si="12"/>
        <v>1.3316886783515691E-3</v>
      </c>
    </row>
    <row r="206" spans="1:38" x14ac:dyDescent="0.35">
      <c r="B206">
        <v>8.3283227753135289E-5</v>
      </c>
      <c r="C206">
        <v>7.9301933080402601E-6</v>
      </c>
      <c r="D206">
        <v>6.169052578092806E-5</v>
      </c>
      <c r="E206">
        <v>6.8181770325724307E-6</v>
      </c>
      <c r="F206">
        <v>2.1784849111613856E-6</v>
      </c>
      <c r="G206">
        <v>0</v>
      </c>
      <c r="H206">
        <v>7.1613075390611684E-6</v>
      </c>
      <c r="I206">
        <v>1.7053987407816137E-6</v>
      </c>
      <c r="J206">
        <v>2.3561429971324927E-6</v>
      </c>
      <c r="K206">
        <v>6.8576021184847146E-5</v>
      </c>
      <c r="L206">
        <v>1.0457851032487193E-3</v>
      </c>
      <c r="M206">
        <v>2.5771047771663179E-5</v>
      </c>
      <c r="N206">
        <v>1.8791782186022844E-5</v>
      </c>
      <c r="O206">
        <v>1.7771307007132349E-5</v>
      </c>
      <c r="P206">
        <v>8.0996632212493357E-5</v>
      </c>
      <c r="Q206">
        <v>1.290268784143984E-5</v>
      </c>
      <c r="R206">
        <v>9.3915815283998266E-6</v>
      </c>
      <c r="S206">
        <v>3.7047395092092738E-6</v>
      </c>
      <c r="T206">
        <v>6.522303131134979E-7</v>
      </c>
      <c r="U206">
        <v>2.6682149172824917E-5</v>
      </c>
      <c r="V206">
        <v>1.0865378322727262E-4</v>
      </c>
      <c r="W206">
        <v>8.0767185048344989E-6</v>
      </c>
      <c r="X206">
        <v>8.8486952718798377E-5</v>
      </c>
      <c r="Y206">
        <v>5.6834642121691189E-4</v>
      </c>
      <c r="Z206">
        <v>4.7396294386971748E-6</v>
      </c>
      <c r="AA206">
        <v>6.2612475396456917E-5</v>
      </c>
      <c r="AB206">
        <v>1.1790225748943225E-5</v>
      </c>
      <c r="AC206">
        <v>2.4735593140605481E-4</v>
      </c>
      <c r="AD206">
        <v>8.2922561776847646E-5</v>
      </c>
      <c r="AE206">
        <v>4.1632727257127173E-4</v>
      </c>
      <c r="AF206">
        <v>6.6086578896107731E-5</v>
      </c>
      <c r="AG206">
        <v>3.9892302158450635E-5</v>
      </c>
      <c r="AH206">
        <v>1.1852253758214942E-4</v>
      </c>
      <c r="AI206">
        <v>3.9332370830863402E-4</v>
      </c>
      <c r="AJ206">
        <v>9.1953462468392195E-4</v>
      </c>
      <c r="AL206">
        <f t="shared" si="12"/>
        <v>4.6208204636740309E-3</v>
      </c>
    </row>
    <row r="207" spans="1:38" x14ac:dyDescent="0.35">
      <c r="B207">
        <v>7.9183048539393076E-6</v>
      </c>
      <c r="C207">
        <v>1.4143693843903002E-5</v>
      </c>
      <c r="D207">
        <v>1.5722629154185736E-5</v>
      </c>
      <c r="E207">
        <v>1.128184573045125E-5</v>
      </c>
      <c r="F207">
        <v>4.6012775540973427E-6</v>
      </c>
      <c r="G207">
        <v>7.226248219587619E-6</v>
      </c>
      <c r="H207">
        <v>0</v>
      </c>
      <c r="I207">
        <v>2.3791768769530878E-6</v>
      </c>
      <c r="J207">
        <v>9.8256587087608494E-6</v>
      </c>
      <c r="K207">
        <v>5.251739459663324E-5</v>
      </c>
      <c r="L207">
        <v>2.0898862069740383E-4</v>
      </c>
      <c r="M207">
        <v>1.879698338469201E-5</v>
      </c>
      <c r="N207">
        <v>2.089054015186972E-5</v>
      </c>
      <c r="O207">
        <v>1.0061941734017278E-5</v>
      </c>
      <c r="P207">
        <v>4.6479694575788337E-5</v>
      </c>
      <c r="Q207">
        <v>1.0986863463071371E-5</v>
      </c>
      <c r="R207">
        <v>6.3995697031102717E-5</v>
      </c>
      <c r="S207">
        <v>7.6855883649131662E-6</v>
      </c>
      <c r="T207">
        <v>1.516966743281519E-6</v>
      </c>
      <c r="U207">
        <v>4.6255002793280327E-5</v>
      </c>
      <c r="V207">
        <v>1.0784715161652301E-4</v>
      </c>
      <c r="W207">
        <v>1.4996839031322594E-5</v>
      </c>
      <c r="X207">
        <v>1.6079832618216475E-4</v>
      </c>
      <c r="Y207">
        <v>9.8986240958054447E-6</v>
      </c>
      <c r="Z207">
        <v>2.9709246798279904E-6</v>
      </c>
      <c r="AA207">
        <v>8.1713654600457046E-5</v>
      </c>
      <c r="AB207">
        <v>1.8591149662501648E-4</v>
      </c>
      <c r="AC207">
        <v>1.3296032205937475E-4</v>
      </c>
      <c r="AD207">
        <v>8.1383601393479358E-5</v>
      </c>
      <c r="AE207">
        <v>2.5427753798930552E-4</v>
      </c>
      <c r="AF207">
        <v>1.2878688024723541E-4</v>
      </c>
      <c r="AG207">
        <v>7.7955119836440963E-5</v>
      </c>
      <c r="AH207">
        <v>1.3530249612293862E-5</v>
      </c>
      <c r="AI207">
        <v>1.8033729770843246E-4</v>
      </c>
      <c r="AJ207">
        <v>1.2988387248883317E-3</v>
      </c>
      <c r="AL207">
        <f t="shared" si="12"/>
        <v>3.2934808790439428E-3</v>
      </c>
    </row>
    <row r="208" spans="1:38" x14ac:dyDescent="0.35">
      <c r="B208">
        <v>2.4907797398257786E-6</v>
      </c>
      <c r="C208">
        <v>4.1842900265064392E-6</v>
      </c>
      <c r="D208">
        <v>1.2057864571890915E-6</v>
      </c>
      <c r="E208">
        <v>2.9230736520716576E-7</v>
      </c>
      <c r="F208">
        <v>1.186393416436913E-6</v>
      </c>
      <c r="G208">
        <v>2.2460261910224214E-6</v>
      </c>
      <c r="H208">
        <v>5.957898772692266E-6</v>
      </c>
      <c r="I208">
        <v>0</v>
      </c>
      <c r="J208">
        <v>1.0731707516929679E-4</v>
      </c>
      <c r="K208">
        <v>1.501838685438057E-5</v>
      </c>
      <c r="L208">
        <v>4.882929892316529E-5</v>
      </c>
      <c r="M208">
        <v>2.9631971846623715E-6</v>
      </c>
      <c r="N208">
        <v>1.9748208318444461E-6</v>
      </c>
      <c r="O208">
        <v>8.3220664763429012E-6</v>
      </c>
      <c r="P208">
        <v>1.5075600039741404E-5</v>
      </c>
      <c r="Q208">
        <v>3.573669302746274E-5</v>
      </c>
      <c r="R208">
        <v>1.5519633800411976E-5</v>
      </c>
      <c r="S208">
        <v>2.1388814984375886E-6</v>
      </c>
      <c r="T208">
        <v>2.3390533443623734E-7</v>
      </c>
      <c r="U208">
        <v>6.2151351983016233E-6</v>
      </c>
      <c r="V208">
        <v>3.5278987544576075E-6</v>
      </c>
      <c r="W208">
        <v>2.6795089486783961E-6</v>
      </c>
      <c r="X208">
        <v>1.1525856250873296E-6</v>
      </c>
      <c r="Y208">
        <v>1.0264194059409729E-6</v>
      </c>
      <c r="Z208">
        <v>3.6259785007904645E-7</v>
      </c>
      <c r="AA208">
        <v>1.4689522492812977E-5</v>
      </c>
      <c r="AB208">
        <v>6.0274313686152119E-5</v>
      </c>
      <c r="AC208">
        <v>6.0677183674498139E-5</v>
      </c>
      <c r="AD208">
        <v>5.5137164063454334E-6</v>
      </c>
      <c r="AE208">
        <v>2.2182369295614453E-5</v>
      </c>
      <c r="AF208">
        <v>1.0807199200470728E-5</v>
      </c>
      <c r="AG208">
        <v>7.2287745160840719E-6</v>
      </c>
      <c r="AH208">
        <v>3.0520410882155507E-4</v>
      </c>
      <c r="AI208">
        <v>6.0371799009779925E-5</v>
      </c>
      <c r="AJ208">
        <v>2.2185772365600852E-4</v>
      </c>
      <c r="AL208">
        <f t="shared" si="12"/>
        <v>1.0544638976509287E-3</v>
      </c>
    </row>
    <row r="209" spans="2:38" x14ac:dyDescent="0.35">
      <c r="B209">
        <v>5.0576455858976509E-6</v>
      </c>
      <c r="C209">
        <v>8.3098808108894247E-6</v>
      </c>
      <c r="D209">
        <v>6.1241885244293373E-6</v>
      </c>
      <c r="E209">
        <v>9.4795560887468738E-7</v>
      </c>
      <c r="F209">
        <v>2.1169621611889575E-6</v>
      </c>
      <c r="G209">
        <v>2.0040961500680411E-6</v>
      </c>
      <c r="H209">
        <v>1.4515951062939072E-5</v>
      </c>
      <c r="I209">
        <v>7.6535489811110994E-5</v>
      </c>
      <c r="J209">
        <v>0</v>
      </c>
      <c r="K209">
        <v>2.5262519147494944E-5</v>
      </c>
      <c r="L209">
        <v>7.1656914065108929E-5</v>
      </c>
      <c r="M209">
        <v>1.2308562347744745E-5</v>
      </c>
      <c r="N209">
        <v>1.0987160674423893E-5</v>
      </c>
      <c r="O209">
        <v>4.5107766972538419E-6</v>
      </c>
      <c r="P209">
        <v>2.0092081853314508E-5</v>
      </c>
      <c r="Q209">
        <v>1.2228761099592105E-5</v>
      </c>
      <c r="R209">
        <v>9.1973539095255177E-6</v>
      </c>
      <c r="S209">
        <v>3.4691995123341554E-6</v>
      </c>
      <c r="T209">
        <v>7.6472481004375948E-7</v>
      </c>
      <c r="U209">
        <v>1.738909320778673E-5</v>
      </c>
      <c r="V209">
        <v>1.9855947433734343E-5</v>
      </c>
      <c r="W209">
        <v>3.1378088542701086E-6</v>
      </c>
      <c r="X209">
        <v>2.634303101959524E-5</v>
      </c>
      <c r="Y209">
        <v>1.8296330861365654E-6</v>
      </c>
      <c r="Z209">
        <v>9.4750979184590182E-7</v>
      </c>
      <c r="AA209">
        <v>4.7584280567443068E-5</v>
      </c>
      <c r="AB209">
        <v>4.8342986847598222E-4</v>
      </c>
      <c r="AC209">
        <v>7.1711303742620796E-5</v>
      </c>
      <c r="AD209">
        <v>9.0027696370281816E-5</v>
      </c>
      <c r="AE209">
        <v>2.314741455725926E-4</v>
      </c>
      <c r="AF209">
        <v>7.0489467872395404E-5</v>
      </c>
      <c r="AG209">
        <v>3.5090704152752245E-5</v>
      </c>
      <c r="AH209">
        <v>3.7586090668542141E-5</v>
      </c>
      <c r="AI209">
        <v>1.2617082592232084E-4</v>
      </c>
      <c r="AJ209">
        <v>7.2835282775027699E-4</v>
      </c>
      <c r="AL209">
        <f t="shared" si="12"/>
        <v>2.2775104583208114E-3</v>
      </c>
    </row>
    <row r="210" spans="2:38" x14ac:dyDescent="0.35">
      <c r="B210">
        <v>4.0660296293372148E-5</v>
      </c>
      <c r="C210">
        <v>7.7520968353241818E-4</v>
      </c>
      <c r="D210">
        <v>5.5660701860925036E-5</v>
      </c>
      <c r="E210">
        <v>1.8432602266497821E-5</v>
      </c>
      <c r="F210">
        <v>5.0806274537315544E-5</v>
      </c>
      <c r="G210">
        <v>1.9512222504540555E-5</v>
      </c>
      <c r="H210">
        <v>3.3843753923238605E-5</v>
      </c>
      <c r="I210">
        <v>2.9024174630712523E-6</v>
      </c>
      <c r="J210">
        <v>1.1284669238300225E-5</v>
      </c>
      <c r="K210">
        <v>0</v>
      </c>
      <c r="L210">
        <v>1.0151243343053343E-3</v>
      </c>
      <c r="M210">
        <v>6.4261849797287782E-5</v>
      </c>
      <c r="N210">
        <v>3.9397742467851017E-5</v>
      </c>
      <c r="O210">
        <v>4.4133062341936598E-5</v>
      </c>
      <c r="P210">
        <v>8.4142614378957881E-4</v>
      </c>
      <c r="Q210">
        <v>5.8054293488475518E-6</v>
      </c>
      <c r="R210">
        <v>1.0025681949009372E-5</v>
      </c>
      <c r="S210">
        <v>9.8305329749422403E-5</v>
      </c>
      <c r="T210">
        <v>3.3072193252086809E-6</v>
      </c>
      <c r="U210">
        <v>2.5388358434153522E-4</v>
      </c>
      <c r="V210">
        <v>1.9774303475196051E-4</v>
      </c>
      <c r="W210">
        <v>1.1609610410014506E-3</v>
      </c>
      <c r="X210">
        <v>4.9558239486365192E-4</v>
      </c>
      <c r="Y210">
        <v>1.4123632077607644E-5</v>
      </c>
      <c r="Z210">
        <v>8.9983709090108288E-6</v>
      </c>
      <c r="AA210">
        <v>1.3618704168975235E-3</v>
      </c>
      <c r="AB210">
        <v>4.2974235278446267E-5</v>
      </c>
      <c r="AC210">
        <v>6.8875847997273152E-4</v>
      </c>
      <c r="AD210">
        <v>6.4842065799684768E-4</v>
      </c>
      <c r="AE210">
        <v>1.421241059466327E-3</v>
      </c>
      <c r="AF210">
        <v>3.3443202183442268E-4</v>
      </c>
      <c r="AG210">
        <v>5.8701233439514106E-4</v>
      </c>
      <c r="AH210">
        <v>1.2841298836576047E-4</v>
      </c>
      <c r="AI210">
        <v>1.0963868220726601E-3</v>
      </c>
      <c r="AJ210">
        <v>1.6144452459087875E-2</v>
      </c>
      <c r="AL210">
        <f t="shared" si="12"/>
        <v>2.7715352948007109E-2</v>
      </c>
    </row>
    <row r="211" spans="2:38" x14ac:dyDescent="0.35">
      <c r="B211">
        <v>1.2338307259905329E-3</v>
      </c>
      <c r="C211">
        <v>3.4142703962174691E-4</v>
      </c>
      <c r="D211">
        <v>1.6324470254592347E-3</v>
      </c>
      <c r="E211">
        <v>1.6709602669419748E-3</v>
      </c>
      <c r="F211">
        <v>1.1638714831710401E-4</v>
      </c>
      <c r="G211">
        <v>1.2184319086049216E-3</v>
      </c>
      <c r="H211">
        <v>2.5712586298621746E-4</v>
      </c>
      <c r="I211">
        <v>2.9446066145620071E-5</v>
      </c>
      <c r="J211">
        <v>8.1233658266131097E-5</v>
      </c>
      <c r="K211">
        <v>1.6981454463289463E-3</v>
      </c>
      <c r="L211">
        <v>0</v>
      </c>
      <c r="M211">
        <v>2.9149999056803477E-3</v>
      </c>
      <c r="N211">
        <v>1.1612054973389014E-3</v>
      </c>
      <c r="O211">
        <v>1.0349300530204921E-4</v>
      </c>
      <c r="P211">
        <v>4.753525704090102E-3</v>
      </c>
      <c r="Q211">
        <v>1.5425893339825964E-4</v>
      </c>
      <c r="R211">
        <v>2.4196050511801384E-4</v>
      </c>
      <c r="S211">
        <v>2.2299113914885804E-4</v>
      </c>
      <c r="T211">
        <v>9.7831574853499436E-6</v>
      </c>
      <c r="U211">
        <v>1.3877233463968068E-3</v>
      </c>
      <c r="V211">
        <v>6.8840010252385836E-3</v>
      </c>
      <c r="W211">
        <v>9.6026506285648973E-4</v>
      </c>
      <c r="X211">
        <v>2.7073708783150645E-3</v>
      </c>
      <c r="Y211">
        <v>2.232073604078191E-4</v>
      </c>
      <c r="Z211">
        <v>2.3211136671240365E-4</v>
      </c>
      <c r="AA211">
        <v>2.886278292206505E-3</v>
      </c>
      <c r="AB211">
        <v>3.6216719082923944E-4</v>
      </c>
      <c r="AC211">
        <v>1.5737691825531642E-3</v>
      </c>
      <c r="AD211">
        <v>1.1675041489272622E-3</v>
      </c>
      <c r="AE211">
        <v>3.1239429044351394E-3</v>
      </c>
      <c r="AF211">
        <v>1.0556416719381425E-3</v>
      </c>
      <c r="AG211">
        <v>1.0940488089680317E-3</v>
      </c>
      <c r="AH211">
        <v>2.3525406469342277E-3</v>
      </c>
      <c r="AI211">
        <v>6.1353430150952321E-3</v>
      </c>
      <c r="AJ211">
        <v>3.1653691886868014E-2</v>
      </c>
      <c r="AL211">
        <f t="shared" si="12"/>
        <v>8.1641259784906425E-2</v>
      </c>
    </row>
    <row r="212" spans="2:38" x14ac:dyDescent="0.35">
      <c r="B212">
        <v>1.716053767769592E-5</v>
      </c>
      <c r="C212">
        <v>5.0131233252895838E-5</v>
      </c>
      <c r="D212">
        <v>1.213109744915278E-4</v>
      </c>
      <c r="E212">
        <v>1.1528828364398534E-6</v>
      </c>
      <c r="F212">
        <v>2.4306687437778368E-6</v>
      </c>
      <c r="G212">
        <v>1.1005141961251584E-5</v>
      </c>
      <c r="H212">
        <v>1.1524816011139463E-5</v>
      </c>
      <c r="I212">
        <v>5.2011986691666495E-7</v>
      </c>
      <c r="J212">
        <v>6.5373123044374313E-6</v>
      </c>
      <c r="K212">
        <v>5.8096943317562695E-5</v>
      </c>
      <c r="L212">
        <v>9.8838957872311273E-4</v>
      </c>
      <c r="M212">
        <v>0</v>
      </c>
      <c r="N212">
        <v>1.8940833679313533E-5</v>
      </c>
      <c r="O212">
        <v>3.2284583167898706E-6</v>
      </c>
      <c r="P212">
        <v>1.4866378108132269E-4</v>
      </c>
      <c r="Q212">
        <v>1.2939096232124008E-6</v>
      </c>
      <c r="R212">
        <v>2.0217802255432077E-6</v>
      </c>
      <c r="S212">
        <v>3.9096667367744393E-6</v>
      </c>
      <c r="T212">
        <v>9.5167075078123502E-7</v>
      </c>
      <c r="U212">
        <v>5.0896701091320905E-5</v>
      </c>
      <c r="V212">
        <v>4.242513730465853E-5</v>
      </c>
      <c r="W212">
        <v>1.8326051996618037E-6</v>
      </c>
      <c r="X212">
        <v>1.6536111486611024E-4</v>
      </c>
      <c r="Y212">
        <v>2.6618248732032295E-6</v>
      </c>
      <c r="Z212">
        <v>7.8017980037499753E-7</v>
      </c>
      <c r="AA212">
        <v>2.8632598673762409E-5</v>
      </c>
      <c r="AB212">
        <v>6.65668724417862E-5</v>
      </c>
      <c r="AC212">
        <v>1.8513518057222428E-4</v>
      </c>
      <c r="AD212">
        <v>2.1216878216940859E-5</v>
      </c>
      <c r="AE212">
        <v>3.7452226675365401E-4</v>
      </c>
      <c r="AF212">
        <v>6.5450546601706773E-5</v>
      </c>
      <c r="AG212">
        <v>2.795644284677075E-5</v>
      </c>
      <c r="AH212">
        <v>1.2109326717580412E-4</v>
      </c>
      <c r="AI212">
        <v>5.5704659419963313E-4</v>
      </c>
      <c r="AJ212">
        <v>3.4729360534580841E-3</v>
      </c>
      <c r="AL212">
        <f t="shared" si="12"/>
        <v>6.6317845736761916E-3</v>
      </c>
    </row>
    <row r="213" spans="2:38" x14ac:dyDescent="0.35">
      <c r="B213">
        <v>1.4792595389868235E-4</v>
      </c>
      <c r="C213">
        <v>3.1970579373957305E-5</v>
      </c>
      <c r="D213">
        <v>2.6838185132899912E-6</v>
      </c>
      <c r="E213">
        <v>6.3537842942539795E-6</v>
      </c>
      <c r="F213">
        <v>5.1615209536047211E-6</v>
      </c>
      <c r="G213">
        <v>6.240249557589884E-6</v>
      </c>
      <c r="H213">
        <v>1.4204176354141597E-5</v>
      </c>
      <c r="I213">
        <v>6.8863870379766454E-7</v>
      </c>
      <c r="J213">
        <v>6.6587231419434078E-6</v>
      </c>
      <c r="K213">
        <v>6.8250277542481041E-5</v>
      </c>
      <c r="L213">
        <v>5.5268174827646853E-4</v>
      </c>
      <c r="M213">
        <v>1.1513224768391033E-5</v>
      </c>
      <c r="N213">
        <v>0</v>
      </c>
      <c r="O213">
        <v>2.4916713738833491E-5</v>
      </c>
      <c r="P213">
        <v>8.660827975949539E-5</v>
      </c>
      <c r="Q213">
        <v>4.252945848939439E-6</v>
      </c>
      <c r="R213">
        <v>2.928572062093348E-6</v>
      </c>
      <c r="S213">
        <v>7.8998777500828308E-6</v>
      </c>
      <c r="T213">
        <v>2.4231641571266114E-6</v>
      </c>
      <c r="U213">
        <v>5.9325169231867329E-5</v>
      </c>
      <c r="V213">
        <v>1.355358070346698E-5</v>
      </c>
      <c r="W213">
        <v>6.9367643622294294E-6</v>
      </c>
      <c r="X213">
        <v>9.3126094999207258E-4</v>
      </c>
      <c r="Y213">
        <v>6.5643585375170979E-5</v>
      </c>
      <c r="Z213">
        <v>3.0591964515275616E-6</v>
      </c>
      <c r="AA213">
        <v>1.0167303158486966E-4</v>
      </c>
      <c r="AB213">
        <v>4.5717793273593538E-5</v>
      </c>
      <c r="AC213">
        <v>2.8506610781427563E-4</v>
      </c>
      <c r="AD213">
        <v>1.3947757259751681E-4</v>
      </c>
      <c r="AE213">
        <v>1.7909554867758797E-4</v>
      </c>
      <c r="AF213">
        <v>4.3743566864454144E-5</v>
      </c>
      <c r="AG213">
        <v>2.4607911143561255E-5</v>
      </c>
      <c r="AH213">
        <v>4.4537418387045235E-5</v>
      </c>
      <c r="AI213">
        <v>3.7452761655799958E-4</v>
      </c>
      <c r="AJ213">
        <v>8.4524085149922186E-4</v>
      </c>
      <c r="AL213">
        <f t="shared" si="12"/>
        <v>4.146828913211633E-3</v>
      </c>
    </row>
    <row r="214" spans="2:38" x14ac:dyDescent="0.35">
      <c r="B214">
        <v>5.0867722984449839E-6</v>
      </c>
      <c r="C214">
        <v>1.3396504503658147E-5</v>
      </c>
      <c r="D214">
        <v>3.5726290630124408E-6</v>
      </c>
      <c r="E214">
        <v>1.0234472924157348E-6</v>
      </c>
      <c r="F214">
        <v>4.3133540563399027E-6</v>
      </c>
      <c r="G214">
        <v>1.4604222834638645E-5</v>
      </c>
      <c r="H214">
        <v>8.9650832375281623E-6</v>
      </c>
      <c r="I214">
        <v>4.8341426487997462E-6</v>
      </c>
      <c r="J214">
        <v>3.7411478998934405E-6</v>
      </c>
      <c r="K214">
        <v>7.9915080100659215E-5</v>
      </c>
      <c r="L214">
        <v>1.2490351671515934E-4</v>
      </c>
      <c r="M214">
        <v>4.4801639279438912E-6</v>
      </c>
      <c r="N214">
        <v>3.0614255366714898E-5</v>
      </c>
      <c r="O214">
        <v>0</v>
      </c>
      <c r="P214">
        <v>3.407424132712083E-5</v>
      </c>
      <c r="Q214">
        <v>5.6709857935334078E-5</v>
      </c>
      <c r="R214">
        <v>1.5651105242200878E-4</v>
      </c>
      <c r="S214">
        <v>4.5810671821257232E-6</v>
      </c>
      <c r="T214">
        <v>4.0456409305540823E-6</v>
      </c>
      <c r="U214">
        <v>4.0096634963310748E-5</v>
      </c>
      <c r="V214">
        <v>3.7011031283111447E-4</v>
      </c>
      <c r="W214">
        <v>1.1989505960810439E-5</v>
      </c>
      <c r="X214">
        <v>8.1310933217787287E-5</v>
      </c>
      <c r="Y214">
        <v>2.3932201133598374E-5</v>
      </c>
      <c r="Z214">
        <v>7.9786387585016406E-7</v>
      </c>
      <c r="AA214">
        <v>9.9515574376899353E-5</v>
      </c>
      <c r="AB214">
        <v>1.8301977877063608E-5</v>
      </c>
      <c r="AC214">
        <v>1.7593574618323111E-3</v>
      </c>
      <c r="AD214">
        <v>8.7828480967281898E-5</v>
      </c>
      <c r="AE214">
        <v>3.610426916769656E-4</v>
      </c>
      <c r="AF214">
        <v>1.5429965135355542E-4</v>
      </c>
      <c r="AG214">
        <v>5.1046792824345433E-5</v>
      </c>
      <c r="AH214">
        <v>1.7231422585272847E-5</v>
      </c>
      <c r="AI214">
        <v>3.9134205161568155E-4</v>
      </c>
      <c r="AJ214">
        <v>5.6046110682310261E-4</v>
      </c>
      <c r="AL214">
        <f t="shared" si="12"/>
        <v>4.5840368436573025E-3</v>
      </c>
    </row>
    <row r="215" spans="2:38" x14ac:dyDescent="0.35">
      <c r="B215">
        <v>1.0264090035436346E-4</v>
      </c>
      <c r="C215">
        <v>3.9385229869909767E-4</v>
      </c>
      <c r="D215">
        <v>9.5644247904600474E-5</v>
      </c>
      <c r="E215">
        <v>4.2791153085291606E-5</v>
      </c>
      <c r="F215">
        <v>3.6167352277269741E-5</v>
      </c>
      <c r="G215">
        <v>2.4018392425830281E-5</v>
      </c>
      <c r="H215">
        <v>3.845394781791166E-5</v>
      </c>
      <c r="I215">
        <v>3.7809742211316309E-6</v>
      </c>
      <c r="J215">
        <v>1.280208179861053E-5</v>
      </c>
      <c r="K215">
        <v>1.2015098830376262E-3</v>
      </c>
      <c r="L215">
        <v>1.8539668198074234E-3</v>
      </c>
      <c r="M215">
        <v>2.5116751839649641E-4</v>
      </c>
      <c r="N215">
        <v>7.1618127983604581E-5</v>
      </c>
      <c r="O215">
        <v>2.8856993244917885E-5</v>
      </c>
      <c r="P215">
        <v>0</v>
      </c>
      <c r="Q215">
        <v>1.1040510112201917E-5</v>
      </c>
      <c r="R215">
        <v>2.7690438686261936E-5</v>
      </c>
      <c r="S215">
        <v>5.2090896305761569E-5</v>
      </c>
      <c r="T215">
        <v>2.0243808248777909E-5</v>
      </c>
      <c r="U215">
        <v>1.5343818424826515E-4</v>
      </c>
      <c r="V215">
        <v>2.5664274593269003E-4</v>
      </c>
      <c r="W215">
        <v>3.6187414043565097E-5</v>
      </c>
      <c r="X215">
        <v>3.7342433829629599E-3</v>
      </c>
      <c r="Y215">
        <v>2.3898021828058137E-5</v>
      </c>
      <c r="Z215">
        <v>2.1663735485460406E-5</v>
      </c>
      <c r="AA215">
        <v>6.7083113700552421E-4</v>
      </c>
      <c r="AB215">
        <v>7.2403657588324997E-5</v>
      </c>
      <c r="AC215">
        <v>6.1122287396037805E-4</v>
      </c>
      <c r="AD215">
        <v>1.6526330260999466E-3</v>
      </c>
      <c r="AE215">
        <v>1.3457740444675389E-3</v>
      </c>
      <c r="AF215">
        <v>1.3218277257946959E-3</v>
      </c>
      <c r="AG215">
        <v>2.5574839239124298E-3</v>
      </c>
      <c r="AH215">
        <v>1.9333360712591726E-4</v>
      </c>
      <c r="AI215">
        <v>1.662541309564709E-3</v>
      </c>
      <c r="AJ215">
        <v>1.5316921837662851E-2</v>
      </c>
      <c r="AL215">
        <f t="shared" si="12"/>
        <v>3.389938297209049E-2</v>
      </c>
    </row>
    <row r="216" spans="2:38" x14ac:dyDescent="0.35">
      <c r="B216">
        <v>2.4288111728245639E-6</v>
      </c>
      <c r="C216">
        <v>2.5518566727694206E-6</v>
      </c>
      <c r="D216">
        <v>4.1342099136061771E-7</v>
      </c>
      <c r="E216">
        <v>5.9590876181023614E-8</v>
      </c>
      <c r="F216">
        <v>7.3047120166539051E-7</v>
      </c>
      <c r="G216">
        <v>1.2910861153634245E-6</v>
      </c>
      <c r="H216">
        <v>8.9528975720746858E-6</v>
      </c>
      <c r="I216">
        <v>1.0900672170839465E-5</v>
      </c>
      <c r="J216">
        <v>2.9009314063086328E-6</v>
      </c>
      <c r="K216">
        <v>8.2828345778097602E-6</v>
      </c>
      <c r="L216">
        <v>5.5046663206610846E-5</v>
      </c>
      <c r="M216">
        <v>1.0870505218558299E-6</v>
      </c>
      <c r="N216">
        <v>8.02767863166807E-7</v>
      </c>
      <c r="O216">
        <v>3.8577736346237829E-5</v>
      </c>
      <c r="P216">
        <v>7.389120040770667E-6</v>
      </c>
      <c r="Q216">
        <v>0</v>
      </c>
      <c r="R216">
        <v>3.3990873542737899E-5</v>
      </c>
      <c r="S216">
        <v>9.1600538847837801E-7</v>
      </c>
      <c r="T216">
        <v>5.4493701485240311E-7</v>
      </c>
      <c r="U216">
        <v>6.8281336128819784E-6</v>
      </c>
      <c r="V216">
        <v>5.1827715653101731E-6</v>
      </c>
      <c r="W216">
        <v>5.5088124190287912E-7</v>
      </c>
      <c r="X216">
        <v>4.468572685195462E-7</v>
      </c>
      <c r="Y216">
        <v>3.9127874559759397E-7</v>
      </c>
      <c r="Z216">
        <v>1.6673556876585663E-7</v>
      </c>
      <c r="AA216">
        <v>9.8619184937687532E-6</v>
      </c>
      <c r="AB216">
        <v>1.1696901384250748E-5</v>
      </c>
      <c r="AC216">
        <v>1.9386591265828742E-4</v>
      </c>
      <c r="AD216">
        <v>3.4601345660821791E-6</v>
      </c>
      <c r="AE216">
        <v>1.3920636723833884E-5</v>
      </c>
      <c r="AF216">
        <v>1.9865012379986315E-5</v>
      </c>
      <c r="AG216">
        <v>1.6862286085438278E-6</v>
      </c>
      <c r="AH216">
        <v>3.2006006967178136E-4</v>
      </c>
      <c r="AI216">
        <v>5.8292805598875881E-5</v>
      </c>
      <c r="AJ216">
        <v>2.4646177105198686E-4</v>
      </c>
      <c r="AL216">
        <f t="shared" si="12"/>
        <v>1.0696057758222829E-3</v>
      </c>
    </row>
    <row r="217" spans="2:38" x14ac:dyDescent="0.35">
      <c r="B217">
        <v>2.0932595558251836E-6</v>
      </c>
      <c r="C217">
        <v>4.0327122367192964E-6</v>
      </c>
      <c r="D217">
        <v>6.8744985838756913E-7</v>
      </c>
      <c r="E217">
        <v>2.7789261460976103E-7</v>
      </c>
      <c r="F217">
        <v>7.7371545345760472E-7</v>
      </c>
      <c r="G217">
        <v>1.3737108713650433E-6</v>
      </c>
      <c r="H217">
        <v>1.9588754427815439E-5</v>
      </c>
      <c r="I217">
        <v>3.9413197458182252E-6</v>
      </c>
      <c r="J217">
        <v>2.0723061554722552E-6</v>
      </c>
      <c r="K217">
        <v>9.9974468705196117E-6</v>
      </c>
      <c r="L217">
        <v>8.4096100802287892E-5</v>
      </c>
      <c r="M217">
        <v>1.6438759908091852E-6</v>
      </c>
      <c r="N217">
        <v>1.0516823709054967E-6</v>
      </c>
      <c r="O217">
        <v>6.2489727107864577E-5</v>
      </c>
      <c r="P217">
        <v>1.6077796720451686E-5</v>
      </c>
      <c r="Q217">
        <v>3.4919213202346012E-5</v>
      </c>
      <c r="R217">
        <v>0</v>
      </c>
      <c r="S217">
        <v>1.2054892458365676E-6</v>
      </c>
      <c r="T217">
        <v>3.4194166107864171E-7</v>
      </c>
      <c r="U217">
        <v>1.0071006680269253E-5</v>
      </c>
      <c r="V217">
        <v>7.2861065859859144E-5</v>
      </c>
      <c r="W217">
        <v>2.0871667230984458E-6</v>
      </c>
      <c r="X217">
        <v>2.6708898194552067E-6</v>
      </c>
      <c r="Y217">
        <v>5.3349437778023645E-7</v>
      </c>
      <c r="Z217">
        <v>1.6569532903202328E-7</v>
      </c>
      <c r="AA217">
        <v>3.4242760164001815E-5</v>
      </c>
      <c r="AB217">
        <v>2.1648874917834216E-5</v>
      </c>
      <c r="AC217">
        <v>2.5161987407503763E-4</v>
      </c>
      <c r="AD217">
        <v>2.4175171414286592E-6</v>
      </c>
      <c r="AE217">
        <v>1.0978541545200702E-5</v>
      </c>
      <c r="AF217">
        <v>9.0194729150400188E-6</v>
      </c>
      <c r="AG217">
        <v>3.5127409754788937E-6</v>
      </c>
      <c r="AH217">
        <v>1.7824388954693101E-4</v>
      </c>
      <c r="AI217">
        <v>9.8973015052867131E-5</v>
      </c>
      <c r="AJ217">
        <v>3.2802726579321079E-4</v>
      </c>
      <c r="AL217">
        <f t="shared" si="12"/>
        <v>1.2737376658080953E-3</v>
      </c>
    </row>
    <row r="218" spans="2:38" x14ac:dyDescent="0.35">
      <c r="B218">
        <v>4.1169716551597961E-6</v>
      </c>
      <c r="C218">
        <v>9.471278752579086E-5</v>
      </c>
      <c r="D218">
        <v>6.6090888460719321E-6</v>
      </c>
      <c r="E218">
        <v>4.5835934786221761E-6</v>
      </c>
      <c r="F218">
        <v>6.8514647040550974E-7</v>
      </c>
      <c r="G218">
        <v>2.7123508031322769E-6</v>
      </c>
      <c r="H218">
        <v>4.535296633837057E-6</v>
      </c>
      <c r="I218">
        <v>1.432855930517281E-6</v>
      </c>
      <c r="J218">
        <v>2.5236215942796586E-6</v>
      </c>
      <c r="K218">
        <v>2.5929104768935342E-4</v>
      </c>
      <c r="L218">
        <v>1.4313475829032227E-4</v>
      </c>
      <c r="M218">
        <v>2.2910685714974046E-5</v>
      </c>
      <c r="N218">
        <v>1.1903909091283581E-5</v>
      </c>
      <c r="O218">
        <v>3.0205589756994666E-6</v>
      </c>
      <c r="P218">
        <v>5.0316395925518178E-5</v>
      </c>
      <c r="Q218">
        <v>5.0687910116172932E-6</v>
      </c>
      <c r="R218">
        <v>7.0932461393332159E-6</v>
      </c>
      <c r="S218">
        <v>0</v>
      </c>
      <c r="T218">
        <v>1.3702929408110195E-6</v>
      </c>
      <c r="U218">
        <v>2.1429532939671646E-5</v>
      </c>
      <c r="V218">
        <v>2.7440335333113146E-5</v>
      </c>
      <c r="W218">
        <v>1.285033406169277E-4</v>
      </c>
      <c r="X218">
        <v>5.2097137744164564E-5</v>
      </c>
      <c r="Y218">
        <v>2.1845034410499928E-6</v>
      </c>
      <c r="Z218">
        <v>2.6616762675269678E-6</v>
      </c>
      <c r="AA218">
        <v>5.413080642380873E-5</v>
      </c>
      <c r="AB218">
        <v>5.0511069361421257E-6</v>
      </c>
      <c r="AC218">
        <v>2.3369282831918282E-5</v>
      </c>
      <c r="AD218">
        <v>5.6052872240580203E-5</v>
      </c>
      <c r="AE218">
        <v>6.4105070808831479E-5</v>
      </c>
      <c r="AF218">
        <v>4.6255448610309121E-5</v>
      </c>
      <c r="AG218">
        <v>7.7834897844345082E-5</v>
      </c>
      <c r="AH218">
        <v>1.2856471476122387E-5</v>
      </c>
      <c r="AI218">
        <v>1.045626689597824E-4</v>
      </c>
      <c r="AJ218">
        <v>5.0399823152171615E-4</v>
      </c>
      <c r="AL218">
        <f t="shared" si="12"/>
        <v>1.8085547827127388E-3</v>
      </c>
    </row>
    <row r="219" spans="2:38" x14ac:dyDescent="0.35">
      <c r="B219">
        <v>1.8514781205470654E-6</v>
      </c>
      <c r="C219">
        <v>3.7233152187420118E-6</v>
      </c>
      <c r="D219">
        <v>7.228923121760333E-6</v>
      </c>
      <c r="E219">
        <v>7.0290484871880718E-7</v>
      </c>
      <c r="F219">
        <v>4.2686980506232007E-7</v>
      </c>
      <c r="G219">
        <v>9.4869863725599702E-7</v>
      </c>
      <c r="H219">
        <v>3.1244343434065376E-6</v>
      </c>
      <c r="I219">
        <v>1.1026541178633298E-7</v>
      </c>
      <c r="J219">
        <v>8.8078584320430667E-7</v>
      </c>
      <c r="K219">
        <v>1.2995863600456053E-5</v>
      </c>
      <c r="L219">
        <v>2.5829301196757845E-5</v>
      </c>
      <c r="M219">
        <v>2.0143499417301125E-6</v>
      </c>
      <c r="N219">
        <v>2.601936785669682E-6</v>
      </c>
      <c r="O219">
        <v>3.6961203799860827E-6</v>
      </c>
      <c r="P219">
        <v>2.6948301939009985E-5</v>
      </c>
      <c r="Q219">
        <v>1.3997168647108765E-6</v>
      </c>
      <c r="R219">
        <v>1.1007222440719251E-6</v>
      </c>
      <c r="S219">
        <v>8.5373961012464014E-7</v>
      </c>
      <c r="T219">
        <v>0</v>
      </c>
      <c r="U219">
        <v>1.0607175960222205E-5</v>
      </c>
      <c r="V219">
        <v>3.7946459433477265E-6</v>
      </c>
      <c r="W219">
        <v>1.0466297779125918E-6</v>
      </c>
      <c r="X219">
        <v>1.2750961445976435E-5</v>
      </c>
      <c r="Y219">
        <v>1.111719064115306E-6</v>
      </c>
      <c r="Z219">
        <v>3.9335922506526062E-7</v>
      </c>
      <c r="AA219">
        <v>1.1547404073931272E-5</v>
      </c>
      <c r="AB219">
        <v>1.2162334362303032E-5</v>
      </c>
      <c r="AC219">
        <v>2.2479758974949774E-4</v>
      </c>
      <c r="AD219">
        <v>9.411643294695184E-6</v>
      </c>
      <c r="AE219">
        <v>1.7845505821289918E-4</v>
      </c>
      <c r="AF219">
        <v>8.9202043232970674E-6</v>
      </c>
      <c r="AG219">
        <v>4.5336619713981755E-6</v>
      </c>
      <c r="AH219">
        <v>6.6612494384398598E-6</v>
      </c>
      <c r="AI219">
        <v>7.8506744106725154E-5</v>
      </c>
      <c r="AJ219">
        <v>1.9479648140303946E-4</v>
      </c>
      <c r="AL219">
        <f t="shared" si="12"/>
        <v>8.559345902658666E-4</v>
      </c>
    </row>
    <row r="220" spans="2:38" x14ac:dyDescent="0.35">
      <c r="B220">
        <v>2.7598154561303293E-5</v>
      </c>
      <c r="C220">
        <v>3.8081868925687109E-4</v>
      </c>
      <c r="D220">
        <v>5.9481502403294858E-5</v>
      </c>
      <c r="E220">
        <v>5.222597886548364E-6</v>
      </c>
      <c r="F220">
        <v>1.1292471036303974E-5</v>
      </c>
      <c r="G220">
        <v>9.3160898448587784E-6</v>
      </c>
      <c r="H220">
        <v>2.9496443469872858E-5</v>
      </c>
      <c r="I220">
        <v>2.4142478165508966E-6</v>
      </c>
      <c r="J220">
        <v>1.3072692735083456E-5</v>
      </c>
      <c r="K220">
        <v>2.3978164869266182E-4</v>
      </c>
      <c r="L220">
        <v>6.6532277040352416E-4</v>
      </c>
      <c r="M220">
        <v>8.4068311540826931E-5</v>
      </c>
      <c r="N220">
        <v>6.0808105275284873E-5</v>
      </c>
      <c r="O220">
        <v>2.6923336185397984E-5</v>
      </c>
      <c r="P220">
        <v>1.6252363808356545E-4</v>
      </c>
      <c r="Q220">
        <v>1.6766286818573088E-5</v>
      </c>
      <c r="R220">
        <v>4.1909475608029727E-5</v>
      </c>
      <c r="S220">
        <v>1.7771455612808609E-5</v>
      </c>
      <c r="T220">
        <v>4.8134864597993415E-6</v>
      </c>
      <c r="U220">
        <v>0</v>
      </c>
      <c r="V220">
        <v>4.8224592705320353E-4</v>
      </c>
      <c r="W220">
        <v>5.8867909566009449E-5</v>
      </c>
      <c r="X220">
        <v>1.771199848173622E-4</v>
      </c>
      <c r="Y220">
        <v>9.7107865210103981E-6</v>
      </c>
      <c r="Z220">
        <v>4.534702211132008E-6</v>
      </c>
      <c r="AA220">
        <v>2.7703738894287367E-4</v>
      </c>
      <c r="AB220">
        <v>5.4045506765634402E-5</v>
      </c>
      <c r="AC220">
        <v>3.3127400260818098E-4</v>
      </c>
      <c r="AD220">
        <v>3.6337639521698257E-4</v>
      </c>
      <c r="AE220">
        <v>9.9401192587880564E-4</v>
      </c>
      <c r="AF220">
        <v>3.7369587058796164E-4</v>
      </c>
      <c r="AG220">
        <v>2.377540728457444E-4</v>
      </c>
      <c r="AH220">
        <v>1.5139649086210285E-5</v>
      </c>
      <c r="AI220">
        <v>5.8744641157550213E-4</v>
      </c>
      <c r="AJ220">
        <v>3.6529701955869431E-3</v>
      </c>
      <c r="AL220">
        <f t="shared" si="12"/>
        <v>9.4786321329547157E-3</v>
      </c>
    </row>
    <row r="221" spans="2:38" x14ac:dyDescent="0.35">
      <c r="B221">
        <v>1.3443003219760499E-4</v>
      </c>
      <c r="C221">
        <v>1.6933512786070608E-4</v>
      </c>
      <c r="D221">
        <v>7.725117474798833E-6</v>
      </c>
      <c r="E221">
        <v>4.7298214640638891E-6</v>
      </c>
      <c r="F221">
        <v>4.4950244955700809E-6</v>
      </c>
      <c r="G221">
        <v>5.3266367204993227E-5</v>
      </c>
      <c r="H221">
        <v>7.1695700146613291E-5</v>
      </c>
      <c r="I221">
        <v>2.7218615664130385E-6</v>
      </c>
      <c r="J221">
        <v>8.0532388079851164E-6</v>
      </c>
      <c r="K221">
        <v>4.2608026310434063E-4</v>
      </c>
      <c r="L221">
        <v>3.7070527051659666E-3</v>
      </c>
      <c r="M221">
        <v>4.868247651501853E-5</v>
      </c>
      <c r="N221">
        <v>1.5227475040881069E-5</v>
      </c>
      <c r="O221">
        <v>2.6390673999404814E-4</v>
      </c>
      <c r="P221">
        <v>3.08101770902986E-4</v>
      </c>
      <c r="Q221">
        <v>3.1614668779310041E-5</v>
      </c>
      <c r="R221">
        <v>4.1490556206647412E-4</v>
      </c>
      <c r="S221">
        <v>8.2462775814493307E-6</v>
      </c>
      <c r="T221">
        <v>7.4377140969083088E-7</v>
      </c>
      <c r="U221">
        <v>2.2296409291577837E-4</v>
      </c>
      <c r="V221">
        <v>0</v>
      </c>
      <c r="W221">
        <v>6.1828877665527902E-6</v>
      </c>
      <c r="X221">
        <v>2.0655297366347124E-5</v>
      </c>
      <c r="Y221">
        <v>1.6404134785522828E-5</v>
      </c>
      <c r="Z221">
        <v>2.1241695364876601E-6</v>
      </c>
      <c r="AA221">
        <v>1.8484881743406758E-4</v>
      </c>
      <c r="AB221">
        <v>1.5968928202022217E-4</v>
      </c>
      <c r="AC221">
        <v>1.7015650115454089E-3</v>
      </c>
      <c r="AD221">
        <v>1.6575774341605328E-5</v>
      </c>
      <c r="AE221">
        <v>1.811118304931095E-4</v>
      </c>
      <c r="AF221">
        <v>1.5158373401419285E-5</v>
      </c>
      <c r="AG221">
        <v>4.6031648461858693E-5</v>
      </c>
      <c r="AH221">
        <v>2.1333533672806453E-4</v>
      </c>
      <c r="AI221">
        <v>1.272924867061781E-3</v>
      </c>
      <c r="AJ221">
        <v>1.5926314038297352E-3</v>
      </c>
      <c r="AL221">
        <f t="shared" si="12"/>
        <v>1.1333216929466875E-2</v>
      </c>
    </row>
    <row r="222" spans="2:38" x14ac:dyDescent="0.35">
      <c r="B222">
        <v>5.4857785392081967E-6</v>
      </c>
      <c r="C222">
        <v>6.8971015072351273E-5</v>
      </c>
      <c r="D222">
        <v>8.968649773758446E-6</v>
      </c>
      <c r="E222">
        <v>2.5589897452299916E-7</v>
      </c>
      <c r="F222">
        <v>7.9085191701574597E-5</v>
      </c>
      <c r="G222">
        <v>1.3199156165582338E-6</v>
      </c>
      <c r="H222">
        <v>5.686247596485505E-6</v>
      </c>
      <c r="I222">
        <v>4.7851027756333182E-7</v>
      </c>
      <c r="J222">
        <v>1.8342398621006846E-6</v>
      </c>
      <c r="K222">
        <v>1.4950946626379393E-3</v>
      </c>
      <c r="L222">
        <v>3.1849852122562132E-4</v>
      </c>
      <c r="M222">
        <v>1.9505981066137555E-6</v>
      </c>
      <c r="N222">
        <v>2.8972162644020858E-6</v>
      </c>
      <c r="O222">
        <v>8.8500624441014473E-6</v>
      </c>
      <c r="P222">
        <v>2.6345557316091699E-5</v>
      </c>
      <c r="Q222">
        <v>7.2296661501416432E-7</v>
      </c>
      <c r="R222">
        <v>1.7364573271203516E-6</v>
      </c>
      <c r="S222">
        <v>1.5765962569383706E-4</v>
      </c>
      <c r="T222">
        <v>5.1075770931216515E-7</v>
      </c>
      <c r="U222">
        <v>6.4743332188376361E-5</v>
      </c>
      <c r="V222">
        <v>4.0671887536120583E-6</v>
      </c>
      <c r="W222">
        <v>0</v>
      </c>
      <c r="X222">
        <v>1.0248516160564097E-4</v>
      </c>
      <c r="Y222">
        <v>4.8460311029006986E-7</v>
      </c>
      <c r="Z222">
        <v>3.232173458696418E-7</v>
      </c>
      <c r="AA222">
        <v>2.8839011958090195E-4</v>
      </c>
      <c r="AB222">
        <v>1.1837185142641986E-5</v>
      </c>
      <c r="AC222">
        <v>2.8824225693302132E-4</v>
      </c>
      <c r="AD222">
        <v>7.9000263557590936E-5</v>
      </c>
      <c r="AE222">
        <v>8.1605469668138381E-5</v>
      </c>
      <c r="AF222">
        <v>1.0106761205977867E-4</v>
      </c>
      <c r="AG222">
        <v>8.3410107279527693E-4</v>
      </c>
      <c r="AH222">
        <v>2.0089852768170576E-5</v>
      </c>
      <c r="AI222">
        <v>5.8827340216389956E-4</v>
      </c>
      <c r="AJ222">
        <v>2.2298552185429526E-3</v>
      </c>
      <c r="AL222">
        <f t="shared" si="12"/>
        <v>6.8809178289703388E-3</v>
      </c>
    </row>
    <row r="223" spans="2:38" x14ac:dyDescent="0.35">
      <c r="B223">
        <v>1.5780035526925709E-4</v>
      </c>
      <c r="C223">
        <v>1.5314795736252564E-4</v>
      </c>
      <c r="D223">
        <v>2.2090679593360855E-5</v>
      </c>
      <c r="E223">
        <v>4.0688234160509399E-6</v>
      </c>
      <c r="F223">
        <v>7.6701333745819267E-6</v>
      </c>
      <c r="G223">
        <v>1.5480401901878833E-5</v>
      </c>
      <c r="H223">
        <v>5.7612488812948889E-5</v>
      </c>
      <c r="I223">
        <v>1.2965845253851148E-6</v>
      </c>
      <c r="J223">
        <v>6.6371753188854309E-6</v>
      </c>
      <c r="K223">
        <v>4.8237551120290396E-4</v>
      </c>
      <c r="L223">
        <v>1.2398409339612693E-3</v>
      </c>
      <c r="M223">
        <v>1.5513273477467965E-4</v>
      </c>
      <c r="N223">
        <v>3.3636211235771232E-4</v>
      </c>
      <c r="O223">
        <v>6.6641175279917155E-5</v>
      </c>
      <c r="P223">
        <v>2.3194222373168227E-3</v>
      </c>
      <c r="Q223">
        <v>1.3300802448145481E-5</v>
      </c>
      <c r="R223">
        <v>8.7449982309842818E-6</v>
      </c>
      <c r="S223">
        <v>1.2040031890739485E-5</v>
      </c>
      <c r="T223">
        <v>3.3002348584243701E-6</v>
      </c>
      <c r="U223">
        <v>5.4320724478071442E-5</v>
      </c>
      <c r="V223">
        <v>1.905139630245239E-5</v>
      </c>
      <c r="W223">
        <v>1.1566351297654666E-4</v>
      </c>
      <c r="X223">
        <v>0</v>
      </c>
      <c r="Y223">
        <v>1.6232792440792852E-5</v>
      </c>
      <c r="Z223">
        <v>3.0498342939230616E-6</v>
      </c>
      <c r="AA223">
        <v>1.7001647002579932E-3</v>
      </c>
      <c r="AB223">
        <v>6.1168919857248783E-5</v>
      </c>
      <c r="AC223">
        <v>6.670470420651911E-4</v>
      </c>
      <c r="AD223">
        <v>6.6794090520790649E-5</v>
      </c>
      <c r="AE223">
        <v>1.5198184862089849E-4</v>
      </c>
      <c r="AF223">
        <v>1.6800911941142113E-5</v>
      </c>
      <c r="AG223">
        <v>6.7335460999412762E-5</v>
      </c>
      <c r="AH223">
        <v>2.6061809637837225E-4</v>
      </c>
      <c r="AI223">
        <v>8.8204364164818749E-4</v>
      </c>
      <c r="AJ223">
        <v>1.7602859500975953E-3</v>
      </c>
      <c r="AL223">
        <f t="shared" si="12"/>
        <v>1.0905524294775091E-2</v>
      </c>
    </row>
    <row r="224" spans="2:38" x14ac:dyDescent="0.35">
      <c r="B224">
        <v>9.3222718409912759E-5</v>
      </c>
      <c r="C224">
        <v>9.7575973090328978E-6</v>
      </c>
      <c r="D224">
        <v>6.7921710392265979E-6</v>
      </c>
      <c r="E224">
        <v>6.1571789845594798E-6</v>
      </c>
      <c r="F224">
        <v>1.8402583919892916E-6</v>
      </c>
      <c r="G224">
        <v>3.7132546144590816E-4</v>
      </c>
      <c r="H224">
        <v>6.4549847597883364E-6</v>
      </c>
      <c r="I224">
        <v>3.4342771784126082E-7</v>
      </c>
      <c r="J224">
        <v>1.2797920839675198E-6</v>
      </c>
      <c r="K224">
        <v>3.4624676751994917E-5</v>
      </c>
      <c r="L224">
        <v>1.3978102538844361E-4</v>
      </c>
      <c r="M224">
        <v>6.8898049685306686E-6</v>
      </c>
      <c r="N224">
        <v>9.2924169606302588E-5</v>
      </c>
      <c r="O224">
        <v>3.0721251453623473E-5</v>
      </c>
      <c r="P224">
        <v>4.8173799285174038E-5</v>
      </c>
      <c r="Q224">
        <v>1.2057864571890915E-6</v>
      </c>
      <c r="R224">
        <v>1.7163955608249946E-6</v>
      </c>
      <c r="S224">
        <v>2.7802635971839674E-6</v>
      </c>
      <c r="T224">
        <v>9.0025318679461611E-7</v>
      </c>
      <c r="U224">
        <v>8.7857161862800431E-6</v>
      </c>
      <c r="V224">
        <v>3.3558133813463226E-5</v>
      </c>
      <c r="W224">
        <v>2.6166487476196097E-6</v>
      </c>
      <c r="X224">
        <v>6.110219590860718E-5</v>
      </c>
      <c r="Y224">
        <v>0</v>
      </c>
      <c r="Z224">
        <v>3.625086866732893E-6</v>
      </c>
      <c r="AA224">
        <v>3.6006560935554361E-5</v>
      </c>
      <c r="AB224">
        <v>7.4063582992170475E-6</v>
      </c>
      <c r="AC224">
        <v>2.3901395176909282E-4</v>
      </c>
      <c r="AD224">
        <v>1.2051177316459128E-5</v>
      </c>
      <c r="AE224">
        <v>5.2665851667218877E-5</v>
      </c>
      <c r="AF224">
        <v>2.9746398217345379E-6</v>
      </c>
      <c r="AG224">
        <v>7.1457039430536676E-6</v>
      </c>
      <c r="AH224">
        <v>1.1151815763722085E-5</v>
      </c>
      <c r="AI224">
        <v>7.5478309030183806E-5</v>
      </c>
      <c r="AJ224">
        <v>1.5352259227238192E-4</v>
      </c>
      <c r="AL224">
        <f t="shared" si="12"/>
        <v>1.5639957587396094E-3</v>
      </c>
    </row>
    <row r="225" spans="2:38" x14ac:dyDescent="0.35">
      <c r="B225">
        <v>5.11206498454476E-5</v>
      </c>
      <c r="C225">
        <v>1.8587597986838986E-6</v>
      </c>
      <c r="D225">
        <v>2.459423942134516E-6</v>
      </c>
      <c r="E225">
        <v>1.1577808795294458E-4</v>
      </c>
      <c r="F225">
        <v>3.8893077591265586E-6</v>
      </c>
      <c r="G225">
        <v>1.4662922076762097E-6</v>
      </c>
      <c r="H225">
        <v>6.8718236817029779E-6</v>
      </c>
      <c r="I225">
        <v>2.9527947873240381E-7</v>
      </c>
      <c r="J225">
        <v>2.7610934649461818E-7</v>
      </c>
      <c r="K225">
        <v>2.0419311552443223E-5</v>
      </c>
      <c r="L225">
        <v>1.2417371423903713E-4</v>
      </c>
      <c r="M225">
        <v>1.8311191428991845E-6</v>
      </c>
      <c r="N225">
        <v>3.1366200088600136E-6</v>
      </c>
      <c r="O225">
        <v>7.2058892419397381E-7</v>
      </c>
      <c r="P225">
        <v>4.2092706406860656E-5</v>
      </c>
      <c r="Q225">
        <v>1.4572272614242334E-6</v>
      </c>
      <c r="R225">
        <v>9.0798068196023524E-7</v>
      </c>
      <c r="S225">
        <v>7.6411552677108557E-6</v>
      </c>
      <c r="T225">
        <v>1.3746025054226146E-7</v>
      </c>
      <c r="U225">
        <v>3.1326076556009421E-6</v>
      </c>
      <c r="V225">
        <v>1.7010891761700182E-6</v>
      </c>
      <c r="W225">
        <v>5.2963063019742688E-7</v>
      </c>
      <c r="X225">
        <v>4.7243230540421981E-6</v>
      </c>
      <c r="Y225">
        <v>1.6749345771479233E-6</v>
      </c>
      <c r="Z225">
        <v>0</v>
      </c>
      <c r="AA225">
        <v>3.9821863067902494E-6</v>
      </c>
      <c r="AB225">
        <v>1.7553153874379872E-5</v>
      </c>
      <c r="AC225">
        <v>1.2839084611999746E-5</v>
      </c>
      <c r="AD225">
        <v>9.1823447362230659E-6</v>
      </c>
      <c r="AE225">
        <v>5.075820060104482E-5</v>
      </c>
      <c r="AF225">
        <v>2.6634595356421101E-6</v>
      </c>
      <c r="AG225">
        <v>8.9304581149591375E-6</v>
      </c>
      <c r="AH225">
        <v>1.1531354660894986E-5</v>
      </c>
      <c r="AI225">
        <v>1.1536035739697236E-4</v>
      </c>
      <c r="AJ225">
        <v>6.098236029126959E-4</v>
      </c>
      <c r="AL225">
        <f t="shared" si="12"/>
        <v>1.2409204055936359E-3</v>
      </c>
    </row>
    <row r="226" spans="2:38" x14ac:dyDescent="0.35">
      <c r="B226">
        <v>5.5313707606853493E-5</v>
      </c>
      <c r="C226">
        <v>2.5625458790629394E-4</v>
      </c>
      <c r="D226">
        <v>1.7007191480361263E-4</v>
      </c>
      <c r="E226">
        <v>4.6304042666446757E-6</v>
      </c>
      <c r="F226">
        <v>1.1685681655692975E-5</v>
      </c>
      <c r="G226">
        <v>2.6781566370244127E-5</v>
      </c>
      <c r="H226">
        <v>4.3391222806037175E-5</v>
      </c>
      <c r="I226">
        <v>4.4519288494541287E-6</v>
      </c>
      <c r="J226">
        <v>2.8242954590603702E-5</v>
      </c>
      <c r="K226">
        <v>1.2285198563322848E-3</v>
      </c>
      <c r="L226">
        <v>8.5091684530404525E-4</v>
      </c>
      <c r="M226">
        <v>3.1547944830668444E-5</v>
      </c>
      <c r="N226">
        <v>5.9728187825889615E-5</v>
      </c>
      <c r="O226">
        <v>4.5596976858792616E-5</v>
      </c>
      <c r="P226">
        <v>7.2628096741183352E-4</v>
      </c>
      <c r="Q226">
        <v>1.4046505731627717E-5</v>
      </c>
      <c r="R226">
        <v>2.8712548527591311E-5</v>
      </c>
      <c r="S226">
        <v>1.9263159391125605E-5</v>
      </c>
      <c r="T226">
        <v>4.1082039202603446E-6</v>
      </c>
      <c r="U226">
        <v>2.75455035702037E-4</v>
      </c>
      <c r="V226">
        <v>1.1127191803165486E-4</v>
      </c>
      <c r="W226">
        <v>1.9789104600551738E-4</v>
      </c>
      <c r="X226">
        <v>1.016346318781236E-3</v>
      </c>
      <c r="Y226">
        <v>2.219916173703205E-5</v>
      </c>
      <c r="Z226">
        <v>3.4778186415573457E-6</v>
      </c>
      <c r="AA226">
        <v>0</v>
      </c>
      <c r="AB226">
        <v>1.1905736941101603E-4</v>
      </c>
      <c r="AC226">
        <v>7.8601257316827727E-4</v>
      </c>
      <c r="AD226">
        <v>8.9496653986159897E-4</v>
      </c>
      <c r="AE226">
        <v>4.4688654383776981E-4</v>
      </c>
      <c r="AF226">
        <v>3.4425262795019062E-4</v>
      </c>
      <c r="AG226">
        <v>5.4608447358165928E-3</v>
      </c>
      <c r="AH226">
        <v>1.6835774832793155E-4</v>
      </c>
      <c r="AI226">
        <v>1.0911844345580836E-3</v>
      </c>
      <c r="AJ226">
        <v>9.8146430157965842E-3</v>
      </c>
      <c r="AL226">
        <f t="shared" si="12"/>
        <v>2.4362392052616637E-2</v>
      </c>
    </row>
    <row r="227" spans="2:38" x14ac:dyDescent="0.35">
      <c r="B227">
        <v>2.0851456859012837E-5</v>
      </c>
      <c r="C227">
        <v>2.0474741469688908E-5</v>
      </c>
      <c r="D227">
        <v>1.4012475031763742E-5</v>
      </c>
      <c r="E227">
        <v>3.619826225793221E-5</v>
      </c>
      <c r="F227">
        <v>5.7449468386089579E-6</v>
      </c>
      <c r="G227">
        <v>6.4621178322489081E-6</v>
      </c>
      <c r="H227">
        <v>1.269926153120492E-4</v>
      </c>
      <c r="I227">
        <v>1.5232527633873975E-5</v>
      </c>
      <c r="J227">
        <v>3.0701947576277055E-4</v>
      </c>
      <c r="K227">
        <v>8.2930735089042039E-5</v>
      </c>
      <c r="L227">
        <v>2.6790185499467317E-4</v>
      </c>
      <c r="M227">
        <v>7.6079864807691999E-5</v>
      </c>
      <c r="N227">
        <v>3.8911801906474587E-5</v>
      </c>
      <c r="O227">
        <v>1.1375467306496249E-5</v>
      </c>
      <c r="P227">
        <v>7.1709371868829377E-5</v>
      </c>
      <c r="Q227">
        <v>2.2394578201316452E-5</v>
      </c>
      <c r="R227">
        <v>7.481047512106281E-5</v>
      </c>
      <c r="S227">
        <v>8.6111045166723056E-6</v>
      </c>
      <c r="T227">
        <v>2.8787891605456098E-6</v>
      </c>
      <c r="U227">
        <v>7.3894321126908167E-5</v>
      </c>
      <c r="V227">
        <v>1.9174694432046892E-4</v>
      </c>
      <c r="W227">
        <v>1.5202063470240285E-5</v>
      </c>
      <c r="X227">
        <v>1.2651261897772323E-4</v>
      </c>
      <c r="Y227">
        <v>4.0309289686041537E-6</v>
      </c>
      <c r="Z227">
        <v>7.2528486356385E-6</v>
      </c>
      <c r="AA227">
        <v>1.2156984557957605E-4</v>
      </c>
      <c r="AB227">
        <v>0</v>
      </c>
      <c r="AC227">
        <v>1.6212314578603962E-4</v>
      </c>
      <c r="AD227">
        <v>1.8728996287802191E-4</v>
      </c>
      <c r="AE227">
        <v>5.255912307052758E-4</v>
      </c>
      <c r="AF227">
        <v>3.1173309920812183E-4</v>
      </c>
      <c r="AG227">
        <v>2.9485446649829479E-4</v>
      </c>
      <c r="AH227">
        <v>4.0002418964560711E-5</v>
      </c>
      <c r="AI227">
        <v>2.5429849138965848E-4</v>
      </c>
      <c r="AJ227">
        <v>4.6389147651185189E-3</v>
      </c>
      <c r="AL227">
        <f t="shared" si="12"/>
        <v>8.1656098135984064E-3</v>
      </c>
    </row>
    <row r="228" spans="2:38" x14ac:dyDescent="0.35">
      <c r="B228">
        <v>6.5836921359987706E-5</v>
      </c>
      <c r="C228">
        <v>2.1099019055097543E-4</v>
      </c>
      <c r="D228">
        <v>2.6595838996051999E-4</v>
      </c>
      <c r="E228">
        <v>2.7554761703834817E-5</v>
      </c>
      <c r="F228">
        <v>1.4628750201505671E-4</v>
      </c>
      <c r="G228">
        <v>8.3745688617662328E-5</v>
      </c>
      <c r="H228">
        <v>1.3978355168494007E-4</v>
      </c>
      <c r="I228">
        <v>2.0069047973493912E-5</v>
      </c>
      <c r="J228">
        <v>8.1414957191170621E-5</v>
      </c>
      <c r="K228">
        <v>1.0984103855663186E-3</v>
      </c>
      <c r="L228">
        <v>1.5881396486590428E-3</v>
      </c>
      <c r="M228">
        <v>4.1748699126881964E-4</v>
      </c>
      <c r="N228">
        <v>1.9448574693397584E-4</v>
      </c>
      <c r="O228">
        <v>1.0669467001540906E-3</v>
      </c>
      <c r="P228">
        <v>1.5350571066755857E-3</v>
      </c>
      <c r="Q228">
        <v>1.3597686868181515E-4</v>
      </c>
      <c r="R228">
        <v>9.6640752987909933E-4</v>
      </c>
      <c r="S228">
        <v>5.6900370412301838E-5</v>
      </c>
      <c r="T228">
        <v>2.3567463361781157E-4</v>
      </c>
      <c r="U228">
        <v>5.6753072465991032E-4</v>
      </c>
      <c r="V228">
        <v>1.4322503623865137E-3</v>
      </c>
      <c r="W228">
        <v>4.6742637459366144E-4</v>
      </c>
      <c r="X228">
        <v>3.3314870779592777E-3</v>
      </c>
      <c r="Y228">
        <v>1.2802780245288963E-4</v>
      </c>
      <c r="Z228">
        <v>1.648943444369716E-5</v>
      </c>
      <c r="AA228">
        <v>1.7390986444102306E-3</v>
      </c>
      <c r="AB228">
        <v>3.9807151105952565E-4</v>
      </c>
      <c r="AC228">
        <v>0</v>
      </c>
      <c r="AD228">
        <v>1.0258624318663432E-3</v>
      </c>
      <c r="AE228">
        <v>5.8231553311234247E-3</v>
      </c>
      <c r="AF228">
        <v>4.5567973488956585E-3</v>
      </c>
      <c r="AG228">
        <v>4.6624986345469583E-4</v>
      </c>
      <c r="AH228">
        <v>8.0168155567333249E-5</v>
      </c>
      <c r="AI228">
        <v>3.3444358335603585E-3</v>
      </c>
      <c r="AJ228">
        <v>1.7475192215893682E-2</v>
      </c>
      <c r="AL228">
        <f t="shared" si="12"/>
        <v>4.9189370105233707E-2</v>
      </c>
    </row>
    <row r="229" spans="2:38" x14ac:dyDescent="0.35">
      <c r="B229">
        <v>2.3946318672843255E-5</v>
      </c>
      <c r="C229">
        <v>3.1951260636043258E-5</v>
      </c>
      <c r="D229">
        <v>1.4983910337487808E-6</v>
      </c>
      <c r="E229">
        <v>6.4598887471049782E-7</v>
      </c>
      <c r="F229">
        <v>1.3688811868865314E-6</v>
      </c>
      <c r="G229">
        <v>7.4756085443550946E-6</v>
      </c>
      <c r="H229">
        <v>2.107718888125467E-5</v>
      </c>
      <c r="I229">
        <v>5.0555651064299836E-7</v>
      </c>
      <c r="J229">
        <v>1.490589235745031E-5</v>
      </c>
      <c r="K229">
        <v>1.9677457155976166E-4</v>
      </c>
      <c r="L229">
        <v>1.5081098449763096E-4</v>
      </c>
      <c r="M229">
        <v>5.4761191702511731E-6</v>
      </c>
      <c r="N229">
        <v>2.2192920298629048E-5</v>
      </c>
      <c r="O229">
        <v>2.1745914424433241E-5</v>
      </c>
      <c r="P229">
        <v>3.1884180033778632E-4</v>
      </c>
      <c r="Q229">
        <v>4.1639310488585582E-7</v>
      </c>
      <c r="R229">
        <v>9.0798068196023513E-8</v>
      </c>
      <c r="S229">
        <v>1.7493860209551373E-6</v>
      </c>
      <c r="T229">
        <v>9.8837635281792542E-7</v>
      </c>
      <c r="U229">
        <v>1.1020121413418784E-4</v>
      </c>
      <c r="V229">
        <v>1.8767410855115891E-6</v>
      </c>
      <c r="W229">
        <v>1.7425055781442111E-5</v>
      </c>
      <c r="X229">
        <v>6.0824303293997426E-6</v>
      </c>
      <c r="Y229">
        <v>1.6236656188375663E-6</v>
      </c>
      <c r="Z229">
        <v>1.3631598683504481E-6</v>
      </c>
      <c r="AA229">
        <v>2.7303959904007599E-4</v>
      </c>
      <c r="AB229">
        <v>5.0286823395942059E-5</v>
      </c>
      <c r="AC229">
        <v>3.5870542160071838E-4</v>
      </c>
      <c r="AD229">
        <v>0</v>
      </c>
      <c r="AE229">
        <v>6.0117573335171622E-3</v>
      </c>
      <c r="AF229">
        <v>2.3241600834874055E-4</v>
      </c>
      <c r="AG229">
        <v>2.630886657462264E-4</v>
      </c>
      <c r="AH229">
        <v>8.2668148859087263E-5</v>
      </c>
      <c r="AI229">
        <v>5.6318054611699279E-3</v>
      </c>
      <c r="AJ229">
        <v>6.1072812108239893E-3</v>
      </c>
      <c r="AL229">
        <f t="shared" si="12"/>
        <v>1.9972083289852883E-2</v>
      </c>
    </row>
    <row r="230" spans="2:38" x14ac:dyDescent="0.35">
      <c r="B230">
        <v>9.7571812131393634E-5</v>
      </c>
      <c r="C230">
        <v>1.0420452927999122E-4</v>
      </c>
      <c r="D230">
        <v>9.5019955458624219E-6</v>
      </c>
      <c r="E230">
        <v>9.577026551807057E-5</v>
      </c>
      <c r="F230">
        <v>1.2785177902935736E-4</v>
      </c>
      <c r="G230">
        <v>1.1727053475964289E-4</v>
      </c>
      <c r="H230">
        <v>1.4180176537425301E-4</v>
      </c>
      <c r="I230">
        <v>6.408768394470885E-6</v>
      </c>
      <c r="J230">
        <v>5.7168306446602054E-5</v>
      </c>
      <c r="K230">
        <v>8.591799153269122E-4</v>
      </c>
      <c r="L230">
        <v>1.2797336819367487E-3</v>
      </c>
      <c r="M230">
        <v>2.7437170032208774E-4</v>
      </c>
      <c r="N230">
        <v>6.19080844909755E-5</v>
      </c>
      <c r="O230">
        <v>2.3742134473659409E-4</v>
      </c>
      <c r="P230">
        <v>7.2677300080593681E-4</v>
      </c>
      <c r="Q230">
        <v>9.1035837278042564E-6</v>
      </c>
      <c r="R230">
        <v>9.1655522948054698E-6</v>
      </c>
      <c r="S230">
        <v>4.9026498655564839E-6</v>
      </c>
      <c r="T230">
        <v>2.5080090819315823E-4</v>
      </c>
      <c r="U230">
        <v>6.6951894888413156E-4</v>
      </c>
      <c r="V230">
        <v>1.1044344138649474E-4</v>
      </c>
      <c r="W230">
        <v>4.3871367746039384E-5</v>
      </c>
      <c r="X230">
        <v>3.49009347041658E-5</v>
      </c>
      <c r="Y230">
        <v>1.7642465885813277E-5</v>
      </c>
      <c r="Z230">
        <v>1.9068337349546238E-5</v>
      </c>
      <c r="AA230">
        <v>2.4885476825683246E-4</v>
      </c>
      <c r="AB230">
        <v>2.4406847663578898E-4</v>
      </c>
      <c r="AC230">
        <v>4.0941412165100034E-3</v>
      </c>
      <c r="AD230">
        <v>1.4304297199437911E-2</v>
      </c>
      <c r="AE230">
        <v>0</v>
      </c>
      <c r="AF230">
        <v>6.6291347115599265E-3</v>
      </c>
      <c r="AG230">
        <v>1.7956872401137349E-3</v>
      </c>
      <c r="AH230">
        <v>1.2195562591515195E-4</v>
      </c>
      <c r="AI230">
        <v>1.2866592711521232E-2</v>
      </c>
      <c r="AJ230">
        <v>3.7082847651067188E-2</v>
      </c>
      <c r="AL230">
        <f t="shared" si="12"/>
        <v>8.2753935275154178E-2</v>
      </c>
    </row>
    <row r="231" spans="2:38" x14ac:dyDescent="0.35">
      <c r="B231">
        <v>1.9623676761736984E-5</v>
      </c>
      <c r="C231">
        <v>3.2168819346090684E-5</v>
      </c>
      <c r="D231">
        <v>3.6096318764016547E-7</v>
      </c>
      <c r="E231">
        <v>9.6890900922761595E-8</v>
      </c>
      <c r="F231">
        <v>5.2769875640602215E-7</v>
      </c>
      <c r="G231">
        <v>2.576673820705158E-6</v>
      </c>
      <c r="H231">
        <v>1.7191299052682136E-5</v>
      </c>
      <c r="I231">
        <v>4.6142062479321279E-7</v>
      </c>
      <c r="J231">
        <v>8.3476266526599488E-6</v>
      </c>
      <c r="K231">
        <v>8.620912491305592E-5</v>
      </c>
      <c r="L231">
        <v>1.0288491087478551E-4</v>
      </c>
      <c r="M231">
        <v>2.4075902822543636E-5</v>
      </c>
      <c r="N231">
        <v>1.7953051749200655E-6</v>
      </c>
      <c r="O231">
        <v>3.255786900654435E-5</v>
      </c>
      <c r="P231">
        <v>2.1997786185129541E-4</v>
      </c>
      <c r="Q231">
        <v>2.0789934109040409E-7</v>
      </c>
      <c r="R231">
        <v>2.4371330906952302E-8</v>
      </c>
      <c r="S231">
        <v>3.2306874019337998E-7</v>
      </c>
      <c r="T231">
        <v>7.3232877261866433E-7</v>
      </c>
      <c r="U231">
        <v>4.1796981111099465E-5</v>
      </c>
      <c r="V231">
        <v>1.342800890702567E-6</v>
      </c>
      <c r="W231">
        <v>1.3036581555751815E-5</v>
      </c>
      <c r="X231">
        <v>1.3537977107459481E-7</v>
      </c>
      <c r="Y231">
        <v>2.3628302525642783E-7</v>
      </c>
      <c r="Z231">
        <v>2.2632644494688022E-7</v>
      </c>
      <c r="AA231">
        <v>5.9638132786074908E-5</v>
      </c>
      <c r="AB231">
        <v>3.6611386037940315E-5</v>
      </c>
      <c r="AC231">
        <v>1.3471250186704361E-3</v>
      </c>
      <c r="AD231">
        <v>2.9503740008577316E-4</v>
      </c>
      <c r="AE231">
        <v>1.6651980818449194E-3</v>
      </c>
      <c r="AF231">
        <v>0</v>
      </c>
      <c r="AG231">
        <v>4.9918132713136273E-6</v>
      </c>
      <c r="AH231">
        <v>9.906500196647324E-6</v>
      </c>
      <c r="AI231">
        <v>4.9873742711580077E-3</v>
      </c>
      <c r="AJ231">
        <v>3.5805093991160969E-2</v>
      </c>
      <c r="AL231">
        <f t="shared" si="12"/>
        <v>4.48178946599425E-2</v>
      </c>
    </row>
    <row r="232" spans="2:38" x14ac:dyDescent="0.35">
      <c r="B232">
        <v>3.1353865817470395E-5</v>
      </c>
      <c r="C232">
        <v>7.0368057034889426E-5</v>
      </c>
      <c r="D232">
        <v>1.7565190934157087E-6</v>
      </c>
      <c r="E232">
        <v>4.0706066841660817E-6</v>
      </c>
      <c r="F232">
        <v>1.5776944528859463E-5</v>
      </c>
      <c r="G232">
        <v>6.5330027398258341E-6</v>
      </c>
      <c r="H232">
        <v>2.9573272604500262E-5</v>
      </c>
      <c r="I232">
        <v>8.0796906183597359E-7</v>
      </c>
      <c r="J232">
        <v>8.2642588682770214E-6</v>
      </c>
      <c r="K232">
        <v>4.730661086134769E-4</v>
      </c>
      <c r="L232">
        <v>5.011280614903936E-4</v>
      </c>
      <c r="M232">
        <v>2.0150335278409174E-5</v>
      </c>
      <c r="N232">
        <v>1.2675321156759127E-5</v>
      </c>
      <c r="O232">
        <v>2.3257531363369328E-5</v>
      </c>
      <c r="P232">
        <v>1.1008693636914242E-3</v>
      </c>
      <c r="Q232">
        <v>8.914854518951637E-7</v>
      </c>
      <c r="R232">
        <v>3.994223366567463E-6</v>
      </c>
      <c r="S232">
        <v>3.0524646143928972E-5</v>
      </c>
      <c r="T232">
        <v>1.029242913789949E-6</v>
      </c>
      <c r="U232">
        <v>1.358459470810284E-4</v>
      </c>
      <c r="V232">
        <v>2.588829765023382E-5</v>
      </c>
      <c r="W232">
        <v>8.903810145091854E-4</v>
      </c>
      <c r="X232">
        <v>1.2149257062791984E-5</v>
      </c>
      <c r="Y232">
        <v>1.1609075429579964E-6</v>
      </c>
      <c r="Z232">
        <v>3.625086866732893E-6</v>
      </c>
      <c r="AA232">
        <v>2.5286700263136281E-3</v>
      </c>
      <c r="AB232">
        <v>1.1016658901161882E-4</v>
      </c>
      <c r="AC232">
        <v>2.9108865005614184E-4</v>
      </c>
      <c r="AD232">
        <v>6.7409199135973913E-4</v>
      </c>
      <c r="AE232">
        <v>1.1853381675297771E-3</v>
      </c>
      <c r="AF232">
        <v>4.0872059382045374E-5</v>
      </c>
      <c r="AG232">
        <v>0</v>
      </c>
      <c r="AH232">
        <v>1.3432467077313529E-5</v>
      </c>
      <c r="AI232">
        <v>4.7680385344338388E-3</v>
      </c>
      <c r="AJ232">
        <v>5.9002570234216609E-2</v>
      </c>
      <c r="AL232">
        <f t="shared" si="12"/>
        <v>7.2019410045996893E-2</v>
      </c>
    </row>
    <row r="233" spans="2:38" x14ac:dyDescent="0.35">
      <c r="B233">
        <v>8.0784274701115104E-5</v>
      </c>
      <c r="C233">
        <v>2.1167392526745648E-5</v>
      </c>
      <c r="D233">
        <v>4.9196503549208456E-5</v>
      </c>
      <c r="E233">
        <v>3.8633017657807258E-6</v>
      </c>
      <c r="F233">
        <v>2.9675067492739667E-6</v>
      </c>
      <c r="G233">
        <v>1.1446277911235047E-4</v>
      </c>
      <c r="H233">
        <v>2.2901769374398331E-5</v>
      </c>
      <c r="I233">
        <v>3.2875989177718208E-4</v>
      </c>
      <c r="J233">
        <v>4.3655740909783363E-5</v>
      </c>
      <c r="K233">
        <v>2.5349750679460681E-4</v>
      </c>
      <c r="L233">
        <v>3.5467013848579972E-3</v>
      </c>
      <c r="M233">
        <v>3.0306062054715339E-4</v>
      </c>
      <c r="N233">
        <v>1.0005828230660782E-4</v>
      </c>
      <c r="O233">
        <v>2.6632663482629702E-5</v>
      </c>
      <c r="P233">
        <v>4.6028468300386683E-4</v>
      </c>
      <c r="Q233">
        <v>7.1824466965094238E-4</v>
      </c>
      <c r="R233">
        <v>6.4203774699004646E-4</v>
      </c>
      <c r="S233">
        <v>2.2044166016690883E-6</v>
      </c>
      <c r="T233">
        <v>3.730596896878845E-6</v>
      </c>
      <c r="U233">
        <v>1.7563259060365683E-5</v>
      </c>
      <c r="V233">
        <v>2.528793071813573E-4</v>
      </c>
      <c r="W233">
        <v>4.8821422822323417E-5</v>
      </c>
      <c r="X233">
        <v>5.0799512979045621E-5</v>
      </c>
      <c r="Y233">
        <v>1.2495954105511006E-5</v>
      </c>
      <c r="Z233">
        <v>6.192249924157289E-6</v>
      </c>
      <c r="AA233">
        <v>2.3677015466321434E-4</v>
      </c>
      <c r="AB233">
        <v>7.9463913267528084E-5</v>
      </c>
      <c r="AC233">
        <v>2.9675126935010173E-4</v>
      </c>
      <c r="AD233">
        <v>4.8998545927859982E-4</v>
      </c>
      <c r="AE233">
        <v>3.5228119821591631E-4</v>
      </c>
      <c r="AF233">
        <v>5.7382150014742938E-5</v>
      </c>
      <c r="AG233">
        <v>4.7565110435205281E-5</v>
      </c>
      <c r="AH233">
        <v>0</v>
      </c>
      <c r="AI233">
        <v>2.4275122106083582E-3</v>
      </c>
      <c r="AJ233">
        <v>4.192453902240402E-2</v>
      </c>
      <c r="AL233">
        <f t="shared" si="12"/>
        <v>5.3025213925908685E-2</v>
      </c>
    </row>
    <row r="234" spans="2:38" x14ac:dyDescent="0.35">
      <c r="B234">
        <v>1.8366160668641123E-4</v>
      </c>
      <c r="C234">
        <v>1.9645447493309352E-4</v>
      </c>
      <c r="D234">
        <v>1.3480585595287132E-4</v>
      </c>
      <c r="E234">
        <v>1.3743097522403785E-4</v>
      </c>
      <c r="F234">
        <v>1.3199601982611124E-4</v>
      </c>
      <c r="G234">
        <v>4.412508221712134E-4</v>
      </c>
      <c r="H234">
        <v>2.5273902342296608E-4</v>
      </c>
      <c r="I234">
        <v>3.250362793470875E-5</v>
      </c>
      <c r="J234">
        <v>1.5615751951818173E-4</v>
      </c>
      <c r="K234">
        <v>1.4706051902183587E-3</v>
      </c>
      <c r="L234">
        <v>3.2217490677179991E-3</v>
      </c>
      <c r="M234">
        <v>5.121715437161207E-4</v>
      </c>
      <c r="N234">
        <v>2.6042490899923172E-4</v>
      </c>
      <c r="O234">
        <v>3.323285084869354E-4</v>
      </c>
      <c r="P234">
        <v>1.4621278308103228E-3</v>
      </c>
      <c r="Q234">
        <v>5.1919999778060377E-5</v>
      </c>
      <c r="R234">
        <v>7.2854081393074834E-5</v>
      </c>
      <c r="S234">
        <v>7.7693276634867496E-5</v>
      </c>
      <c r="T234">
        <v>1.86298763017355E-4</v>
      </c>
      <c r="U234">
        <v>8.0826448992038231E-4</v>
      </c>
      <c r="V234">
        <v>1.0265495845133783E-3</v>
      </c>
      <c r="W234">
        <v>1.02493230893862E-3</v>
      </c>
      <c r="X234">
        <v>6.3616678253796733E-4</v>
      </c>
      <c r="Y234">
        <v>3.3950898615823441E-5</v>
      </c>
      <c r="Z234">
        <v>1.0416604040983938E-4</v>
      </c>
      <c r="AA234">
        <v>9.4416586691865628E-4</v>
      </c>
      <c r="AB234">
        <v>3.0654482923278998E-4</v>
      </c>
      <c r="AC234">
        <v>4.7501000460409126E-3</v>
      </c>
      <c r="AD234">
        <v>1.0127896351072864E-2</v>
      </c>
      <c r="AE234">
        <v>2.4571909040795988E-2</v>
      </c>
      <c r="AF234">
        <v>2.3341773840762737E-2</v>
      </c>
      <c r="AG234">
        <v>1.1287420672396214E-2</v>
      </c>
      <c r="AH234">
        <v>9.0002790058940315E-4</v>
      </c>
      <c r="AI234">
        <v>0</v>
      </c>
      <c r="AJ234">
        <v>8.3132834945010656E-2</v>
      </c>
      <c r="AL234">
        <f t="shared" si="12"/>
        <v>0.17231187669419817</v>
      </c>
    </row>
    <row r="235" spans="2:38" x14ac:dyDescent="0.35">
      <c r="B235">
        <v>1.4840480596930107E-3</v>
      </c>
      <c r="C235">
        <v>1.4944672494727614E-3</v>
      </c>
      <c r="D235">
        <v>1.2619385980214138E-3</v>
      </c>
      <c r="E235">
        <v>1.2633713053462556E-3</v>
      </c>
      <c r="F235">
        <v>9.8817796424011578E-5</v>
      </c>
      <c r="G235">
        <v>3.1214696601651121E-4</v>
      </c>
      <c r="H235">
        <v>6.8896950003302323E-4</v>
      </c>
      <c r="I235">
        <v>2.0039148511430012E-4</v>
      </c>
      <c r="J235">
        <v>2.2781294752652827E-4</v>
      </c>
      <c r="K235">
        <v>1.1728094161515143E-2</v>
      </c>
      <c r="L235">
        <v>1.3849917511585989E-2</v>
      </c>
      <c r="M235">
        <v>2.2211811052195462E-3</v>
      </c>
      <c r="N235">
        <v>5.6541339098453063E-4</v>
      </c>
      <c r="O235">
        <v>2.4974610510305123E-4</v>
      </c>
      <c r="P235">
        <v>6.394286622713484E-3</v>
      </c>
      <c r="Q235">
        <v>7.7732924629294231E-4</v>
      </c>
      <c r="R235">
        <v>8.239893481597119E-4</v>
      </c>
      <c r="S235">
        <v>1.6308313845469152E-4</v>
      </c>
      <c r="T235">
        <v>3.4552454393331613E-5</v>
      </c>
      <c r="U235">
        <v>2.2841787665288734E-3</v>
      </c>
      <c r="V235">
        <v>1.2614052522493106E-3</v>
      </c>
      <c r="W235">
        <v>1.8516577848096654E-3</v>
      </c>
      <c r="X235">
        <v>1.0317591051004155E-3</v>
      </c>
      <c r="Y235">
        <v>1.0587233078467856E-4</v>
      </c>
      <c r="Z235">
        <v>3.5679569005507664E-4</v>
      </c>
      <c r="AA235">
        <v>6.4112294530754566E-3</v>
      </c>
      <c r="AB235">
        <v>1.9901258790483373E-3</v>
      </c>
      <c r="AC235">
        <v>7.4863109765538009E-3</v>
      </c>
      <c r="AD235">
        <v>1.0862892892791775E-2</v>
      </c>
      <c r="AE235">
        <v>2.6080223812999848E-2</v>
      </c>
      <c r="AF235">
        <v>4.4849333379601092E-2</v>
      </c>
      <c r="AG235">
        <v>1.3127727658441645E-2</v>
      </c>
      <c r="AH235">
        <v>3.342051202855089E-2</v>
      </c>
      <c r="AI235">
        <v>3.6105958962841328E-2</v>
      </c>
      <c r="AJ235">
        <v>0</v>
      </c>
      <c r="AL235">
        <f t="shared" si="12"/>
        <v>0.23106554096550241</v>
      </c>
    </row>
    <row r="238" spans="2:38" x14ac:dyDescent="0.35">
      <c r="B238">
        <f>SUM(B201:B235)</f>
        <v>4.3646239805871546E-3</v>
      </c>
      <c r="C238">
        <f t="shared" ref="C238:AJ238" si="13">SUM(C201:C235)</f>
        <v>5.1249464217744947E-3</v>
      </c>
      <c r="D238">
        <f t="shared" si="13"/>
        <v>4.1787759385859026E-3</v>
      </c>
      <c r="E238">
        <f t="shared" si="13"/>
        <v>3.5983348728922254E-3</v>
      </c>
      <c r="F238">
        <f t="shared" si="13"/>
        <v>9.3633806292156053E-4</v>
      </c>
      <c r="G238">
        <f t="shared" si="13"/>
        <v>2.9839984128028074E-3</v>
      </c>
      <c r="H238">
        <f t="shared" si="13"/>
        <v>2.1631568300776753E-3</v>
      </c>
      <c r="I238">
        <f t="shared" si="13"/>
        <v>7.6325569432823424E-4</v>
      </c>
      <c r="J238">
        <f t="shared" si="13"/>
        <v>1.2365287363459061E-3</v>
      </c>
      <c r="K238">
        <f t="shared" si="13"/>
        <v>2.5080225901875544E-2</v>
      </c>
      <c r="L238">
        <f t="shared" si="13"/>
        <v>4.1197676412375289E-2</v>
      </c>
      <c r="M238">
        <f t="shared" si="13"/>
        <v>7.8300101969655915E-3</v>
      </c>
      <c r="N238">
        <f t="shared" si="13"/>
        <v>3.7015848336107481E-3</v>
      </c>
      <c r="O238">
        <f t="shared" si="13"/>
        <v>2.828954395616856E-3</v>
      </c>
      <c r="P238">
        <f t="shared" si="13"/>
        <v>2.2830412569496434E-2</v>
      </c>
      <c r="Q238">
        <f t="shared" si="13"/>
        <v>2.1741380465250498E-3</v>
      </c>
      <c r="R238">
        <f t="shared" si="13"/>
        <v>3.7119355161737422E-3</v>
      </c>
      <c r="S238">
        <f t="shared" si="13"/>
        <v>1.0844974020348119E-3</v>
      </c>
      <c r="T238">
        <f t="shared" si="13"/>
        <v>7.8929074008377671E-4</v>
      </c>
      <c r="U238">
        <f t="shared" si="13"/>
        <v>8.2942598280178019E-3</v>
      </c>
      <c r="V238">
        <f t="shared" si="13"/>
        <v>1.3524486461259913E-2</v>
      </c>
      <c r="W238">
        <f t="shared" si="13"/>
        <v>7.3107020142526699E-3</v>
      </c>
      <c r="X238">
        <f t="shared" si="13"/>
        <v>1.6426858450994227E-2</v>
      </c>
      <c r="Y238">
        <f t="shared" si="13"/>
        <v>1.4529879129946718E-3</v>
      </c>
      <c r="Z238">
        <f t="shared" si="13"/>
        <v>1.0897878384125738E-3</v>
      </c>
      <c r="AA238">
        <f t="shared" si="13"/>
        <v>2.1408935524216202E-2</v>
      </c>
      <c r="AB238">
        <f t="shared" si="13"/>
        <v>5.196280935824955E-3</v>
      </c>
      <c r="AC238">
        <f t="shared" si="13"/>
        <v>2.9798051692843067E-2</v>
      </c>
      <c r="AD238">
        <f t="shared" si="13"/>
        <v>4.3765819152720438E-2</v>
      </c>
      <c r="AE238">
        <f t="shared" si="13"/>
        <v>7.7026622060393291E-2</v>
      </c>
      <c r="AF238">
        <f t="shared" si="13"/>
        <v>8.45824599115515E-2</v>
      </c>
      <c r="AG238">
        <f t="shared" si="13"/>
        <v>3.8899854158708815E-2</v>
      </c>
      <c r="AH238">
        <f t="shared" si="13"/>
        <v>3.9439967804823964E-2</v>
      </c>
      <c r="AI238">
        <f t="shared" si="13"/>
        <v>8.7781661114313125E-2</v>
      </c>
      <c r="AJ238">
        <f t="shared" si="13"/>
        <v>0.38742258017359871</v>
      </c>
    </row>
    <row r="242" spans="1:38" x14ac:dyDescent="0.35">
      <c r="A242" t="s">
        <v>500</v>
      </c>
      <c r="B242" t="s">
        <v>102</v>
      </c>
      <c r="C242" t="s">
        <v>110</v>
      </c>
      <c r="D242" t="s">
        <v>111</v>
      </c>
      <c r="E242" t="s">
        <v>112</v>
      </c>
      <c r="F242" t="s">
        <v>113</v>
      </c>
      <c r="G242" t="s">
        <v>114</v>
      </c>
      <c r="H242" t="s">
        <v>115</v>
      </c>
      <c r="I242" t="s">
        <v>116</v>
      </c>
      <c r="J242" t="s">
        <v>117</v>
      </c>
      <c r="K242" t="s">
        <v>118</v>
      </c>
      <c r="L242" t="s">
        <v>119</v>
      </c>
      <c r="M242" t="s">
        <v>120</v>
      </c>
      <c r="N242" t="s">
        <v>121</v>
      </c>
      <c r="O242" t="s">
        <v>122</v>
      </c>
      <c r="P242" t="s">
        <v>123</v>
      </c>
      <c r="Q242" t="s">
        <v>124</v>
      </c>
      <c r="R242" t="s">
        <v>125</v>
      </c>
      <c r="S242" t="s">
        <v>126</v>
      </c>
      <c r="T242" t="s">
        <v>127</v>
      </c>
      <c r="U242" t="s">
        <v>128</v>
      </c>
      <c r="V242" t="s">
        <v>129</v>
      </c>
      <c r="W242" t="s">
        <v>130</v>
      </c>
      <c r="X242" t="s">
        <v>131</v>
      </c>
      <c r="Y242" t="s">
        <v>132</v>
      </c>
      <c r="Z242" t="s">
        <v>133</v>
      </c>
      <c r="AA242" t="s">
        <v>134</v>
      </c>
      <c r="AB242" t="s">
        <v>135</v>
      </c>
      <c r="AC242" t="s">
        <v>136</v>
      </c>
      <c r="AD242" t="s">
        <v>137</v>
      </c>
      <c r="AE242" t="s">
        <v>138</v>
      </c>
      <c r="AF242" t="s">
        <v>139</v>
      </c>
      <c r="AG242" t="s">
        <v>140</v>
      </c>
      <c r="AH242" t="s">
        <v>141</v>
      </c>
      <c r="AI242" t="s">
        <v>142</v>
      </c>
      <c r="AJ242" t="s">
        <v>143</v>
      </c>
    </row>
    <row r="243" spans="1:38" x14ac:dyDescent="0.35">
      <c r="A243" t="s">
        <v>134</v>
      </c>
      <c r="B243" s="177">
        <v>2.2704547027808191E-3</v>
      </c>
      <c r="C243" s="177">
        <v>1.0518449393345633E-2</v>
      </c>
      <c r="D243" s="177">
        <v>6.9809202001305986E-3</v>
      </c>
      <c r="E243" s="177">
        <v>1.9006361348442992E-4</v>
      </c>
      <c r="F243" s="177">
        <v>4.7966068481513816E-4</v>
      </c>
      <c r="G243" s="177">
        <v>1.0992995397333186E-3</v>
      </c>
      <c r="H243" s="177">
        <v>1.7810739894638856E-3</v>
      </c>
      <c r="I243" s="177">
        <v>1.8273775579340004E-4</v>
      </c>
      <c r="J243" s="177">
        <v>1.1592849556646993E-3</v>
      </c>
      <c r="K243" s="177">
        <v>5.0426897887489497E-2</v>
      </c>
      <c r="L243" s="177">
        <v>3.4927475244067946E-2</v>
      </c>
      <c r="M243" s="177">
        <v>1.2949444686109976E-3</v>
      </c>
      <c r="N243" s="177">
        <v>2.4516553094167336E-3</v>
      </c>
      <c r="O243" s="177">
        <v>1.871613294799403E-3</v>
      </c>
      <c r="P243" s="177">
        <v>2.9811562257238508E-2</v>
      </c>
      <c r="Q243" s="177">
        <v>5.7656512961825745E-4</v>
      </c>
      <c r="R243" s="177">
        <v>1.1785603181157019E-3</v>
      </c>
      <c r="S243" s="177">
        <v>7.9069244717522107E-4</v>
      </c>
      <c r="T243" s="177">
        <v>1.6862892245505522E-4</v>
      </c>
      <c r="U243" s="177">
        <v>1.130656772566189E-2</v>
      </c>
      <c r="V243" s="177">
        <v>4.5673642305458151E-3</v>
      </c>
      <c r="W243" s="177">
        <v>8.1228085312034428E-3</v>
      </c>
      <c r="X243" s="177">
        <v>4.1717837747056355E-2</v>
      </c>
      <c r="Y243" s="177">
        <v>9.1120616108169704E-4</v>
      </c>
      <c r="Z243" s="177">
        <v>1.4275357830405703E-4</v>
      </c>
      <c r="AA243" s="177">
        <v>0</v>
      </c>
      <c r="AB243" s="177">
        <v>4.8869326605483591E-3</v>
      </c>
      <c r="AC243" s="177">
        <v>3.2263357862014855E-2</v>
      </c>
      <c r="AD243" s="177">
        <v>3.6735577439550943E-2</v>
      </c>
      <c r="AE243" s="177">
        <v>1.8343294979926737E-2</v>
      </c>
      <c r="AF243" s="177">
        <v>1.4130493721909226E-2</v>
      </c>
      <c r="AG243" s="177">
        <v>0.2241505975284587</v>
      </c>
      <c r="AH243" s="177">
        <v>6.9105590273861933E-3</v>
      </c>
      <c r="AI243" s="177">
        <v>4.4789708342325325E-2</v>
      </c>
      <c r="AJ243" s="177">
        <v>0.40286040034982712</v>
      </c>
      <c r="AL243">
        <v>1</v>
      </c>
    </row>
  </sheetData>
  <mergeCells count="9">
    <mergeCell ref="A76:E77"/>
    <mergeCell ref="G77:I77"/>
    <mergeCell ref="K77:M77"/>
    <mergeCell ref="O77:Q77"/>
    <mergeCell ref="AC2:AF3"/>
    <mergeCell ref="E43:I44"/>
    <mergeCell ref="A44:B44"/>
    <mergeCell ref="A56:Q56"/>
    <mergeCell ref="A57:Q57"/>
  </mergeCells>
  <conditionalFormatting sqref="B194:AJ194">
    <cfRule type="colorScale" priority="1">
      <colorScale>
        <cfvo type="min"/>
        <cfvo type="percentile" val="50"/>
        <cfvo type="max"/>
        <color rgb="FFF8696B"/>
        <color rgb="FFFFEB84"/>
        <color rgb="FF63BE7B"/>
      </colorScale>
    </cfRule>
  </conditionalFormatting>
  <conditionalFormatting sqref="C156:C190">
    <cfRule type="colorScale" priority="37">
      <colorScale>
        <cfvo type="min"/>
        <cfvo type="percentile" val="50"/>
        <cfvo type="max"/>
        <color rgb="FFF8696B"/>
        <color rgb="FFFFEB84"/>
        <color rgb="FF63BE7B"/>
      </colorScale>
    </cfRule>
  </conditionalFormatting>
  <conditionalFormatting sqref="D156:D190">
    <cfRule type="colorScale" priority="36">
      <colorScale>
        <cfvo type="min"/>
        <cfvo type="percentile" val="50"/>
        <cfvo type="max"/>
        <color rgb="FFF8696B"/>
        <color rgb="FFFFEB84"/>
        <color rgb="FF63BE7B"/>
      </colorScale>
    </cfRule>
  </conditionalFormatting>
  <conditionalFormatting sqref="E156:E190">
    <cfRule type="colorScale" priority="34">
      <colorScale>
        <cfvo type="min"/>
        <cfvo type="percentile" val="50"/>
        <cfvo type="max"/>
        <color rgb="FFF8696B"/>
        <color rgb="FFFFEB84"/>
        <color rgb="FF63BE7B"/>
      </colorScale>
    </cfRule>
  </conditionalFormatting>
  <conditionalFormatting sqref="F156:F190">
    <cfRule type="colorScale" priority="33">
      <colorScale>
        <cfvo type="min"/>
        <cfvo type="percentile" val="50"/>
        <cfvo type="max"/>
        <color rgb="FFF8696B"/>
        <color rgb="FFFFEB84"/>
        <color rgb="FF63BE7B"/>
      </colorScale>
    </cfRule>
  </conditionalFormatting>
  <conditionalFormatting sqref="G156:G190">
    <cfRule type="colorScale" priority="29">
      <colorScale>
        <cfvo type="min"/>
        <cfvo type="percentile" val="50"/>
        <cfvo type="max"/>
        <color rgb="FFF8696B"/>
        <color rgb="FFFFEB84"/>
        <color rgb="FF63BE7B"/>
      </colorScale>
    </cfRule>
  </conditionalFormatting>
  <conditionalFormatting sqref="H156:H190">
    <cfRule type="colorScale" priority="28">
      <colorScale>
        <cfvo type="min"/>
        <cfvo type="percentile" val="50"/>
        <cfvo type="max"/>
        <color rgb="FFF8696B"/>
        <color rgb="FFFFEB84"/>
        <color rgb="FF63BE7B"/>
      </colorScale>
    </cfRule>
  </conditionalFormatting>
  <conditionalFormatting sqref="I156:I190">
    <cfRule type="colorScale" priority="27">
      <colorScale>
        <cfvo type="min"/>
        <cfvo type="percentile" val="50"/>
        <cfvo type="max"/>
        <color rgb="FFF8696B"/>
        <color rgb="FFFFEB84"/>
        <color rgb="FF63BE7B"/>
      </colorScale>
    </cfRule>
  </conditionalFormatting>
  <conditionalFormatting sqref="J156:J190">
    <cfRule type="colorScale" priority="26">
      <colorScale>
        <cfvo type="min"/>
        <cfvo type="percentile" val="50"/>
        <cfvo type="max"/>
        <color rgb="FFF8696B"/>
        <color rgb="FFFFEB84"/>
        <color rgb="FF63BE7B"/>
      </colorScale>
    </cfRule>
  </conditionalFormatting>
  <conditionalFormatting sqref="K156:K190">
    <cfRule type="colorScale" priority="25">
      <colorScale>
        <cfvo type="min"/>
        <cfvo type="percentile" val="50"/>
        <cfvo type="max"/>
        <color rgb="FFF8696B"/>
        <color rgb="FFFFEB84"/>
        <color rgb="FF63BE7B"/>
      </colorScale>
    </cfRule>
  </conditionalFormatting>
  <conditionalFormatting sqref="L156:L190">
    <cfRule type="colorScale" priority="24">
      <colorScale>
        <cfvo type="min"/>
        <cfvo type="percentile" val="50"/>
        <cfvo type="max"/>
        <color rgb="FFF8696B"/>
        <color rgb="FFFFEB84"/>
        <color rgb="FF63BE7B"/>
      </colorScale>
    </cfRule>
  </conditionalFormatting>
  <conditionalFormatting sqref="M156:M190">
    <cfRule type="colorScale" priority="23">
      <colorScale>
        <cfvo type="min"/>
        <cfvo type="percentile" val="50"/>
        <cfvo type="max"/>
        <color rgb="FFF8696B"/>
        <color rgb="FFFFEB84"/>
        <color rgb="FF63BE7B"/>
      </colorScale>
    </cfRule>
  </conditionalFormatting>
  <conditionalFormatting sqref="N156:N190">
    <cfRule type="colorScale" priority="22">
      <colorScale>
        <cfvo type="min"/>
        <cfvo type="percentile" val="50"/>
        <cfvo type="max"/>
        <color rgb="FFF8696B"/>
        <color rgb="FFFFEB84"/>
        <color rgb="FF63BE7B"/>
      </colorScale>
    </cfRule>
  </conditionalFormatting>
  <conditionalFormatting sqref="O156:O190">
    <cfRule type="colorScale" priority="21">
      <colorScale>
        <cfvo type="min"/>
        <cfvo type="percentile" val="50"/>
        <cfvo type="max"/>
        <color rgb="FFF8696B"/>
        <color rgb="FFFFEB84"/>
        <color rgb="FF63BE7B"/>
      </colorScale>
    </cfRule>
  </conditionalFormatting>
  <conditionalFormatting sqref="P156:P190">
    <cfRule type="colorScale" priority="20">
      <colorScale>
        <cfvo type="min"/>
        <cfvo type="percentile" val="50"/>
        <cfvo type="max"/>
        <color rgb="FFF8696B"/>
        <color rgb="FFFFEB84"/>
        <color rgb="FF63BE7B"/>
      </colorScale>
    </cfRule>
  </conditionalFormatting>
  <conditionalFormatting sqref="Q156:Q190">
    <cfRule type="colorScale" priority="19">
      <colorScale>
        <cfvo type="min"/>
        <cfvo type="percentile" val="50"/>
        <cfvo type="max"/>
        <color rgb="FFF8696B"/>
        <color rgb="FFFFEB84"/>
        <color rgb="FF63BE7B"/>
      </colorScale>
    </cfRule>
  </conditionalFormatting>
  <conditionalFormatting sqref="R156:R190">
    <cfRule type="colorScale" priority="18">
      <colorScale>
        <cfvo type="min"/>
        <cfvo type="percentile" val="50"/>
        <cfvo type="max"/>
        <color rgb="FFF8696B"/>
        <color rgb="FFFFEB84"/>
        <color rgb="FF63BE7B"/>
      </colorScale>
    </cfRule>
  </conditionalFormatting>
  <conditionalFormatting sqref="S156:S190">
    <cfRule type="colorScale" priority="17">
      <colorScale>
        <cfvo type="min"/>
        <cfvo type="percentile" val="50"/>
        <cfvo type="max"/>
        <color rgb="FFF8696B"/>
        <color rgb="FFFFEB84"/>
        <color rgb="FF63BE7B"/>
      </colorScale>
    </cfRule>
  </conditionalFormatting>
  <conditionalFormatting sqref="T156:T190">
    <cfRule type="colorScale" priority="16">
      <colorScale>
        <cfvo type="min"/>
        <cfvo type="percentile" val="50"/>
        <cfvo type="max"/>
        <color rgb="FFF8696B"/>
        <color rgb="FFFFEB84"/>
        <color rgb="FF63BE7B"/>
      </colorScale>
    </cfRule>
  </conditionalFormatting>
  <conditionalFormatting sqref="U156:U190">
    <cfRule type="colorScale" priority="15">
      <colorScale>
        <cfvo type="min"/>
        <cfvo type="percentile" val="50"/>
        <cfvo type="max"/>
        <color rgb="FFF8696B"/>
        <color rgb="FFFFEB84"/>
        <color rgb="FF63BE7B"/>
      </colorScale>
    </cfRule>
  </conditionalFormatting>
  <conditionalFormatting sqref="V156:V190">
    <cfRule type="colorScale" priority="14">
      <colorScale>
        <cfvo type="min"/>
        <cfvo type="percentile" val="50"/>
        <cfvo type="max"/>
        <color rgb="FFF8696B"/>
        <color rgb="FFFFEB84"/>
        <color rgb="FF63BE7B"/>
      </colorScale>
    </cfRule>
  </conditionalFormatting>
  <conditionalFormatting sqref="W156:W190">
    <cfRule type="colorScale" priority="13">
      <colorScale>
        <cfvo type="min"/>
        <cfvo type="percentile" val="50"/>
        <cfvo type="max"/>
        <color rgb="FFF8696B"/>
        <color rgb="FFFFEB84"/>
        <color rgb="FF63BE7B"/>
      </colorScale>
    </cfRule>
  </conditionalFormatting>
  <conditionalFormatting sqref="X156:X190">
    <cfRule type="colorScale" priority="12">
      <colorScale>
        <cfvo type="min"/>
        <cfvo type="percentile" val="50"/>
        <cfvo type="max"/>
        <color rgb="FFF8696B"/>
        <color rgb="FFFFEB84"/>
        <color rgb="FF63BE7B"/>
      </colorScale>
    </cfRule>
  </conditionalFormatting>
  <conditionalFormatting sqref="Y156:Y190">
    <cfRule type="colorScale" priority="11">
      <colorScale>
        <cfvo type="min"/>
        <cfvo type="percentile" val="50"/>
        <cfvo type="max"/>
        <color rgb="FFF8696B"/>
        <color rgb="FFFFEB84"/>
        <color rgb="FF63BE7B"/>
      </colorScale>
    </cfRule>
  </conditionalFormatting>
  <conditionalFormatting sqref="Z156:Z190">
    <cfRule type="colorScale" priority="10">
      <colorScale>
        <cfvo type="min"/>
        <cfvo type="percentile" val="50"/>
        <cfvo type="max"/>
        <color rgb="FFF8696B"/>
        <color rgb="FFFFEB84"/>
        <color rgb="FF63BE7B"/>
      </colorScale>
    </cfRule>
  </conditionalFormatting>
  <conditionalFormatting sqref="AA156:AA190">
    <cfRule type="colorScale" priority="9">
      <colorScale>
        <cfvo type="min"/>
        <cfvo type="percentile" val="50"/>
        <cfvo type="max"/>
        <color rgb="FFF8696B"/>
        <color rgb="FFFFEB84"/>
        <color rgb="FF63BE7B"/>
      </colorScale>
    </cfRule>
  </conditionalFormatting>
  <conditionalFormatting sqref="AB156:AB190">
    <cfRule type="colorScale" priority="8">
      <colorScale>
        <cfvo type="min"/>
        <cfvo type="percentile" val="50"/>
        <cfvo type="max"/>
        <color rgb="FFF8696B"/>
        <color rgb="FFFFEB84"/>
        <color rgb="FF63BE7B"/>
      </colorScale>
    </cfRule>
  </conditionalFormatting>
  <conditionalFormatting sqref="AC156:AC190">
    <cfRule type="colorScale" priority="7">
      <colorScale>
        <cfvo type="min"/>
        <cfvo type="percentile" val="50"/>
        <cfvo type="max"/>
        <color rgb="FFF8696B"/>
        <color rgb="FFFFEB84"/>
        <color rgb="FF63BE7B"/>
      </colorScale>
    </cfRule>
  </conditionalFormatting>
  <conditionalFormatting sqref="AD156:AD190">
    <cfRule type="colorScale" priority="6">
      <colorScale>
        <cfvo type="min"/>
        <cfvo type="percentile" val="50"/>
        <cfvo type="max"/>
        <color rgb="FFF8696B"/>
        <color rgb="FFFFEB84"/>
        <color rgb="FF63BE7B"/>
      </colorScale>
    </cfRule>
  </conditionalFormatting>
  <conditionalFormatting sqref="AE156:AE190">
    <cfRule type="colorScale" priority="5">
      <colorScale>
        <cfvo type="min"/>
        <cfvo type="percentile" val="50"/>
        <cfvo type="max"/>
        <color rgb="FFF8696B"/>
        <color rgb="FFFFEB84"/>
        <color rgb="FF63BE7B"/>
      </colorScale>
    </cfRule>
  </conditionalFormatting>
  <conditionalFormatting sqref="AF156:AF190">
    <cfRule type="colorScale" priority="4">
      <colorScale>
        <cfvo type="min"/>
        <cfvo type="percentile" val="50"/>
        <cfvo type="max"/>
        <color rgb="FFF8696B"/>
        <color rgb="FFFFEB84"/>
        <color rgb="FF63BE7B"/>
      </colorScale>
    </cfRule>
  </conditionalFormatting>
  <conditionalFormatting sqref="AG156:AG190">
    <cfRule type="colorScale" priority="3">
      <colorScale>
        <cfvo type="min"/>
        <cfvo type="percentile" val="50"/>
        <cfvo type="max"/>
        <color rgb="FFF8696B"/>
        <color rgb="FFFFEB84"/>
        <color rgb="FF63BE7B"/>
      </colorScale>
    </cfRule>
  </conditionalFormatting>
  <conditionalFormatting sqref="AH156:AH190">
    <cfRule type="colorScale" priority="2">
      <colorScale>
        <cfvo type="min"/>
        <cfvo type="percentile" val="50"/>
        <cfvo type="max"/>
        <color rgb="FFF8696B"/>
        <color rgb="FFFFEB84"/>
        <color rgb="FF63BE7B"/>
      </colorScale>
    </cfRule>
  </conditionalFormatting>
  <conditionalFormatting sqref="AI156:AI190">
    <cfRule type="colorScale" priority="31">
      <colorScale>
        <cfvo type="min"/>
        <cfvo type="percentile" val="50"/>
        <cfvo type="max"/>
        <color rgb="FFF8696B"/>
        <color rgb="FFFFEB84"/>
        <color rgb="FF63BE7B"/>
      </colorScale>
    </cfRule>
  </conditionalFormatting>
  <conditionalFormatting sqref="AL156:AL190 B156:AJ190">
    <cfRule type="colorScale" priority="30">
      <colorScale>
        <cfvo type="min"/>
        <cfvo type="percentile" val="50"/>
        <cfvo type="max"/>
        <color rgb="FFF8696B"/>
        <color rgb="FFFFEB84"/>
        <color rgb="FF63BE7B"/>
      </colorScale>
    </cfRule>
  </conditionalFormatting>
  <conditionalFormatting sqref="AL156:AL190 E156:AJ190">
    <cfRule type="colorScale" priority="35">
      <colorScale>
        <cfvo type="min"/>
        <cfvo type="max"/>
        <color rgb="FFFCFCFF"/>
        <color rgb="FF63BE7B"/>
      </colorScale>
    </cfRule>
  </conditionalFormatting>
  <conditionalFormatting sqref="AL156:AL190 AA191 B156:AJ190">
    <cfRule type="colorScale" priority="38">
      <colorScale>
        <cfvo type="min"/>
        <cfvo type="percentile" val="50"/>
        <cfvo type="max"/>
        <color rgb="FFF8696B"/>
        <color rgb="FFFFEB84"/>
        <color rgb="FF63BE7B"/>
      </colorScale>
    </cfRule>
  </conditionalFormatting>
  <conditionalFormatting sqref="AL156:AL190 AJ156:AJ190">
    <cfRule type="colorScale" priority="32">
      <colorScale>
        <cfvo type="min"/>
        <cfvo type="percentile" val="50"/>
        <cfvo type="max"/>
        <color rgb="FFF8696B"/>
        <color rgb="FFFFEB84"/>
        <color rgb="FF63BE7B"/>
      </colorScale>
    </cfRule>
  </conditionalFormatting>
  <hyperlinks>
    <hyperlink ref="A57" r:id="rId1" xr:uid="{00000000-0004-0000-0B00-000000000000}"/>
  </hyperlinks>
  <pageMargins left="0.7" right="0.7" top="0.75" bottom="0.75" header="0.3" footer="0.3"/>
  <pageSetup paperSize="9"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M42"/>
  <sheetViews>
    <sheetView zoomScaleNormal="100" workbookViewId="0">
      <selection activeCell="FA31" sqref="FA31"/>
    </sheetView>
  </sheetViews>
  <sheetFormatPr baseColWidth="10" defaultColWidth="10.81640625" defaultRowHeight="14.5" x14ac:dyDescent="0.35"/>
  <sheetData>
    <row r="1" spans="1:195" ht="23.5" x14ac:dyDescent="0.55000000000000004">
      <c r="A1" s="261" t="s">
        <v>1006</v>
      </c>
      <c r="B1" s="6"/>
      <c r="C1" s="6"/>
      <c r="D1" s="6"/>
      <c r="E1" s="6"/>
    </row>
    <row r="4" spans="1:195" x14ac:dyDescent="0.35">
      <c r="A4" s="208" t="s">
        <v>938</v>
      </c>
      <c r="B4" s="209"/>
      <c r="C4" s="209"/>
      <c r="D4" s="209"/>
      <c r="E4" s="209"/>
      <c r="F4" s="209"/>
      <c r="G4" s="119"/>
      <c r="H4" s="119"/>
      <c r="I4" s="119"/>
      <c r="J4" s="119"/>
    </row>
    <row r="5" spans="1:195" s="209" customFormat="1" ht="12" x14ac:dyDescent="0.3">
      <c r="A5" s="210" t="s">
        <v>939</v>
      </c>
      <c r="AL5" s="211" t="s">
        <v>860</v>
      </c>
      <c r="AO5" s="210" t="s">
        <v>940</v>
      </c>
      <c r="BZ5" s="211" t="s">
        <v>861</v>
      </c>
      <c r="CB5" s="210" t="s">
        <v>941</v>
      </c>
      <c r="DM5" s="211" t="s">
        <v>862</v>
      </c>
      <c r="DO5" s="210" t="s">
        <v>942</v>
      </c>
      <c r="EZ5" s="211" t="s">
        <v>863</v>
      </c>
      <c r="FB5" s="210" t="s">
        <v>943</v>
      </c>
      <c r="GM5" s="211" t="s">
        <v>864</v>
      </c>
    </row>
    <row r="6" spans="1:195" s="209" customFormat="1" ht="12" x14ac:dyDescent="0.3">
      <c r="A6" s="212" t="s">
        <v>944</v>
      </c>
      <c r="B6" s="213">
        <v>0.15</v>
      </c>
      <c r="C6" s="213">
        <v>0.159</v>
      </c>
      <c r="D6" s="213">
        <v>0.16700000000000001</v>
      </c>
      <c r="E6" s="213">
        <v>0.17599999999999999</v>
      </c>
      <c r="F6" s="213">
        <v>0.184</v>
      </c>
      <c r="G6" s="213">
        <v>0.193</v>
      </c>
      <c r="H6" s="213">
        <v>0.20100000000000001</v>
      </c>
      <c r="I6" s="213">
        <v>0.21</v>
      </c>
      <c r="J6" s="213">
        <v>0.22</v>
      </c>
      <c r="K6" s="213">
        <v>0.23100000000000001</v>
      </c>
      <c r="L6" s="213">
        <v>0.24099999999999999</v>
      </c>
      <c r="M6" s="213">
        <v>0.251</v>
      </c>
      <c r="N6" s="213">
        <v>0.26200000000000001</v>
      </c>
      <c r="O6" s="213">
        <v>0.27200000000000002</v>
      </c>
      <c r="P6" s="213">
        <v>0.28199999999999997</v>
      </c>
      <c r="Q6" s="213">
        <v>0.29299999999999998</v>
      </c>
      <c r="R6" s="213">
        <v>0.30299999999999999</v>
      </c>
      <c r="S6" s="213">
        <v>0.314</v>
      </c>
      <c r="T6" s="213">
        <v>0.32400000000000001</v>
      </c>
      <c r="U6" s="213">
        <v>0.33400000000000002</v>
      </c>
      <c r="V6" s="213">
        <v>0.34499999999999997</v>
      </c>
      <c r="W6" s="213">
        <v>0.35499999999999998</v>
      </c>
      <c r="X6" s="213">
        <v>0.36499999999999999</v>
      </c>
      <c r="Y6" s="213">
        <v>0.376</v>
      </c>
      <c r="Z6" s="213">
        <v>0.38600000000000001</v>
      </c>
      <c r="AA6" s="213">
        <v>0.39600000000000002</v>
      </c>
      <c r="AB6" s="213">
        <v>0.40699999999999997</v>
      </c>
      <c r="AC6" s="213">
        <v>0.41699999999999998</v>
      </c>
      <c r="AD6" s="213">
        <v>0.42699999999999999</v>
      </c>
      <c r="AE6" s="213">
        <v>0.438</v>
      </c>
      <c r="AF6" s="213">
        <v>0.44800000000000001</v>
      </c>
      <c r="AG6" s="213">
        <v>0.45900000000000002</v>
      </c>
      <c r="AH6" s="213">
        <v>0.46899999999999997</v>
      </c>
      <c r="AI6" s="213">
        <v>0.47899999999999998</v>
      </c>
      <c r="AJ6" s="213">
        <v>0.49</v>
      </c>
      <c r="AK6" s="213">
        <v>0.5</v>
      </c>
      <c r="AL6" s="212" t="s">
        <v>856</v>
      </c>
      <c r="AP6" s="213">
        <f>+B6</f>
        <v>0.15</v>
      </c>
      <c r="AQ6" s="213">
        <f t="shared" ref="AQ6:BY6" si="0">+C6</f>
        <v>0.159</v>
      </c>
      <c r="AR6" s="213">
        <f t="shared" si="0"/>
        <v>0.16700000000000001</v>
      </c>
      <c r="AS6" s="213">
        <f t="shared" si="0"/>
        <v>0.17599999999999999</v>
      </c>
      <c r="AT6" s="213">
        <f t="shared" si="0"/>
        <v>0.184</v>
      </c>
      <c r="AU6" s="213">
        <f t="shared" si="0"/>
        <v>0.193</v>
      </c>
      <c r="AV6" s="213">
        <f t="shared" si="0"/>
        <v>0.20100000000000001</v>
      </c>
      <c r="AW6" s="213">
        <f t="shared" si="0"/>
        <v>0.21</v>
      </c>
      <c r="AX6" s="213">
        <f t="shared" si="0"/>
        <v>0.22</v>
      </c>
      <c r="AY6" s="213">
        <f t="shared" si="0"/>
        <v>0.23100000000000001</v>
      </c>
      <c r="AZ6" s="213">
        <f t="shared" si="0"/>
        <v>0.24099999999999999</v>
      </c>
      <c r="BA6" s="213">
        <f t="shared" si="0"/>
        <v>0.251</v>
      </c>
      <c r="BB6" s="213">
        <f t="shared" si="0"/>
        <v>0.26200000000000001</v>
      </c>
      <c r="BC6" s="213">
        <f t="shared" si="0"/>
        <v>0.27200000000000002</v>
      </c>
      <c r="BD6" s="213">
        <f t="shared" si="0"/>
        <v>0.28199999999999997</v>
      </c>
      <c r="BE6" s="213">
        <f t="shared" si="0"/>
        <v>0.29299999999999998</v>
      </c>
      <c r="BF6" s="213">
        <f t="shared" si="0"/>
        <v>0.30299999999999999</v>
      </c>
      <c r="BG6" s="213">
        <f t="shared" si="0"/>
        <v>0.314</v>
      </c>
      <c r="BH6" s="213">
        <f t="shared" si="0"/>
        <v>0.32400000000000001</v>
      </c>
      <c r="BI6" s="213">
        <f t="shared" si="0"/>
        <v>0.33400000000000002</v>
      </c>
      <c r="BJ6" s="213">
        <f t="shared" si="0"/>
        <v>0.34499999999999997</v>
      </c>
      <c r="BK6" s="213">
        <f t="shared" si="0"/>
        <v>0.35499999999999998</v>
      </c>
      <c r="BL6" s="213">
        <f t="shared" si="0"/>
        <v>0.36499999999999999</v>
      </c>
      <c r="BM6" s="213">
        <f t="shared" si="0"/>
        <v>0.376</v>
      </c>
      <c r="BN6" s="213">
        <f t="shared" si="0"/>
        <v>0.38600000000000001</v>
      </c>
      <c r="BO6" s="213">
        <f t="shared" si="0"/>
        <v>0.39600000000000002</v>
      </c>
      <c r="BP6" s="213">
        <f t="shared" si="0"/>
        <v>0.40699999999999997</v>
      </c>
      <c r="BQ6" s="213">
        <f t="shared" si="0"/>
        <v>0.41699999999999998</v>
      </c>
      <c r="BR6" s="213">
        <f t="shared" si="0"/>
        <v>0.42699999999999999</v>
      </c>
      <c r="BS6" s="213">
        <f t="shared" si="0"/>
        <v>0.438</v>
      </c>
      <c r="BT6" s="213">
        <f t="shared" si="0"/>
        <v>0.44800000000000001</v>
      </c>
      <c r="BU6" s="213">
        <f t="shared" si="0"/>
        <v>0.45900000000000002</v>
      </c>
      <c r="BV6" s="213">
        <f t="shared" si="0"/>
        <v>0.46899999999999997</v>
      </c>
      <c r="BW6" s="213">
        <f t="shared" si="0"/>
        <v>0.47899999999999998</v>
      </c>
      <c r="BX6" s="213">
        <f t="shared" si="0"/>
        <v>0.49</v>
      </c>
      <c r="BY6" s="213">
        <f t="shared" si="0"/>
        <v>0.5</v>
      </c>
      <c r="BZ6" s="212" t="s">
        <v>856</v>
      </c>
      <c r="CC6" s="213">
        <f>+AP6</f>
        <v>0.15</v>
      </c>
      <c r="CD6" s="213">
        <f t="shared" ref="CD6:DL6" si="1">+AQ6</f>
        <v>0.159</v>
      </c>
      <c r="CE6" s="213">
        <f t="shared" si="1"/>
        <v>0.16700000000000001</v>
      </c>
      <c r="CF6" s="213">
        <f t="shared" si="1"/>
        <v>0.17599999999999999</v>
      </c>
      <c r="CG6" s="213">
        <f t="shared" si="1"/>
        <v>0.184</v>
      </c>
      <c r="CH6" s="213">
        <f t="shared" si="1"/>
        <v>0.193</v>
      </c>
      <c r="CI6" s="213">
        <f t="shared" si="1"/>
        <v>0.20100000000000001</v>
      </c>
      <c r="CJ6" s="213">
        <f t="shared" si="1"/>
        <v>0.21</v>
      </c>
      <c r="CK6" s="213">
        <f t="shared" si="1"/>
        <v>0.22</v>
      </c>
      <c r="CL6" s="213">
        <f t="shared" si="1"/>
        <v>0.23100000000000001</v>
      </c>
      <c r="CM6" s="213">
        <f t="shared" si="1"/>
        <v>0.24099999999999999</v>
      </c>
      <c r="CN6" s="213">
        <f t="shared" si="1"/>
        <v>0.251</v>
      </c>
      <c r="CO6" s="213">
        <f t="shared" si="1"/>
        <v>0.26200000000000001</v>
      </c>
      <c r="CP6" s="213">
        <f t="shared" si="1"/>
        <v>0.27200000000000002</v>
      </c>
      <c r="CQ6" s="213">
        <f t="shared" si="1"/>
        <v>0.28199999999999997</v>
      </c>
      <c r="CR6" s="213">
        <f t="shared" si="1"/>
        <v>0.29299999999999998</v>
      </c>
      <c r="CS6" s="213">
        <f t="shared" si="1"/>
        <v>0.30299999999999999</v>
      </c>
      <c r="CT6" s="213">
        <f t="shared" si="1"/>
        <v>0.314</v>
      </c>
      <c r="CU6" s="213">
        <f t="shared" si="1"/>
        <v>0.32400000000000001</v>
      </c>
      <c r="CV6" s="213">
        <f t="shared" si="1"/>
        <v>0.33400000000000002</v>
      </c>
      <c r="CW6" s="213">
        <f t="shared" si="1"/>
        <v>0.34499999999999997</v>
      </c>
      <c r="CX6" s="213">
        <f t="shared" si="1"/>
        <v>0.35499999999999998</v>
      </c>
      <c r="CY6" s="213">
        <f t="shared" si="1"/>
        <v>0.36499999999999999</v>
      </c>
      <c r="CZ6" s="213">
        <f t="shared" si="1"/>
        <v>0.376</v>
      </c>
      <c r="DA6" s="213">
        <f t="shared" si="1"/>
        <v>0.38600000000000001</v>
      </c>
      <c r="DB6" s="213">
        <f t="shared" si="1"/>
        <v>0.39600000000000002</v>
      </c>
      <c r="DC6" s="213">
        <f t="shared" si="1"/>
        <v>0.40699999999999997</v>
      </c>
      <c r="DD6" s="213">
        <f t="shared" si="1"/>
        <v>0.41699999999999998</v>
      </c>
      <c r="DE6" s="213">
        <f t="shared" si="1"/>
        <v>0.42699999999999999</v>
      </c>
      <c r="DF6" s="213">
        <f t="shared" si="1"/>
        <v>0.438</v>
      </c>
      <c r="DG6" s="213">
        <f t="shared" si="1"/>
        <v>0.44800000000000001</v>
      </c>
      <c r="DH6" s="213">
        <f t="shared" si="1"/>
        <v>0.45900000000000002</v>
      </c>
      <c r="DI6" s="213">
        <f t="shared" si="1"/>
        <v>0.46899999999999997</v>
      </c>
      <c r="DJ6" s="213">
        <f t="shared" si="1"/>
        <v>0.47899999999999998</v>
      </c>
      <c r="DK6" s="213">
        <f t="shared" si="1"/>
        <v>0.49</v>
      </c>
      <c r="DL6" s="213">
        <f t="shared" si="1"/>
        <v>0.5</v>
      </c>
      <c r="DM6" s="212" t="s">
        <v>856</v>
      </c>
      <c r="DP6" s="213">
        <f>+CC6</f>
        <v>0.15</v>
      </c>
      <c r="DQ6" s="213">
        <f t="shared" ref="DQ6:EY6" si="2">+CD6</f>
        <v>0.159</v>
      </c>
      <c r="DR6" s="213">
        <f t="shared" si="2"/>
        <v>0.16700000000000001</v>
      </c>
      <c r="DS6" s="213">
        <f t="shared" si="2"/>
        <v>0.17599999999999999</v>
      </c>
      <c r="DT6" s="213">
        <f t="shared" si="2"/>
        <v>0.184</v>
      </c>
      <c r="DU6" s="213">
        <f t="shared" si="2"/>
        <v>0.193</v>
      </c>
      <c r="DV6" s="213">
        <f t="shared" si="2"/>
        <v>0.20100000000000001</v>
      </c>
      <c r="DW6" s="213">
        <f t="shared" si="2"/>
        <v>0.21</v>
      </c>
      <c r="DX6" s="213">
        <f t="shared" si="2"/>
        <v>0.22</v>
      </c>
      <c r="DY6" s="213">
        <f t="shared" si="2"/>
        <v>0.23100000000000001</v>
      </c>
      <c r="DZ6" s="213">
        <f t="shared" si="2"/>
        <v>0.24099999999999999</v>
      </c>
      <c r="EA6" s="213">
        <f t="shared" si="2"/>
        <v>0.251</v>
      </c>
      <c r="EB6" s="213">
        <f t="shared" si="2"/>
        <v>0.26200000000000001</v>
      </c>
      <c r="EC6" s="213">
        <f t="shared" si="2"/>
        <v>0.27200000000000002</v>
      </c>
      <c r="ED6" s="213">
        <f t="shared" si="2"/>
        <v>0.28199999999999997</v>
      </c>
      <c r="EE6" s="213">
        <f t="shared" si="2"/>
        <v>0.29299999999999998</v>
      </c>
      <c r="EF6" s="213">
        <f t="shared" si="2"/>
        <v>0.30299999999999999</v>
      </c>
      <c r="EG6" s="213">
        <f t="shared" si="2"/>
        <v>0.314</v>
      </c>
      <c r="EH6" s="213">
        <f t="shared" si="2"/>
        <v>0.32400000000000001</v>
      </c>
      <c r="EI6" s="213">
        <f t="shared" si="2"/>
        <v>0.33400000000000002</v>
      </c>
      <c r="EJ6" s="213">
        <f t="shared" si="2"/>
        <v>0.34499999999999997</v>
      </c>
      <c r="EK6" s="213">
        <f t="shared" si="2"/>
        <v>0.35499999999999998</v>
      </c>
      <c r="EL6" s="213">
        <f t="shared" si="2"/>
        <v>0.36499999999999999</v>
      </c>
      <c r="EM6" s="213">
        <f t="shared" si="2"/>
        <v>0.376</v>
      </c>
      <c r="EN6" s="213">
        <f t="shared" si="2"/>
        <v>0.38600000000000001</v>
      </c>
      <c r="EO6" s="213">
        <f t="shared" si="2"/>
        <v>0.39600000000000002</v>
      </c>
      <c r="EP6" s="213">
        <f t="shared" si="2"/>
        <v>0.40699999999999997</v>
      </c>
      <c r="EQ6" s="213">
        <f t="shared" si="2"/>
        <v>0.41699999999999998</v>
      </c>
      <c r="ER6" s="213">
        <f t="shared" si="2"/>
        <v>0.42699999999999999</v>
      </c>
      <c r="ES6" s="213">
        <f t="shared" si="2"/>
        <v>0.438</v>
      </c>
      <c r="ET6" s="213">
        <f t="shared" si="2"/>
        <v>0.44800000000000001</v>
      </c>
      <c r="EU6" s="213">
        <f t="shared" si="2"/>
        <v>0.45900000000000002</v>
      </c>
      <c r="EV6" s="213">
        <f t="shared" si="2"/>
        <v>0.46899999999999997</v>
      </c>
      <c r="EW6" s="213">
        <f t="shared" si="2"/>
        <v>0.47899999999999998</v>
      </c>
      <c r="EX6" s="213">
        <f t="shared" si="2"/>
        <v>0.49</v>
      </c>
      <c r="EY6" s="213">
        <f t="shared" si="2"/>
        <v>0.5</v>
      </c>
      <c r="EZ6" s="212" t="s">
        <v>856</v>
      </c>
      <c r="FC6" s="213">
        <f>+DP6</f>
        <v>0.15</v>
      </c>
      <c r="FD6" s="213">
        <f t="shared" ref="FD6:GL6" si="3">+DQ6</f>
        <v>0.159</v>
      </c>
      <c r="FE6" s="213">
        <f t="shared" si="3"/>
        <v>0.16700000000000001</v>
      </c>
      <c r="FF6" s="213">
        <f t="shared" si="3"/>
        <v>0.17599999999999999</v>
      </c>
      <c r="FG6" s="213">
        <f t="shared" si="3"/>
        <v>0.184</v>
      </c>
      <c r="FH6" s="213">
        <f t="shared" si="3"/>
        <v>0.193</v>
      </c>
      <c r="FI6" s="213">
        <f t="shared" si="3"/>
        <v>0.20100000000000001</v>
      </c>
      <c r="FJ6" s="213">
        <f t="shared" si="3"/>
        <v>0.21</v>
      </c>
      <c r="FK6" s="213">
        <f t="shared" si="3"/>
        <v>0.22</v>
      </c>
      <c r="FL6" s="213">
        <f t="shared" si="3"/>
        <v>0.23100000000000001</v>
      </c>
      <c r="FM6" s="213">
        <f t="shared" si="3"/>
        <v>0.24099999999999999</v>
      </c>
      <c r="FN6" s="213">
        <f t="shared" si="3"/>
        <v>0.251</v>
      </c>
      <c r="FO6" s="213">
        <f t="shared" si="3"/>
        <v>0.26200000000000001</v>
      </c>
      <c r="FP6" s="213">
        <f t="shared" si="3"/>
        <v>0.27200000000000002</v>
      </c>
      <c r="FQ6" s="213">
        <f t="shared" si="3"/>
        <v>0.28199999999999997</v>
      </c>
      <c r="FR6" s="213">
        <f t="shared" si="3"/>
        <v>0.29299999999999998</v>
      </c>
      <c r="FS6" s="213">
        <f t="shared" si="3"/>
        <v>0.30299999999999999</v>
      </c>
      <c r="FT6" s="213">
        <f t="shared" si="3"/>
        <v>0.314</v>
      </c>
      <c r="FU6" s="213">
        <f t="shared" si="3"/>
        <v>0.32400000000000001</v>
      </c>
      <c r="FV6" s="213">
        <f t="shared" si="3"/>
        <v>0.33400000000000002</v>
      </c>
      <c r="FW6" s="213">
        <f t="shared" si="3"/>
        <v>0.34499999999999997</v>
      </c>
      <c r="FX6" s="213">
        <f t="shared" si="3"/>
        <v>0.35499999999999998</v>
      </c>
      <c r="FY6" s="213">
        <f t="shared" si="3"/>
        <v>0.36499999999999999</v>
      </c>
      <c r="FZ6" s="213">
        <f t="shared" si="3"/>
        <v>0.376</v>
      </c>
      <c r="GA6" s="213">
        <f t="shared" si="3"/>
        <v>0.38600000000000001</v>
      </c>
      <c r="GB6" s="213">
        <f t="shared" si="3"/>
        <v>0.39600000000000002</v>
      </c>
      <c r="GC6" s="213">
        <f t="shared" si="3"/>
        <v>0.40699999999999997</v>
      </c>
      <c r="GD6" s="213">
        <f t="shared" si="3"/>
        <v>0.41699999999999998</v>
      </c>
      <c r="GE6" s="213">
        <f t="shared" si="3"/>
        <v>0.42699999999999999</v>
      </c>
      <c r="GF6" s="213">
        <f t="shared" si="3"/>
        <v>0.438</v>
      </c>
      <c r="GG6" s="213">
        <f t="shared" si="3"/>
        <v>0.44800000000000001</v>
      </c>
      <c r="GH6" s="213">
        <f t="shared" si="3"/>
        <v>0.45900000000000002</v>
      </c>
      <c r="GI6" s="213">
        <f t="shared" si="3"/>
        <v>0.46899999999999997</v>
      </c>
      <c r="GJ6" s="213">
        <f t="shared" si="3"/>
        <v>0.47899999999999998</v>
      </c>
      <c r="GK6" s="213">
        <f t="shared" si="3"/>
        <v>0.49</v>
      </c>
      <c r="GL6" s="213">
        <f t="shared" si="3"/>
        <v>0.5</v>
      </c>
      <c r="GM6" s="212" t="s">
        <v>856</v>
      </c>
    </row>
    <row r="7" spans="1:195" s="209" customFormat="1" ht="15.5" x14ac:dyDescent="0.3">
      <c r="A7" s="214" t="s">
        <v>102</v>
      </c>
      <c r="B7" s="215">
        <v>0</v>
      </c>
      <c r="C7" s="215">
        <v>0</v>
      </c>
      <c r="D7" s="215">
        <v>0</v>
      </c>
      <c r="E7" s="215">
        <v>0</v>
      </c>
      <c r="F7" s="215">
        <v>0</v>
      </c>
      <c r="G7" s="215">
        <v>0</v>
      </c>
      <c r="H7" s="215">
        <v>0</v>
      </c>
      <c r="I7" s="215">
        <v>0</v>
      </c>
      <c r="J7" s="215">
        <v>0</v>
      </c>
      <c r="K7" s="215">
        <v>0</v>
      </c>
      <c r="L7" s="215">
        <v>0</v>
      </c>
      <c r="M7" s="215">
        <v>0</v>
      </c>
      <c r="N7" s="215">
        <v>0</v>
      </c>
      <c r="O7" s="215">
        <v>0</v>
      </c>
      <c r="P7" s="215">
        <v>0</v>
      </c>
      <c r="Q7" s="215">
        <v>0</v>
      </c>
      <c r="R7" s="215">
        <v>0</v>
      </c>
      <c r="S7" s="215">
        <v>0</v>
      </c>
      <c r="T7" s="215">
        <v>0</v>
      </c>
      <c r="U7" s="215">
        <v>0</v>
      </c>
      <c r="V7" s="215">
        <v>0</v>
      </c>
      <c r="W7" s="215">
        <v>0</v>
      </c>
      <c r="X7" s="215">
        <v>0</v>
      </c>
      <c r="Y7" s="215">
        <v>0</v>
      </c>
      <c r="Z7" s="215">
        <v>0</v>
      </c>
      <c r="AA7" s="215">
        <v>0</v>
      </c>
      <c r="AB7" s="215">
        <v>0</v>
      </c>
      <c r="AC7" s="215">
        <v>0</v>
      </c>
      <c r="AD7" s="215">
        <v>0</v>
      </c>
      <c r="AE7" s="215">
        <v>0</v>
      </c>
      <c r="AF7" s="215">
        <v>0</v>
      </c>
      <c r="AG7" s="215">
        <v>0</v>
      </c>
      <c r="AH7" s="215">
        <v>0</v>
      </c>
      <c r="AI7" s="215">
        <v>0</v>
      </c>
      <c r="AJ7" s="215">
        <v>0</v>
      </c>
      <c r="AK7" s="215">
        <v>0</v>
      </c>
      <c r="AL7" s="216">
        <v>33.957949866207699</v>
      </c>
      <c r="AN7" s="217"/>
      <c r="AO7" s="218" t="s">
        <v>102</v>
      </c>
      <c r="AP7" s="219">
        <v>2.4255678475862701</v>
      </c>
      <c r="AQ7" s="219">
        <v>2.5641717245911999</v>
      </c>
      <c r="AR7" s="219">
        <v>2.7027756015961302</v>
      </c>
      <c r="AS7" s="219">
        <v>2.84137947860106</v>
      </c>
      <c r="AT7" s="219">
        <v>2.97998335560598</v>
      </c>
      <c r="AU7" s="219">
        <v>3.1185872326109099</v>
      </c>
      <c r="AV7" s="219">
        <v>3.2571911096158401</v>
      </c>
      <c r="AW7" s="219">
        <v>3.39579498662077</v>
      </c>
      <c r="AX7" s="219">
        <v>3.5632746713350598</v>
      </c>
      <c r="AY7" s="219">
        <v>3.7307543560493501</v>
      </c>
      <c r="AZ7" s="219">
        <v>3.89823404076364</v>
      </c>
      <c r="BA7" s="219">
        <v>4.0657137254779299</v>
      </c>
      <c r="BB7" s="219">
        <v>4.2331934101922197</v>
      </c>
      <c r="BC7" s="219">
        <v>4.4006730949065096</v>
      </c>
      <c r="BD7" s="219">
        <v>4.5681527796208004</v>
      </c>
      <c r="BE7" s="219">
        <v>4.7356324643350902</v>
      </c>
      <c r="BF7" s="219">
        <v>4.9031121490493801</v>
      </c>
      <c r="BG7" s="219">
        <v>5.07059183376367</v>
      </c>
      <c r="BH7" s="219">
        <v>5.2380715184779598</v>
      </c>
      <c r="BI7" s="219">
        <v>5.4055512031922497</v>
      </c>
      <c r="BJ7" s="219">
        <v>5.5730308879065404</v>
      </c>
      <c r="BK7" s="219">
        <v>5.7405105726208303</v>
      </c>
      <c r="BL7" s="219">
        <v>5.9079902573351202</v>
      </c>
      <c r="BM7" s="219">
        <v>6.07546994204941</v>
      </c>
      <c r="BN7" s="219">
        <v>6.2429496267636999</v>
      </c>
      <c r="BO7" s="219">
        <v>6.4104293114779898</v>
      </c>
      <c r="BP7" s="219">
        <v>6.5779089961922796</v>
      </c>
      <c r="BQ7" s="219">
        <v>6.7453886809065704</v>
      </c>
      <c r="BR7" s="219">
        <v>6.9128683656208603</v>
      </c>
      <c r="BS7" s="219">
        <v>7.0803480503351501</v>
      </c>
      <c r="BT7" s="219">
        <v>7.24782773504944</v>
      </c>
      <c r="BU7" s="219">
        <v>7.4153074197637299</v>
      </c>
      <c r="BV7" s="219">
        <v>7.5827871044780197</v>
      </c>
      <c r="BW7" s="219">
        <v>7.7502667891923096</v>
      </c>
      <c r="BX7" s="219">
        <v>7.9177464739066004</v>
      </c>
      <c r="BY7" s="219">
        <v>8.0852261586208893</v>
      </c>
      <c r="BZ7" s="220">
        <v>25.468462399655799</v>
      </c>
      <c r="CB7" s="221" t="s">
        <v>102</v>
      </c>
      <c r="CC7" s="219">
        <v>4.8511356951725304</v>
      </c>
      <c r="CD7" s="219">
        <v>5.12834344918239</v>
      </c>
      <c r="CE7" s="219">
        <v>5.4055512031922497</v>
      </c>
      <c r="CF7" s="219">
        <v>5.6827589572021102</v>
      </c>
      <c r="CG7" s="219">
        <v>5.9599667112119699</v>
      </c>
      <c r="CH7" s="219">
        <v>6.2371744652218304</v>
      </c>
      <c r="CI7" s="219">
        <v>6.51438221923169</v>
      </c>
      <c r="CJ7" s="219">
        <v>6.7915899732415497</v>
      </c>
      <c r="CK7" s="219">
        <v>7.1265493426701303</v>
      </c>
      <c r="CL7" s="219">
        <v>7.46150871209871</v>
      </c>
      <c r="CM7" s="219">
        <v>7.79646808152728</v>
      </c>
      <c r="CN7" s="219">
        <v>8.1314274509558704</v>
      </c>
      <c r="CO7" s="219">
        <v>8.4663868203844395</v>
      </c>
      <c r="CP7" s="219">
        <v>8.8013461898130192</v>
      </c>
      <c r="CQ7" s="219">
        <v>9.1363055592416007</v>
      </c>
      <c r="CR7" s="219">
        <v>9.4712649286701893</v>
      </c>
      <c r="CS7" s="219">
        <v>9.8062242980987602</v>
      </c>
      <c r="CT7" s="219">
        <v>10.141183667527301</v>
      </c>
      <c r="CU7" s="219">
        <v>10.4761430369559</v>
      </c>
      <c r="CV7" s="219">
        <v>10.811102406384499</v>
      </c>
      <c r="CW7" s="219">
        <v>11.1460617758131</v>
      </c>
      <c r="CX7" s="219">
        <v>11.4810211452417</v>
      </c>
      <c r="CY7" s="219">
        <v>11.815980514670199</v>
      </c>
      <c r="CZ7" s="219">
        <v>12.150939884098801</v>
      </c>
      <c r="DA7" s="219">
        <v>12.4858992535274</v>
      </c>
      <c r="DB7" s="219">
        <v>12.820858622956001</v>
      </c>
      <c r="DC7" s="219">
        <v>13.1558179923846</v>
      </c>
      <c r="DD7" s="219">
        <v>13.4907773618131</v>
      </c>
      <c r="DE7" s="219">
        <v>13.825736731241699</v>
      </c>
      <c r="DF7" s="219">
        <v>14.1606961006703</v>
      </c>
      <c r="DG7" s="219">
        <v>14.4956554700989</v>
      </c>
      <c r="DH7" s="219">
        <v>14.830614839527501</v>
      </c>
      <c r="DI7" s="219">
        <v>15.165574208956</v>
      </c>
      <c r="DJ7" s="219">
        <v>15.5005335783846</v>
      </c>
      <c r="DK7" s="219">
        <v>15.835492947813201</v>
      </c>
      <c r="DL7" s="219">
        <v>16.1704523172418</v>
      </c>
      <c r="DM7" s="220">
        <v>16.978974933103899</v>
      </c>
      <c r="DO7" s="218" t="s">
        <v>102</v>
      </c>
      <c r="DP7" s="219">
        <v>7.2767035427588</v>
      </c>
      <c r="DQ7" s="219">
        <v>7.6925151737735904</v>
      </c>
      <c r="DR7" s="219">
        <v>8.1083268047883799</v>
      </c>
      <c r="DS7" s="219">
        <v>8.5241384358031596</v>
      </c>
      <c r="DT7" s="219">
        <v>8.9399500668179499</v>
      </c>
      <c r="DU7" s="219">
        <v>9.3557616978327403</v>
      </c>
      <c r="DV7" s="219">
        <v>9.7715733288475306</v>
      </c>
      <c r="DW7" s="219">
        <v>10.1873849598623</v>
      </c>
      <c r="DX7" s="219">
        <v>10.6898240140052</v>
      </c>
      <c r="DY7" s="219">
        <v>11.192263068148099</v>
      </c>
      <c r="DZ7" s="219">
        <v>11.6947021222909</v>
      </c>
      <c r="EA7" s="219">
        <v>12.197141176433799</v>
      </c>
      <c r="EB7" s="219">
        <v>12.6995802305767</v>
      </c>
      <c r="EC7" s="219">
        <v>13.202019284719499</v>
      </c>
      <c r="ED7" s="219">
        <v>13.7044583388624</v>
      </c>
      <c r="EE7" s="219">
        <v>14.206897393005301</v>
      </c>
      <c r="EF7" s="219">
        <v>14.7093364471481</v>
      </c>
      <c r="EG7" s="219">
        <v>15.211775501290999</v>
      </c>
      <c r="EH7" s="219">
        <v>15.7142145554339</v>
      </c>
      <c r="EI7" s="219">
        <v>16.216653609576799</v>
      </c>
      <c r="EJ7" s="219">
        <v>16.7190926637196</v>
      </c>
      <c r="EK7" s="219">
        <v>17.221531717862501</v>
      </c>
      <c r="EL7" s="219">
        <v>17.723970772005401</v>
      </c>
      <c r="EM7" s="219">
        <v>18.226409826148199</v>
      </c>
      <c r="EN7" s="219">
        <v>18.7288488802911</v>
      </c>
      <c r="EO7" s="219">
        <v>19.231287934434</v>
      </c>
      <c r="EP7" s="219">
        <v>19.733726988576802</v>
      </c>
      <c r="EQ7" s="219">
        <v>20.236166042719699</v>
      </c>
      <c r="ER7" s="219">
        <v>20.738605096862599</v>
      </c>
      <c r="ES7" s="219">
        <v>21.2410441510055</v>
      </c>
      <c r="ET7" s="219">
        <v>21.743483205148301</v>
      </c>
      <c r="EU7" s="219">
        <v>22.245922259291198</v>
      </c>
      <c r="EV7" s="219">
        <v>22.748361313434099</v>
      </c>
      <c r="EW7" s="219">
        <v>23.2508003675769</v>
      </c>
      <c r="EX7" s="219">
        <v>23.753239421719801</v>
      </c>
      <c r="EY7" s="219">
        <v>24.255678475862702</v>
      </c>
      <c r="EZ7" s="220">
        <v>8.48948746655193</v>
      </c>
      <c r="FB7" s="218" t="s">
        <v>102</v>
      </c>
      <c r="FC7" s="219">
        <v>9.7022713903450608</v>
      </c>
      <c r="FD7" s="219">
        <v>10.2566868983648</v>
      </c>
      <c r="FE7" s="219">
        <v>10.811102406384499</v>
      </c>
      <c r="FF7" s="219">
        <v>11.365517914404199</v>
      </c>
      <c r="FG7" s="219">
        <v>11.919933422423901</v>
      </c>
      <c r="FH7" s="219">
        <v>12.4743489304437</v>
      </c>
      <c r="FI7" s="219">
        <v>13.0287644384634</v>
      </c>
      <c r="FJ7" s="219">
        <v>13.583179946483099</v>
      </c>
      <c r="FK7" s="219">
        <v>14.2530986853403</v>
      </c>
      <c r="FL7" s="219">
        <v>14.923017424197401</v>
      </c>
      <c r="FM7" s="219">
        <v>15.592936163054601</v>
      </c>
      <c r="FN7" s="219">
        <v>16.262854901911702</v>
      </c>
      <c r="FO7" s="219">
        <v>16.9327736407689</v>
      </c>
      <c r="FP7" s="219">
        <v>17.602692379625999</v>
      </c>
      <c r="FQ7" s="219">
        <v>18.272611118483201</v>
      </c>
      <c r="FR7" s="219">
        <v>18.9425298573404</v>
      </c>
      <c r="FS7" s="219">
        <v>19.612448596197499</v>
      </c>
      <c r="FT7" s="219">
        <v>20.282367335054701</v>
      </c>
      <c r="FU7" s="219">
        <v>20.9522860739119</v>
      </c>
      <c r="FV7" s="219">
        <v>21.622204812768999</v>
      </c>
      <c r="FW7" s="219">
        <v>22.292123551626201</v>
      </c>
      <c r="FX7" s="219">
        <v>22.9620422904833</v>
      </c>
      <c r="FY7" s="219">
        <v>23.631961029340498</v>
      </c>
      <c r="FZ7" s="219">
        <v>24.301879768197601</v>
      </c>
      <c r="GA7" s="219">
        <v>24.9717985070548</v>
      </c>
      <c r="GB7" s="219">
        <v>25.641717245912002</v>
      </c>
      <c r="GC7" s="219">
        <v>26.311635984769101</v>
      </c>
      <c r="GD7" s="219">
        <v>26.981554723626299</v>
      </c>
      <c r="GE7" s="219">
        <v>27.651473462483398</v>
      </c>
      <c r="GF7" s="219">
        <v>28.321392201340601</v>
      </c>
      <c r="GG7" s="219">
        <v>28.991310940197799</v>
      </c>
      <c r="GH7" s="219">
        <v>29.661229679054902</v>
      </c>
      <c r="GI7" s="219">
        <v>30.3311484179121</v>
      </c>
      <c r="GJ7" s="219">
        <v>31.001067156769199</v>
      </c>
      <c r="GK7" s="219">
        <v>31.670985895626401</v>
      </c>
      <c r="GL7" s="219">
        <v>32.3409046344836</v>
      </c>
      <c r="GM7" s="215">
        <v>0</v>
      </c>
    </row>
    <row r="8" spans="1:195" s="209" customFormat="1" ht="15.5" x14ac:dyDescent="0.3">
      <c r="A8" s="222" t="s">
        <v>110</v>
      </c>
      <c r="B8" s="215">
        <v>0</v>
      </c>
      <c r="C8" s="215">
        <v>0</v>
      </c>
      <c r="D8" s="215">
        <v>0</v>
      </c>
      <c r="E8" s="215">
        <v>0</v>
      </c>
      <c r="F8" s="215">
        <v>0</v>
      </c>
      <c r="G8" s="215">
        <v>0</v>
      </c>
      <c r="H8" s="215">
        <v>0</v>
      </c>
      <c r="I8" s="215">
        <v>0</v>
      </c>
      <c r="J8" s="215">
        <v>0</v>
      </c>
      <c r="K8" s="215">
        <v>0</v>
      </c>
      <c r="L8" s="215">
        <v>0</v>
      </c>
      <c r="M8" s="215">
        <v>0</v>
      </c>
      <c r="N8" s="215">
        <v>0</v>
      </c>
      <c r="O8" s="215">
        <v>0</v>
      </c>
      <c r="P8" s="215">
        <v>0</v>
      </c>
      <c r="Q8" s="215">
        <v>0</v>
      </c>
      <c r="R8" s="215">
        <v>0</v>
      </c>
      <c r="S8" s="215">
        <v>0</v>
      </c>
      <c r="T8" s="215">
        <v>0</v>
      </c>
      <c r="U8" s="215">
        <v>0</v>
      </c>
      <c r="V8" s="215">
        <v>0</v>
      </c>
      <c r="W8" s="215">
        <v>0</v>
      </c>
      <c r="X8" s="215">
        <v>0</v>
      </c>
      <c r="Y8" s="215">
        <v>0</v>
      </c>
      <c r="Z8" s="215">
        <v>0</v>
      </c>
      <c r="AA8" s="215">
        <v>0</v>
      </c>
      <c r="AB8" s="215">
        <v>0</v>
      </c>
      <c r="AC8" s="215">
        <v>0</v>
      </c>
      <c r="AD8" s="215">
        <v>0</v>
      </c>
      <c r="AE8" s="215">
        <v>0</v>
      </c>
      <c r="AF8" s="215">
        <v>0</v>
      </c>
      <c r="AG8" s="215">
        <v>0</v>
      </c>
      <c r="AH8" s="215">
        <v>0</v>
      </c>
      <c r="AI8" s="215">
        <v>0</v>
      </c>
      <c r="AJ8" s="215">
        <v>0</v>
      </c>
      <c r="AK8" s="215">
        <v>0</v>
      </c>
      <c r="AL8" s="220">
        <v>42.065993064683099</v>
      </c>
      <c r="AN8" s="217"/>
      <c r="AO8" s="218" t="s">
        <v>110</v>
      </c>
      <c r="AP8" s="219">
        <v>3.00471379033451</v>
      </c>
      <c r="AQ8" s="219">
        <v>3.1764117212107701</v>
      </c>
      <c r="AR8" s="219">
        <v>3.3481096520870302</v>
      </c>
      <c r="AS8" s="219">
        <v>3.51980758296328</v>
      </c>
      <c r="AT8" s="219">
        <v>3.6915055138395401</v>
      </c>
      <c r="AU8" s="219">
        <v>3.8632034447158001</v>
      </c>
      <c r="AV8" s="219">
        <v>4.0349013755920504</v>
      </c>
      <c r="AW8" s="219">
        <v>4.20659930646831</v>
      </c>
      <c r="AX8" s="219">
        <v>4.4140676396104599</v>
      </c>
      <c r="AY8" s="219">
        <v>4.6215359727526</v>
      </c>
      <c r="AZ8" s="219">
        <v>4.8290043058947498</v>
      </c>
      <c r="BA8" s="219">
        <v>5.0364726390368899</v>
      </c>
      <c r="BB8" s="219">
        <v>5.2439409721790398</v>
      </c>
      <c r="BC8" s="219">
        <v>5.4514093053211798</v>
      </c>
      <c r="BD8" s="219">
        <v>5.6588776384633297</v>
      </c>
      <c r="BE8" s="219">
        <v>5.8663459716054698</v>
      </c>
      <c r="BF8" s="219">
        <v>6.0738143047476196</v>
      </c>
      <c r="BG8" s="219">
        <v>6.2812826378897597</v>
      </c>
      <c r="BH8" s="219">
        <v>6.4887509710319096</v>
      </c>
      <c r="BI8" s="219">
        <v>6.6962193041740496</v>
      </c>
      <c r="BJ8" s="219">
        <v>6.9036876373162004</v>
      </c>
      <c r="BK8" s="219">
        <v>7.1111559704583396</v>
      </c>
      <c r="BL8" s="219">
        <v>7.3186243036004797</v>
      </c>
      <c r="BM8" s="219">
        <v>7.5260926367426304</v>
      </c>
      <c r="BN8" s="219">
        <v>7.7335609698847803</v>
      </c>
      <c r="BO8" s="219">
        <v>7.9410293030269203</v>
      </c>
      <c r="BP8" s="219">
        <v>8.1484976361690595</v>
      </c>
      <c r="BQ8" s="219">
        <v>8.3559659693112103</v>
      </c>
      <c r="BR8" s="219">
        <v>8.5634343024533504</v>
      </c>
      <c r="BS8" s="219">
        <v>8.7709026355954993</v>
      </c>
      <c r="BT8" s="219">
        <v>8.9783709687376394</v>
      </c>
      <c r="BU8" s="219">
        <v>9.1858393018797901</v>
      </c>
      <c r="BV8" s="219">
        <v>9.3933076350219302</v>
      </c>
      <c r="BW8" s="219">
        <v>9.6007759681640792</v>
      </c>
      <c r="BX8" s="219">
        <v>9.8082443013062193</v>
      </c>
      <c r="BY8" s="219">
        <v>10.0157126344484</v>
      </c>
      <c r="BZ8" s="220">
        <v>31.549494798512299</v>
      </c>
      <c r="CB8" s="221" t="s">
        <v>110</v>
      </c>
      <c r="CC8" s="219">
        <v>6.0094275806690201</v>
      </c>
      <c r="CD8" s="219">
        <v>6.3528234424215304</v>
      </c>
      <c r="CE8" s="219">
        <v>6.6962193041740496</v>
      </c>
      <c r="CF8" s="219">
        <v>7.0396151659265698</v>
      </c>
      <c r="CG8" s="219">
        <v>7.3830110276790801</v>
      </c>
      <c r="CH8" s="219">
        <v>7.7264068894316003</v>
      </c>
      <c r="CI8" s="219">
        <v>8.0698027511841097</v>
      </c>
      <c r="CJ8" s="219">
        <v>8.4131986129366307</v>
      </c>
      <c r="CK8" s="219">
        <v>8.8281352792209198</v>
      </c>
      <c r="CL8" s="219">
        <v>9.2430719455051999</v>
      </c>
      <c r="CM8" s="219">
        <v>9.6580086117894997</v>
      </c>
      <c r="CN8" s="219">
        <v>10.072945278073799</v>
      </c>
      <c r="CO8" s="219">
        <v>10.487881944358101</v>
      </c>
      <c r="CP8" s="219">
        <v>10.902818610642401</v>
      </c>
      <c r="CQ8" s="219">
        <v>11.3177552769267</v>
      </c>
      <c r="CR8" s="219">
        <v>11.7326919432109</v>
      </c>
      <c r="CS8" s="219">
        <v>12.1476286094952</v>
      </c>
      <c r="CT8" s="219">
        <v>12.5625652757795</v>
      </c>
      <c r="CU8" s="219">
        <v>12.9775019420638</v>
      </c>
      <c r="CV8" s="219">
        <v>13.392438608348099</v>
      </c>
      <c r="CW8" s="219">
        <v>13.807375274632401</v>
      </c>
      <c r="CX8" s="219">
        <v>14.2223119409167</v>
      </c>
      <c r="CY8" s="219">
        <v>14.637248607201</v>
      </c>
      <c r="CZ8" s="219">
        <v>15.0521852734853</v>
      </c>
      <c r="DA8" s="219">
        <v>15.4671219397696</v>
      </c>
      <c r="DB8" s="219">
        <v>15.8820586060538</v>
      </c>
      <c r="DC8" s="219">
        <v>16.296995272338101</v>
      </c>
      <c r="DD8" s="219">
        <v>16.711931938622399</v>
      </c>
      <c r="DE8" s="219">
        <v>17.126868604906701</v>
      </c>
      <c r="DF8" s="219">
        <v>17.541805271190999</v>
      </c>
      <c r="DG8" s="219">
        <v>17.9567419374753</v>
      </c>
      <c r="DH8" s="219">
        <v>18.371678603759602</v>
      </c>
      <c r="DI8" s="219">
        <v>18.7866152700439</v>
      </c>
      <c r="DJ8" s="219">
        <v>19.201551936328201</v>
      </c>
      <c r="DK8" s="219">
        <v>19.616488602612399</v>
      </c>
      <c r="DL8" s="219">
        <v>20.031425268896701</v>
      </c>
      <c r="DM8" s="220">
        <v>21.032996532341599</v>
      </c>
      <c r="DO8" s="218" t="s">
        <v>110</v>
      </c>
      <c r="DP8" s="219">
        <v>9.0141413710035305</v>
      </c>
      <c r="DQ8" s="219">
        <v>9.5292351636323005</v>
      </c>
      <c r="DR8" s="219">
        <v>10.044328956261101</v>
      </c>
      <c r="DS8" s="219">
        <v>10.5594227488898</v>
      </c>
      <c r="DT8" s="219">
        <v>11.0745165415186</v>
      </c>
      <c r="DU8" s="219">
        <v>11.5896103341474</v>
      </c>
      <c r="DV8" s="219">
        <v>12.1047041267762</v>
      </c>
      <c r="DW8" s="219">
        <v>12.619797919404901</v>
      </c>
      <c r="DX8" s="219">
        <v>13.242202918831399</v>
      </c>
      <c r="DY8" s="219">
        <v>13.8646079182578</v>
      </c>
      <c r="DZ8" s="219">
        <v>14.487012917684201</v>
      </c>
      <c r="EA8" s="219">
        <v>15.109417917110701</v>
      </c>
      <c r="EB8" s="219">
        <v>15.7318229165371</v>
      </c>
      <c r="EC8" s="219">
        <v>16.354227915963499</v>
      </c>
      <c r="ED8" s="219">
        <v>16.976632915389999</v>
      </c>
      <c r="EE8" s="219">
        <v>17.5990379148164</v>
      </c>
      <c r="EF8" s="219">
        <v>18.2214429142429</v>
      </c>
      <c r="EG8" s="219">
        <v>18.8438479136693</v>
      </c>
      <c r="EH8" s="219">
        <v>19.466252913095701</v>
      </c>
      <c r="EI8" s="219">
        <v>20.088657912522201</v>
      </c>
      <c r="EJ8" s="219">
        <v>20.711062911948598</v>
      </c>
      <c r="EK8" s="219">
        <v>21.333467911374999</v>
      </c>
      <c r="EL8" s="219">
        <v>21.955872910801499</v>
      </c>
      <c r="EM8" s="219">
        <v>22.5782779102279</v>
      </c>
      <c r="EN8" s="219">
        <v>23.200682909654301</v>
      </c>
      <c r="EO8" s="219">
        <v>23.823087909080801</v>
      </c>
      <c r="EP8" s="219">
        <v>24.445492908507202</v>
      </c>
      <c r="EQ8" s="219">
        <v>25.067897907933599</v>
      </c>
      <c r="ER8" s="219">
        <v>25.690302907360099</v>
      </c>
      <c r="ES8" s="219">
        <v>26.3127079067865</v>
      </c>
      <c r="ET8" s="219">
        <v>26.9351129062129</v>
      </c>
      <c r="EU8" s="219">
        <v>27.557517905639401</v>
      </c>
      <c r="EV8" s="219">
        <v>28.179922905065801</v>
      </c>
      <c r="EW8" s="219">
        <v>28.802327904492198</v>
      </c>
      <c r="EX8" s="219">
        <v>29.424732903918699</v>
      </c>
      <c r="EY8" s="219">
        <v>30.047137903345099</v>
      </c>
      <c r="EZ8" s="220">
        <v>10.5164982661708</v>
      </c>
      <c r="FB8" s="218" t="s">
        <v>110</v>
      </c>
      <c r="FC8" s="219">
        <v>12.018855161337999</v>
      </c>
      <c r="FD8" s="219">
        <v>12.7056468848431</v>
      </c>
      <c r="FE8" s="219">
        <v>13.392438608348099</v>
      </c>
      <c r="FF8" s="219">
        <v>14.0792303318531</v>
      </c>
      <c r="FG8" s="219">
        <v>14.766022055358199</v>
      </c>
      <c r="FH8" s="219">
        <v>15.452813778863201</v>
      </c>
      <c r="FI8" s="219">
        <v>16.139605502368202</v>
      </c>
      <c r="FJ8" s="219">
        <v>16.826397225873301</v>
      </c>
      <c r="FK8" s="219">
        <v>17.6562705584418</v>
      </c>
      <c r="FL8" s="219">
        <v>18.4861438910104</v>
      </c>
      <c r="FM8" s="219">
        <v>19.316017223578999</v>
      </c>
      <c r="FN8" s="219">
        <v>20.145890556147599</v>
      </c>
      <c r="FO8" s="219">
        <v>20.975763888716202</v>
      </c>
      <c r="FP8" s="219">
        <v>21.805637221284702</v>
      </c>
      <c r="FQ8" s="219">
        <v>22.635510553853301</v>
      </c>
      <c r="FR8" s="219">
        <v>23.4653838864219</v>
      </c>
      <c r="FS8" s="219">
        <v>24.2952572189905</v>
      </c>
      <c r="FT8" s="219">
        <v>25.125130551559</v>
      </c>
      <c r="FU8" s="219">
        <v>25.955003884127599</v>
      </c>
      <c r="FV8" s="219">
        <v>26.784877216696199</v>
      </c>
      <c r="FW8" s="219">
        <v>27.614750549264802</v>
      </c>
      <c r="FX8" s="219">
        <v>28.444623881833301</v>
      </c>
      <c r="FY8" s="219">
        <v>29.274497214401901</v>
      </c>
      <c r="FZ8" s="219">
        <v>30.1043705469705</v>
      </c>
      <c r="GA8" s="219">
        <v>30.9342438795391</v>
      </c>
      <c r="GB8" s="219">
        <v>31.764117212107699</v>
      </c>
      <c r="GC8" s="219">
        <v>32.593990544676302</v>
      </c>
      <c r="GD8" s="219">
        <v>33.423863877244798</v>
      </c>
      <c r="GE8" s="219">
        <v>34.253737209813401</v>
      </c>
      <c r="GF8" s="219">
        <v>35.083610542381997</v>
      </c>
      <c r="GG8" s="219">
        <v>35.9134838749506</v>
      </c>
      <c r="GH8" s="219">
        <v>36.743357207519203</v>
      </c>
      <c r="GI8" s="219">
        <v>37.5732305400877</v>
      </c>
      <c r="GJ8" s="219">
        <v>38.403103872656303</v>
      </c>
      <c r="GK8" s="219">
        <v>39.232977205224898</v>
      </c>
      <c r="GL8" s="219">
        <v>40.062850537793501</v>
      </c>
      <c r="GM8" s="215">
        <v>0</v>
      </c>
    </row>
    <row r="9" spans="1:195" s="209" customFormat="1" ht="15.5" x14ac:dyDescent="0.3">
      <c r="A9" s="222" t="s">
        <v>111</v>
      </c>
      <c r="B9" s="215">
        <v>0</v>
      </c>
      <c r="C9" s="215">
        <v>0</v>
      </c>
      <c r="D9" s="215">
        <v>0</v>
      </c>
      <c r="E9" s="215">
        <v>0</v>
      </c>
      <c r="F9" s="215">
        <v>0</v>
      </c>
      <c r="G9" s="215">
        <v>0</v>
      </c>
      <c r="H9" s="215">
        <v>0</v>
      </c>
      <c r="I9" s="215">
        <v>0</v>
      </c>
      <c r="J9" s="215">
        <v>0</v>
      </c>
      <c r="K9" s="215">
        <v>0</v>
      </c>
      <c r="L9" s="215">
        <v>0</v>
      </c>
      <c r="M9" s="215">
        <v>0</v>
      </c>
      <c r="N9" s="215">
        <v>0</v>
      </c>
      <c r="O9" s="215">
        <v>0</v>
      </c>
      <c r="P9" s="215">
        <v>0</v>
      </c>
      <c r="Q9" s="215">
        <v>0</v>
      </c>
      <c r="R9" s="215">
        <v>0</v>
      </c>
      <c r="S9" s="215">
        <v>0</v>
      </c>
      <c r="T9" s="215">
        <v>0</v>
      </c>
      <c r="U9" s="215">
        <v>0</v>
      </c>
      <c r="V9" s="215">
        <v>0</v>
      </c>
      <c r="W9" s="215">
        <v>0</v>
      </c>
      <c r="X9" s="215">
        <v>0</v>
      </c>
      <c r="Y9" s="215">
        <v>0</v>
      </c>
      <c r="Z9" s="215">
        <v>0</v>
      </c>
      <c r="AA9" s="215">
        <v>0</v>
      </c>
      <c r="AB9" s="215">
        <v>0</v>
      </c>
      <c r="AC9" s="215">
        <v>0</v>
      </c>
      <c r="AD9" s="215">
        <v>0</v>
      </c>
      <c r="AE9" s="215">
        <v>0</v>
      </c>
      <c r="AF9" s="215">
        <v>0</v>
      </c>
      <c r="AG9" s="215">
        <v>0</v>
      </c>
      <c r="AH9" s="215">
        <v>0</v>
      </c>
      <c r="AI9" s="215">
        <v>0</v>
      </c>
      <c r="AJ9" s="215">
        <v>0</v>
      </c>
      <c r="AK9" s="215">
        <v>0</v>
      </c>
      <c r="AL9" s="220">
        <v>34.610408747096997</v>
      </c>
      <c r="AN9" s="217"/>
      <c r="AO9" s="218" t="s">
        <v>111</v>
      </c>
      <c r="AP9" s="219">
        <v>2.4721720533640701</v>
      </c>
      <c r="AQ9" s="219">
        <v>2.6134390278420199</v>
      </c>
      <c r="AR9" s="219">
        <v>2.7547060023199701</v>
      </c>
      <c r="AS9" s="219">
        <v>2.8959729767979101</v>
      </c>
      <c r="AT9" s="219">
        <v>3.0372399512758599</v>
      </c>
      <c r="AU9" s="219">
        <v>3.1785069257538101</v>
      </c>
      <c r="AV9" s="219">
        <v>3.3197739002317501</v>
      </c>
      <c r="AW9" s="219">
        <v>3.4610408747096999</v>
      </c>
      <c r="AX9" s="219">
        <v>3.6317384688705499</v>
      </c>
      <c r="AY9" s="219">
        <v>3.80243606303141</v>
      </c>
      <c r="AZ9" s="219">
        <v>3.97313365719226</v>
      </c>
      <c r="BA9" s="219">
        <v>4.1438312513531104</v>
      </c>
      <c r="BB9" s="219">
        <v>4.3145288455139603</v>
      </c>
      <c r="BC9" s="219">
        <v>4.48522643967482</v>
      </c>
      <c r="BD9" s="219">
        <v>4.65592403383567</v>
      </c>
      <c r="BE9" s="219">
        <v>4.8266216279965199</v>
      </c>
      <c r="BF9" s="219">
        <v>4.9973192221573797</v>
      </c>
      <c r="BG9" s="219">
        <v>5.1680168163182296</v>
      </c>
      <c r="BH9" s="219">
        <v>5.3387144104790796</v>
      </c>
      <c r="BI9" s="219">
        <v>5.5094120046399304</v>
      </c>
      <c r="BJ9" s="219">
        <v>5.6801095988007901</v>
      </c>
      <c r="BK9" s="219">
        <v>5.8508071929616401</v>
      </c>
      <c r="BL9" s="219">
        <v>6.02150478712249</v>
      </c>
      <c r="BM9" s="219">
        <v>6.19220238128334</v>
      </c>
      <c r="BN9" s="219">
        <v>6.3628999754441997</v>
      </c>
      <c r="BO9" s="219">
        <v>6.5335975696050497</v>
      </c>
      <c r="BP9" s="219">
        <v>6.7042951637658996</v>
      </c>
      <c r="BQ9" s="219">
        <v>6.8749927579267496</v>
      </c>
      <c r="BR9" s="219">
        <v>7.0456903520876102</v>
      </c>
      <c r="BS9" s="219">
        <v>7.2163879462484601</v>
      </c>
      <c r="BT9" s="219">
        <v>7.3870855404093101</v>
      </c>
      <c r="BU9" s="219">
        <v>7.55778313457016</v>
      </c>
      <c r="BV9" s="219">
        <v>7.7284807287310198</v>
      </c>
      <c r="BW9" s="219">
        <v>7.8991783228918697</v>
      </c>
      <c r="BX9" s="219">
        <v>8.0698759170527197</v>
      </c>
      <c r="BY9" s="219">
        <v>8.2405735112135794</v>
      </c>
      <c r="BZ9" s="220">
        <v>25.957806560322801</v>
      </c>
      <c r="CB9" s="221" t="s">
        <v>111</v>
      </c>
      <c r="CC9" s="219">
        <v>4.9443441067281402</v>
      </c>
      <c r="CD9" s="219">
        <v>5.2268780556840397</v>
      </c>
      <c r="CE9" s="219">
        <v>5.5094120046399304</v>
      </c>
      <c r="CF9" s="219">
        <v>5.79194595359583</v>
      </c>
      <c r="CG9" s="219">
        <v>6.0744799025517198</v>
      </c>
      <c r="CH9" s="219">
        <v>6.3570138515076096</v>
      </c>
      <c r="CI9" s="219">
        <v>6.63954780046351</v>
      </c>
      <c r="CJ9" s="219">
        <v>6.9220817494193998</v>
      </c>
      <c r="CK9" s="219">
        <v>7.2634769377411104</v>
      </c>
      <c r="CL9" s="219">
        <v>7.6048721260628103</v>
      </c>
      <c r="CM9" s="219">
        <v>7.9462673143845199</v>
      </c>
      <c r="CN9" s="219">
        <v>8.2876625027062207</v>
      </c>
      <c r="CO9" s="219">
        <v>8.6290576910279295</v>
      </c>
      <c r="CP9" s="219">
        <v>8.9704528793496294</v>
      </c>
      <c r="CQ9" s="219">
        <v>9.31184806767134</v>
      </c>
      <c r="CR9" s="219">
        <v>9.6532432559930506</v>
      </c>
      <c r="CS9" s="219">
        <v>9.9946384443147505</v>
      </c>
      <c r="CT9" s="219">
        <v>10.3360336326365</v>
      </c>
      <c r="CU9" s="219">
        <v>10.6774288209582</v>
      </c>
      <c r="CV9" s="219">
        <v>11.0188240092799</v>
      </c>
      <c r="CW9" s="219">
        <v>11.3602191976016</v>
      </c>
      <c r="CX9" s="219">
        <v>11.7016143859233</v>
      </c>
      <c r="CY9" s="219">
        <v>12.043009574245</v>
      </c>
      <c r="CZ9" s="219">
        <v>12.3844047625667</v>
      </c>
      <c r="DA9" s="219">
        <v>12.725799950888399</v>
      </c>
      <c r="DB9" s="219">
        <v>13.067195139210099</v>
      </c>
      <c r="DC9" s="219">
        <v>13.408590327531799</v>
      </c>
      <c r="DD9" s="219">
        <v>13.749985515853499</v>
      </c>
      <c r="DE9" s="219">
        <v>14.091380704175201</v>
      </c>
      <c r="DF9" s="219">
        <v>14.432775892496901</v>
      </c>
      <c r="DG9" s="219">
        <v>14.774171080818601</v>
      </c>
      <c r="DH9" s="219">
        <v>15.115566269140301</v>
      </c>
      <c r="DI9" s="219">
        <v>15.456961457462</v>
      </c>
      <c r="DJ9" s="219">
        <v>15.7983566457837</v>
      </c>
      <c r="DK9" s="219">
        <v>16.1397518341054</v>
      </c>
      <c r="DL9" s="219">
        <v>16.481147022427201</v>
      </c>
      <c r="DM9" s="220">
        <v>17.305204373548499</v>
      </c>
      <c r="DO9" s="218" t="s">
        <v>111</v>
      </c>
      <c r="DP9" s="219">
        <v>7.4165161600922103</v>
      </c>
      <c r="DQ9" s="219">
        <v>7.8403170835260596</v>
      </c>
      <c r="DR9" s="219">
        <v>8.2641180069598992</v>
      </c>
      <c r="DS9" s="219">
        <v>8.6879189303937405</v>
      </c>
      <c r="DT9" s="219">
        <v>9.1117198538275801</v>
      </c>
      <c r="DU9" s="219">
        <v>9.5355207772614197</v>
      </c>
      <c r="DV9" s="219">
        <v>9.9593217006952592</v>
      </c>
      <c r="DW9" s="219">
        <v>10.383122624129101</v>
      </c>
      <c r="DX9" s="219">
        <v>10.895215406611699</v>
      </c>
      <c r="DY9" s="219">
        <v>11.4073081890942</v>
      </c>
      <c r="DZ9" s="219">
        <v>11.919400971576801</v>
      </c>
      <c r="EA9" s="219">
        <v>12.4314937540593</v>
      </c>
      <c r="EB9" s="219">
        <v>12.943586536541901</v>
      </c>
      <c r="EC9" s="219">
        <v>13.455679319024499</v>
      </c>
      <c r="ED9" s="219">
        <v>13.967772101507</v>
      </c>
      <c r="EE9" s="219">
        <v>14.479864883989601</v>
      </c>
      <c r="EF9" s="219">
        <v>14.9919576664721</v>
      </c>
      <c r="EG9" s="219">
        <v>15.5040504489547</v>
      </c>
      <c r="EH9" s="219">
        <v>16.016143231437201</v>
      </c>
      <c r="EI9" s="219">
        <v>16.528236013919798</v>
      </c>
      <c r="EJ9" s="219">
        <v>17.040328796402399</v>
      </c>
      <c r="EK9" s="219">
        <v>17.5524215788849</v>
      </c>
      <c r="EL9" s="219">
        <v>18.0645143613675</v>
      </c>
      <c r="EM9" s="219">
        <v>18.576607143850001</v>
      </c>
      <c r="EN9" s="219">
        <v>19.088699926332598</v>
      </c>
      <c r="EO9" s="219">
        <v>19.600792708815199</v>
      </c>
      <c r="EP9" s="219">
        <v>20.1128854912977</v>
      </c>
      <c r="EQ9" s="219">
        <v>20.6249782737803</v>
      </c>
      <c r="ER9" s="219">
        <v>21.137071056262801</v>
      </c>
      <c r="ES9" s="219">
        <v>21.649163838745402</v>
      </c>
      <c r="ET9" s="219">
        <v>22.161256621227899</v>
      </c>
      <c r="EU9" s="219">
        <v>22.6733494037105</v>
      </c>
      <c r="EV9" s="219">
        <v>23.1854421861931</v>
      </c>
      <c r="EW9" s="219">
        <v>23.697534968675601</v>
      </c>
      <c r="EX9" s="219">
        <v>24.209627751158202</v>
      </c>
      <c r="EY9" s="219">
        <v>24.721720533640699</v>
      </c>
      <c r="EZ9" s="220">
        <v>8.6526021867742493</v>
      </c>
      <c r="FB9" s="218" t="s">
        <v>111</v>
      </c>
      <c r="FC9" s="219">
        <v>9.8886882134562892</v>
      </c>
      <c r="FD9" s="219">
        <v>10.453756111368101</v>
      </c>
      <c r="FE9" s="219">
        <v>11.0188240092799</v>
      </c>
      <c r="FF9" s="219">
        <v>11.583891907191701</v>
      </c>
      <c r="FG9" s="219">
        <v>12.1489598051034</v>
      </c>
      <c r="FH9" s="219">
        <v>12.7140277030152</v>
      </c>
      <c r="FI9" s="219">
        <v>13.279095600927</v>
      </c>
      <c r="FJ9" s="219">
        <v>13.8441634988388</v>
      </c>
      <c r="FK9" s="219">
        <v>14.526953875482199</v>
      </c>
      <c r="FL9" s="219">
        <v>15.209744252125599</v>
      </c>
      <c r="FM9" s="219">
        <v>15.892534628769001</v>
      </c>
      <c r="FN9" s="219">
        <v>16.575325005412399</v>
      </c>
      <c r="FO9" s="219">
        <v>17.258115382055902</v>
      </c>
      <c r="FP9" s="219">
        <v>17.940905758699301</v>
      </c>
      <c r="FQ9" s="219">
        <v>18.623696135342701</v>
      </c>
      <c r="FR9" s="219">
        <v>19.306486511986101</v>
      </c>
      <c r="FS9" s="219">
        <v>19.989276888629501</v>
      </c>
      <c r="FT9" s="219">
        <v>20.672067265272901</v>
      </c>
      <c r="FU9" s="219">
        <v>21.354857641916301</v>
      </c>
      <c r="FV9" s="219">
        <v>22.0376480185597</v>
      </c>
      <c r="FW9" s="219">
        <v>22.7204383952031</v>
      </c>
      <c r="FX9" s="219">
        <v>23.4032287718465</v>
      </c>
      <c r="FY9" s="219">
        <v>24.086019148489999</v>
      </c>
      <c r="FZ9" s="219">
        <v>24.768809525133399</v>
      </c>
      <c r="GA9" s="219">
        <v>25.451599901776799</v>
      </c>
      <c r="GB9" s="219">
        <v>26.134390278420199</v>
      </c>
      <c r="GC9" s="219">
        <v>26.817180655063598</v>
      </c>
      <c r="GD9" s="219">
        <v>27.499971031706998</v>
      </c>
      <c r="GE9" s="219">
        <v>28.182761408350402</v>
      </c>
      <c r="GF9" s="219">
        <v>28.865551784993801</v>
      </c>
      <c r="GG9" s="219">
        <v>29.548342161637301</v>
      </c>
      <c r="GH9" s="219">
        <v>30.231132538280701</v>
      </c>
      <c r="GI9" s="219">
        <v>30.9139229149241</v>
      </c>
      <c r="GJ9" s="219">
        <v>31.5967132915675</v>
      </c>
      <c r="GK9" s="219">
        <v>32.2795036682109</v>
      </c>
      <c r="GL9" s="219">
        <v>32.962294044854303</v>
      </c>
      <c r="GM9" s="215">
        <v>0</v>
      </c>
    </row>
    <row r="10" spans="1:195" s="209" customFormat="1" ht="15.5" x14ac:dyDescent="0.3">
      <c r="A10" s="222" t="s">
        <v>112</v>
      </c>
      <c r="B10" s="215">
        <v>0</v>
      </c>
      <c r="C10" s="215">
        <v>0</v>
      </c>
      <c r="D10" s="215">
        <v>0</v>
      </c>
      <c r="E10" s="215">
        <v>0</v>
      </c>
      <c r="F10" s="215">
        <v>0</v>
      </c>
      <c r="G10" s="215">
        <v>0</v>
      </c>
      <c r="H10" s="215">
        <v>0</v>
      </c>
      <c r="I10" s="215">
        <v>0</v>
      </c>
      <c r="J10" s="215">
        <v>0</v>
      </c>
      <c r="K10" s="215">
        <v>0</v>
      </c>
      <c r="L10" s="215">
        <v>0</v>
      </c>
      <c r="M10" s="215">
        <v>0</v>
      </c>
      <c r="N10" s="215">
        <v>0</v>
      </c>
      <c r="O10" s="215">
        <v>0</v>
      </c>
      <c r="P10" s="215">
        <v>0</v>
      </c>
      <c r="Q10" s="215">
        <v>0</v>
      </c>
      <c r="R10" s="215">
        <v>0</v>
      </c>
      <c r="S10" s="215">
        <v>0</v>
      </c>
      <c r="T10" s="215">
        <v>0</v>
      </c>
      <c r="U10" s="215">
        <v>0</v>
      </c>
      <c r="V10" s="215">
        <v>0</v>
      </c>
      <c r="W10" s="215">
        <v>0</v>
      </c>
      <c r="X10" s="215">
        <v>0</v>
      </c>
      <c r="Y10" s="215">
        <v>0</v>
      </c>
      <c r="Z10" s="215">
        <v>0</v>
      </c>
      <c r="AA10" s="215">
        <v>0</v>
      </c>
      <c r="AB10" s="215">
        <v>0</v>
      </c>
      <c r="AC10" s="215">
        <v>0</v>
      </c>
      <c r="AD10" s="215">
        <v>0</v>
      </c>
      <c r="AE10" s="215">
        <v>0</v>
      </c>
      <c r="AF10" s="215">
        <v>0</v>
      </c>
      <c r="AG10" s="215">
        <v>0</v>
      </c>
      <c r="AH10" s="215">
        <v>0</v>
      </c>
      <c r="AI10" s="215">
        <v>0</v>
      </c>
      <c r="AJ10" s="215">
        <v>0</v>
      </c>
      <c r="AK10" s="215">
        <v>0</v>
      </c>
      <c r="AL10" s="220">
        <v>15.7727695597011</v>
      </c>
      <c r="AN10" s="217"/>
      <c r="AO10" s="218" t="s">
        <v>112</v>
      </c>
      <c r="AP10" s="219">
        <v>1.12662639712151</v>
      </c>
      <c r="AQ10" s="219">
        <v>1.1910050483855901</v>
      </c>
      <c r="AR10" s="219">
        <v>1.2553836996496801</v>
      </c>
      <c r="AS10" s="219">
        <v>1.3197623509137599</v>
      </c>
      <c r="AT10" s="219">
        <v>1.38414100217785</v>
      </c>
      <c r="AU10" s="219">
        <v>1.44851965344194</v>
      </c>
      <c r="AV10" s="219">
        <v>1.51289830470602</v>
      </c>
      <c r="AW10" s="219">
        <v>1.5772769559701101</v>
      </c>
      <c r="AX10" s="219">
        <v>1.65506782624755</v>
      </c>
      <c r="AY10" s="219">
        <v>1.7328586965249799</v>
      </c>
      <c r="AZ10" s="219">
        <v>1.8106495668024201</v>
      </c>
      <c r="BA10" s="219">
        <v>1.88844043707986</v>
      </c>
      <c r="BB10" s="219">
        <v>1.9662313073572999</v>
      </c>
      <c r="BC10" s="219">
        <v>2.04402217763473</v>
      </c>
      <c r="BD10" s="219">
        <v>2.1218130479121702</v>
      </c>
      <c r="BE10" s="219">
        <v>2.1996039181896099</v>
      </c>
      <c r="BF10" s="219">
        <v>2.2773947884670398</v>
      </c>
      <c r="BG10" s="219">
        <v>2.3551856587444799</v>
      </c>
      <c r="BH10" s="219">
        <v>2.4329765290219201</v>
      </c>
      <c r="BI10" s="219">
        <v>2.5107673992993602</v>
      </c>
      <c r="BJ10" s="219">
        <v>2.5885582695767901</v>
      </c>
      <c r="BK10" s="219">
        <v>2.6663491398542298</v>
      </c>
      <c r="BL10" s="219">
        <v>2.74414001013167</v>
      </c>
      <c r="BM10" s="219">
        <v>2.8219308804091101</v>
      </c>
      <c r="BN10" s="219">
        <v>2.89972175068654</v>
      </c>
      <c r="BO10" s="219">
        <v>2.9775126209639802</v>
      </c>
      <c r="BP10" s="219">
        <v>3.0553034912414199</v>
      </c>
      <c r="BQ10" s="219">
        <v>3.13309436151886</v>
      </c>
      <c r="BR10" s="219">
        <v>3.2108852317962899</v>
      </c>
      <c r="BS10" s="219">
        <v>3.2886761020737301</v>
      </c>
      <c r="BT10" s="219">
        <v>3.3664669723511702</v>
      </c>
      <c r="BU10" s="219">
        <v>3.4442578426286099</v>
      </c>
      <c r="BV10" s="219">
        <v>3.5220487129060398</v>
      </c>
      <c r="BW10" s="219">
        <v>3.59983958318348</v>
      </c>
      <c r="BX10" s="219">
        <v>3.6776304534609201</v>
      </c>
      <c r="BY10" s="219">
        <v>3.75542132373835</v>
      </c>
      <c r="BZ10" s="220">
        <v>11.829577169775799</v>
      </c>
      <c r="CB10" s="221" t="s">
        <v>112</v>
      </c>
      <c r="CC10" s="219">
        <v>2.2532527942430098</v>
      </c>
      <c r="CD10" s="219">
        <v>2.3820100967711801</v>
      </c>
      <c r="CE10" s="219">
        <v>2.5107673992993602</v>
      </c>
      <c r="CF10" s="219">
        <v>2.6395247018275301</v>
      </c>
      <c r="CG10" s="219">
        <v>2.7682820043556999</v>
      </c>
      <c r="CH10" s="219">
        <v>2.8970393068838698</v>
      </c>
      <c r="CI10" s="219">
        <v>3.0257966094120401</v>
      </c>
      <c r="CJ10" s="219">
        <v>3.1545539119402202</v>
      </c>
      <c r="CK10" s="219">
        <v>3.3101356524950898</v>
      </c>
      <c r="CL10" s="219">
        <v>3.4657173930499701</v>
      </c>
      <c r="CM10" s="219">
        <v>3.6212991336048401</v>
      </c>
      <c r="CN10" s="219">
        <v>3.77688087415972</v>
      </c>
      <c r="CO10" s="219">
        <v>3.93246261471459</v>
      </c>
      <c r="CP10" s="219">
        <v>4.0880443552694601</v>
      </c>
      <c r="CQ10" s="219">
        <v>4.2436260958243404</v>
      </c>
      <c r="CR10" s="219">
        <v>4.3992078363792197</v>
      </c>
      <c r="CS10" s="219">
        <v>4.5547895769340903</v>
      </c>
      <c r="CT10" s="219">
        <v>4.7103713174889599</v>
      </c>
      <c r="CU10" s="219">
        <v>4.8659530580438402</v>
      </c>
      <c r="CV10" s="219">
        <v>5.0215347985987204</v>
      </c>
      <c r="CW10" s="219">
        <v>5.17711653915359</v>
      </c>
      <c r="CX10" s="219">
        <v>5.3326982797084597</v>
      </c>
      <c r="CY10" s="219">
        <v>5.4882800202633399</v>
      </c>
      <c r="CZ10" s="219">
        <v>5.6438617608182096</v>
      </c>
      <c r="DA10" s="219">
        <v>5.7994435013730898</v>
      </c>
      <c r="DB10" s="219">
        <v>5.9550252419279603</v>
      </c>
      <c r="DC10" s="219">
        <v>6.11060698248283</v>
      </c>
      <c r="DD10" s="219">
        <v>6.2661887230377102</v>
      </c>
      <c r="DE10" s="219">
        <v>6.4217704635925799</v>
      </c>
      <c r="DF10" s="219">
        <v>6.5773522041474601</v>
      </c>
      <c r="DG10" s="219">
        <v>6.7329339447023404</v>
      </c>
      <c r="DH10" s="219">
        <v>6.88851568525721</v>
      </c>
      <c r="DI10" s="219">
        <v>7.0440974258120796</v>
      </c>
      <c r="DJ10" s="219">
        <v>7.1996791663669599</v>
      </c>
      <c r="DK10" s="219">
        <v>7.3552609069218304</v>
      </c>
      <c r="DL10" s="219">
        <v>7.5108426474767098</v>
      </c>
      <c r="DM10" s="220">
        <v>7.8863847798505402</v>
      </c>
      <c r="DO10" s="218" t="s">
        <v>112</v>
      </c>
      <c r="DP10" s="219">
        <v>3.3798791913645201</v>
      </c>
      <c r="DQ10" s="219">
        <v>3.5730151451567802</v>
      </c>
      <c r="DR10" s="219">
        <v>3.7661510989490399</v>
      </c>
      <c r="DS10" s="219">
        <v>3.9592870527412898</v>
      </c>
      <c r="DT10" s="219">
        <v>4.1524230065335503</v>
      </c>
      <c r="DU10" s="219">
        <v>4.3455589603258096</v>
      </c>
      <c r="DV10" s="219">
        <v>4.5386949141180697</v>
      </c>
      <c r="DW10" s="219">
        <v>4.7318308679103298</v>
      </c>
      <c r="DX10" s="219">
        <v>4.96520347874264</v>
      </c>
      <c r="DY10" s="219">
        <v>5.1985760895749502</v>
      </c>
      <c r="DZ10" s="219">
        <v>5.4319487004072604</v>
      </c>
      <c r="EA10" s="219">
        <v>5.6653213112395804</v>
      </c>
      <c r="EB10" s="219">
        <v>5.8986939220718799</v>
      </c>
      <c r="EC10" s="219">
        <v>6.1320665329041999</v>
      </c>
      <c r="ED10" s="219">
        <v>6.3654391437365101</v>
      </c>
      <c r="EE10" s="219">
        <v>6.5988117545688203</v>
      </c>
      <c r="EF10" s="219">
        <v>6.8321843654011296</v>
      </c>
      <c r="EG10" s="219">
        <v>7.0655569762334398</v>
      </c>
      <c r="EH10" s="219">
        <v>7.2989295870657598</v>
      </c>
      <c r="EI10" s="219">
        <v>7.53230219789807</v>
      </c>
      <c r="EJ10" s="219">
        <v>7.7656748087303802</v>
      </c>
      <c r="EK10" s="219">
        <v>7.9990474195626904</v>
      </c>
      <c r="EL10" s="219">
        <v>8.2324200303949997</v>
      </c>
      <c r="EM10" s="219">
        <v>8.4657926412273206</v>
      </c>
      <c r="EN10" s="219">
        <v>8.6991652520596308</v>
      </c>
      <c r="EO10" s="219">
        <v>8.9325378628919392</v>
      </c>
      <c r="EP10" s="219">
        <v>9.1659104737242494</v>
      </c>
      <c r="EQ10" s="219">
        <v>9.3992830845565702</v>
      </c>
      <c r="ER10" s="219">
        <v>9.6326556953888804</v>
      </c>
      <c r="ES10" s="219">
        <v>9.8660283062211906</v>
      </c>
      <c r="ET10" s="219">
        <v>10.099400917053501</v>
      </c>
      <c r="EU10" s="219">
        <v>10.3327735278858</v>
      </c>
      <c r="EV10" s="219">
        <v>10.5661461387181</v>
      </c>
      <c r="EW10" s="219">
        <v>10.799518749550399</v>
      </c>
      <c r="EX10" s="219">
        <v>11.0328913603828</v>
      </c>
      <c r="EY10" s="219">
        <v>11.2662639712151</v>
      </c>
      <c r="EZ10" s="220">
        <v>3.9431923899252701</v>
      </c>
      <c r="FB10" s="218" t="s">
        <v>112</v>
      </c>
      <c r="FC10" s="219">
        <v>4.5065055884860197</v>
      </c>
      <c r="FD10" s="219">
        <v>4.7640201935423701</v>
      </c>
      <c r="FE10" s="219">
        <v>5.0215347985987204</v>
      </c>
      <c r="FF10" s="219">
        <v>5.2790494036550601</v>
      </c>
      <c r="FG10" s="219">
        <v>5.5365640087113999</v>
      </c>
      <c r="FH10" s="219">
        <v>5.7940786137677502</v>
      </c>
      <c r="FI10" s="219">
        <v>6.05159321882409</v>
      </c>
      <c r="FJ10" s="219">
        <v>6.3091078238804297</v>
      </c>
      <c r="FK10" s="219">
        <v>6.6202713049901796</v>
      </c>
      <c r="FL10" s="219">
        <v>6.9314347860999304</v>
      </c>
      <c r="FM10" s="219">
        <v>7.2425982672096803</v>
      </c>
      <c r="FN10" s="219">
        <v>7.5537617483194301</v>
      </c>
      <c r="FO10" s="219">
        <v>7.86492522942918</v>
      </c>
      <c r="FP10" s="219">
        <v>8.1760887105389308</v>
      </c>
      <c r="FQ10" s="219">
        <v>8.4872521916486807</v>
      </c>
      <c r="FR10" s="219">
        <v>8.7984156727584306</v>
      </c>
      <c r="FS10" s="219">
        <v>9.1095791538681805</v>
      </c>
      <c r="FT10" s="219">
        <v>9.4207426349779304</v>
      </c>
      <c r="FU10" s="219">
        <v>9.7319061160876803</v>
      </c>
      <c r="FV10" s="219">
        <v>10.0430695971974</v>
      </c>
      <c r="FW10" s="219">
        <v>10.3542330783072</v>
      </c>
      <c r="FX10" s="219">
        <v>10.6653965594169</v>
      </c>
      <c r="FY10" s="219">
        <v>10.976560040526699</v>
      </c>
      <c r="FZ10" s="219">
        <v>11.2877235216364</v>
      </c>
      <c r="GA10" s="219">
        <v>11.598887002746199</v>
      </c>
      <c r="GB10" s="219">
        <v>11.910050483855899</v>
      </c>
      <c r="GC10" s="219">
        <v>12.221213964965701</v>
      </c>
      <c r="GD10" s="219">
        <v>12.532377446075399</v>
      </c>
      <c r="GE10" s="219">
        <v>12.843540927185201</v>
      </c>
      <c r="GF10" s="219">
        <v>13.154704408294901</v>
      </c>
      <c r="GG10" s="219">
        <v>13.4658678894047</v>
      </c>
      <c r="GH10" s="219">
        <v>13.777031370514401</v>
      </c>
      <c r="GI10" s="219">
        <v>14.0881948516242</v>
      </c>
      <c r="GJ10" s="219">
        <v>14.3993583327339</v>
      </c>
      <c r="GK10" s="219">
        <v>14.7105218138437</v>
      </c>
      <c r="GL10" s="219">
        <v>15.0216852949534</v>
      </c>
      <c r="GM10" s="215">
        <v>0</v>
      </c>
    </row>
    <row r="11" spans="1:195" s="209" customFormat="1" ht="15.5" x14ac:dyDescent="0.3">
      <c r="A11" s="222" t="s">
        <v>113</v>
      </c>
      <c r="B11" s="215">
        <v>0</v>
      </c>
      <c r="C11" s="215">
        <v>0</v>
      </c>
      <c r="D11" s="215">
        <v>0</v>
      </c>
      <c r="E11" s="215">
        <v>0</v>
      </c>
      <c r="F11" s="215">
        <v>0</v>
      </c>
      <c r="G11" s="215">
        <v>0</v>
      </c>
      <c r="H11" s="215">
        <v>0</v>
      </c>
      <c r="I11" s="215">
        <v>0</v>
      </c>
      <c r="J11" s="215">
        <v>0</v>
      </c>
      <c r="K11" s="215">
        <v>0</v>
      </c>
      <c r="L11" s="215">
        <v>0</v>
      </c>
      <c r="M11" s="215">
        <v>0</v>
      </c>
      <c r="N11" s="215">
        <v>0</v>
      </c>
      <c r="O11" s="215">
        <v>0</v>
      </c>
      <c r="P11" s="215">
        <v>0</v>
      </c>
      <c r="Q11" s="215">
        <v>0</v>
      </c>
      <c r="R11" s="215">
        <v>0</v>
      </c>
      <c r="S11" s="215">
        <v>0</v>
      </c>
      <c r="T11" s="215">
        <v>0</v>
      </c>
      <c r="U11" s="215">
        <v>0</v>
      </c>
      <c r="V11" s="215">
        <v>0</v>
      </c>
      <c r="W11" s="215">
        <v>0</v>
      </c>
      <c r="X11" s="215">
        <v>0</v>
      </c>
      <c r="Y11" s="215">
        <v>0</v>
      </c>
      <c r="Z11" s="215">
        <v>0</v>
      </c>
      <c r="AA11" s="215">
        <v>0</v>
      </c>
      <c r="AB11" s="215">
        <v>0</v>
      </c>
      <c r="AC11" s="215">
        <v>0</v>
      </c>
      <c r="AD11" s="215">
        <v>0</v>
      </c>
      <c r="AE11" s="215">
        <v>0</v>
      </c>
      <c r="AF11" s="215">
        <v>0</v>
      </c>
      <c r="AG11" s="215">
        <v>0</v>
      </c>
      <c r="AH11" s="215">
        <v>0</v>
      </c>
      <c r="AI11" s="215">
        <v>0</v>
      </c>
      <c r="AJ11" s="215">
        <v>0</v>
      </c>
      <c r="AK11" s="215">
        <v>0</v>
      </c>
      <c r="AL11" s="220">
        <v>8.7550739386460794</v>
      </c>
      <c r="AN11" s="217"/>
      <c r="AO11" s="218" t="s">
        <v>113</v>
      </c>
      <c r="AP11" s="219">
        <v>0.62536242418900601</v>
      </c>
      <c r="AQ11" s="219">
        <v>0.66109741985694903</v>
      </c>
      <c r="AR11" s="219">
        <v>0.69683241552489195</v>
      </c>
      <c r="AS11" s="219">
        <v>0.73256741119283497</v>
      </c>
      <c r="AT11" s="219">
        <v>0.768302406860778</v>
      </c>
      <c r="AU11" s="219">
        <v>0.80403740252872202</v>
      </c>
      <c r="AV11" s="219">
        <v>0.83977239819666505</v>
      </c>
      <c r="AW11" s="219">
        <v>0.87550739386460796</v>
      </c>
      <c r="AX11" s="219">
        <v>0.91868718029670604</v>
      </c>
      <c r="AY11" s="219">
        <v>0.96186696672880401</v>
      </c>
      <c r="AZ11" s="219">
        <v>1.0050467531609</v>
      </c>
      <c r="BA11" s="219">
        <v>1.0482265395929999</v>
      </c>
      <c r="BB11" s="219">
        <v>1.0914063260250999</v>
      </c>
      <c r="BC11" s="219">
        <v>1.1345861124572001</v>
      </c>
      <c r="BD11" s="219">
        <v>1.1777658988892901</v>
      </c>
      <c r="BE11" s="219">
        <v>1.22094568532139</v>
      </c>
      <c r="BF11" s="219">
        <v>1.26412547175349</v>
      </c>
      <c r="BG11" s="219">
        <v>1.30730525818559</v>
      </c>
      <c r="BH11" s="219">
        <v>1.3504850446176899</v>
      </c>
      <c r="BI11" s="219">
        <v>1.3936648310497799</v>
      </c>
      <c r="BJ11" s="219">
        <v>1.4368446174818801</v>
      </c>
      <c r="BK11" s="219">
        <v>1.48002440391398</v>
      </c>
      <c r="BL11" s="219">
        <v>1.52320419034608</v>
      </c>
      <c r="BM11" s="219">
        <v>1.56638397677818</v>
      </c>
      <c r="BN11" s="219">
        <v>1.6095637632102699</v>
      </c>
      <c r="BO11" s="219">
        <v>1.6527435496423699</v>
      </c>
      <c r="BP11" s="219">
        <v>1.6959233360744701</v>
      </c>
      <c r="BQ11" s="219">
        <v>1.7391031225065701</v>
      </c>
      <c r="BR11" s="219">
        <v>1.78228290893867</v>
      </c>
      <c r="BS11" s="219">
        <v>1.82546269537076</v>
      </c>
      <c r="BT11" s="219">
        <v>1.86864248180286</v>
      </c>
      <c r="BU11" s="219">
        <v>1.9118222682349599</v>
      </c>
      <c r="BV11" s="219">
        <v>1.9550020546670599</v>
      </c>
      <c r="BW11" s="219">
        <v>1.9981818410991601</v>
      </c>
      <c r="BX11" s="219">
        <v>2.0413616275312498</v>
      </c>
      <c r="BY11" s="219">
        <v>2.08454141396335</v>
      </c>
      <c r="BZ11" s="220">
        <v>6.56630545398456</v>
      </c>
      <c r="CB11" s="221" t="s">
        <v>113</v>
      </c>
      <c r="CC11" s="219">
        <v>1.25072484837801</v>
      </c>
      <c r="CD11" s="219">
        <v>1.3221948397139001</v>
      </c>
      <c r="CE11" s="219">
        <v>1.3936648310497799</v>
      </c>
      <c r="CF11" s="219">
        <v>1.4651348223856699</v>
      </c>
      <c r="CG11" s="219">
        <v>1.53660481372156</v>
      </c>
      <c r="CH11" s="219">
        <v>1.60807480505744</v>
      </c>
      <c r="CI11" s="219">
        <v>1.6795447963933301</v>
      </c>
      <c r="CJ11" s="219">
        <v>1.7510147877292199</v>
      </c>
      <c r="CK11" s="219">
        <v>1.8373743605934101</v>
      </c>
      <c r="CL11" s="219">
        <v>1.92373393345761</v>
      </c>
      <c r="CM11" s="219">
        <v>2.0100935063217999</v>
      </c>
      <c r="CN11" s="219">
        <v>2.0964530791859999</v>
      </c>
      <c r="CO11" s="219">
        <v>2.1828126520501998</v>
      </c>
      <c r="CP11" s="219">
        <v>2.26917222491439</v>
      </c>
      <c r="CQ11" s="219">
        <v>2.3555317977785899</v>
      </c>
      <c r="CR11" s="219">
        <v>2.4418913706427801</v>
      </c>
      <c r="CS11" s="219">
        <v>2.52825094350698</v>
      </c>
      <c r="CT11" s="219">
        <v>2.6146105163711799</v>
      </c>
      <c r="CU11" s="219">
        <v>2.7009700892353701</v>
      </c>
      <c r="CV11" s="219">
        <v>2.78732966209957</v>
      </c>
      <c r="CW11" s="219">
        <v>2.8736892349637602</v>
      </c>
      <c r="CX11" s="219">
        <v>2.9600488078279601</v>
      </c>
      <c r="CY11" s="219">
        <v>3.04640838069216</v>
      </c>
      <c r="CZ11" s="219">
        <v>3.1327679535563502</v>
      </c>
      <c r="DA11" s="219">
        <v>3.2191275264205501</v>
      </c>
      <c r="DB11" s="219">
        <v>3.3054870992847398</v>
      </c>
      <c r="DC11" s="219">
        <v>3.3918466721489402</v>
      </c>
      <c r="DD11" s="219">
        <v>3.4782062450131401</v>
      </c>
      <c r="DE11" s="219">
        <v>3.5645658178773298</v>
      </c>
      <c r="DF11" s="219">
        <v>3.6509253907415302</v>
      </c>
      <c r="DG11" s="219">
        <v>3.7372849636057199</v>
      </c>
      <c r="DH11" s="219">
        <v>3.8236445364699199</v>
      </c>
      <c r="DI11" s="219">
        <v>3.9100041093341198</v>
      </c>
      <c r="DJ11" s="219">
        <v>3.99636368219831</v>
      </c>
      <c r="DK11" s="219">
        <v>4.0827232550625103</v>
      </c>
      <c r="DL11" s="219">
        <v>4.1690828279267</v>
      </c>
      <c r="DM11" s="220">
        <v>4.3775369693230397</v>
      </c>
      <c r="DO11" s="218" t="s">
        <v>113</v>
      </c>
      <c r="DP11" s="219">
        <v>1.8760872725670199</v>
      </c>
      <c r="DQ11" s="219">
        <v>1.98329225957085</v>
      </c>
      <c r="DR11" s="219">
        <v>2.0904972465746798</v>
      </c>
      <c r="DS11" s="219">
        <v>2.1977022335785099</v>
      </c>
      <c r="DT11" s="219">
        <v>2.30490722058234</v>
      </c>
      <c r="DU11" s="219">
        <v>2.4121122075861599</v>
      </c>
      <c r="DV11" s="219">
        <v>2.5193171945899899</v>
      </c>
      <c r="DW11" s="219">
        <v>2.62652218159382</v>
      </c>
      <c r="DX11" s="219">
        <v>2.7560615408901201</v>
      </c>
      <c r="DY11" s="219">
        <v>2.88560090018641</v>
      </c>
      <c r="DZ11" s="219">
        <v>3.0151402594827101</v>
      </c>
      <c r="EA11" s="219">
        <v>3.144679618779</v>
      </c>
      <c r="EB11" s="219">
        <v>3.2742189780752899</v>
      </c>
      <c r="EC11" s="219">
        <v>3.4037583373715901</v>
      </c>
      <c r="ED11" s="219">
        <v>3.53329769666788</v>
      </c>
      <c r="EE11" s="219">
        <v>3.6628370559641801</v>
      </c>
      <c r="EF11" s="219">
        <v>3.79237641526047</v>
      </c>
      <c r="EG11" s="219">
        <v>3.9219157745567599</v>
      </c>
      <c r="EH11" s="219">
        <v>4.05145513385306</v>
      </c>
      <c r="EI11" s="219">
        <v>4.1809944931493499</v>
      </c>
      <c r="EJ11" s="219">
        <v>4.3105338524456496</v>
      </c>
      <c r="EK11" s="219">
        <v>4.4400732117419404</v>
      </c>
      <c r="EL11" s="219">
        <v>4.5696125710382303</v>
      </c>
      <c r="EM11" s="219">
        <v>4.6991519303345299</v>
      </c>
      <c r="EN11" s="219">
        <v>4.8286912896308198</v>
      </c>
      <c r="EO11" s="219">
        <v>4.9582306489271204</v>
      </c>
      <c r="EP11" s="219">
        <v>5.0877700082234103</v>
      </c>
      <c r="EQ11" s="219">
        <v>5.2173093675197002</v>
      </c>
      <c r="ER11" s="219">
        <v>5.3468487268159999</v>
      </c>
      <c r="ES11" s="219">
        <v>5.4763880861122898</v>
      </c>
      <c r="ET11" s="219">
        <v>5.6059274454085903</v>
      </c>
      <c r="EU11" s="219">
        <v>5.7354668047048802</v>
      </c>
      <c r="EV11" s="219">
        <v>5.8650061640011799</v>
      </c>
      <c r="EW11" s="219">
        <v>5.9945455232974698</v>
      </c>
      <c r="EX11" s="219">
        <v>6.1240848825937597</v>
      </c>
      <c r="EY11" s="219">
        <v>6.2536242418900603</v>
      </c>
      <c r="EZ11" s="220">
        <v>2.1887684846615199</v>
      </c>
      <c r="FB11" s="218" t="s">
        <v>113</v>
      </c>
      <c r="FC11" s="219">
        <v>2.50144969675602</v>
      </c>
      <c r="FD11" s="219">
        <v>2.6443896794278001</v>
      </c>
      <c r="FE11" s="219">
        <v>2.78732966209957</v>
      </c>
      <c r="FF11" s="219">
        <v>2.9302696447713399</v>
      </c>
      <c r="FG11" s="219">
        <v>3.0732096274431102</v>
      </c>
      <c r="FH11" s="219">
        <v>3.2161496101148899</v>
      </c>
      <c r="FI11" s="219">
        <v>3.3590895927866602</v>
      </c>
      <c r="FJ11" s="219">
        <v>3.5020295754584301</v>
      </c>
      <c r="FK11" s="219">
        <v>3.6747487211868202</v>
      </c>
      <c r="FL11" s="219">
        <v>3.84746786691522</v>
      </c>
      <c r="FM11" s="219">
        <v>4.0201870126436097</v>
      </c>
      <c r="FN11" s="219">
        <v>4.1929061583719998</v>
      </c>
      <c r="FO11" s="219">
        <v>4.3656253041003898</v>
      </c>
      <c r="FP11" s="219">
        <v>4.5383444498287799</v>
      </c>
      <c r="FQ11" s="219">
        <v>4.7110635955571798</v>
      </c>
      <c r="FR11" s="219">
        <v>4.8837827412855699</v>
      </c>
      <c r="FS11" s="219">
        <v>5.05650188701396</v>
      </c>
      <c r="FT11" s="219">
        <v>5.2292210327423501</v>
      </c>
      <c r="FU11" s="219">
        <v>5.4019401784707499</v>
      </c>
      <c r="FV11" s="219">
        <v>5.57465932419914</v>
      </c>
      <c r="FW11" s="219">
        <v>5.7473784699275301</v>
      </c>
      <c r="FX11" s="219">
        <v>5.9200976156559202</v>
      </c>
      <c r="FY11" s="219">
        <v>6.0928167613843103</v>
      </c>
      <c r="FZ11" s="219">
        <v>6.2655359071127101</v>
      </c>
      <c r="GA11" s="219">
        <v>6.4382550528411002</v>
      </c>
      <c r="GB11" s="219">
        <v>6.6109741985694903</v>
      </c>
      <c r="GC11" s="219">
        <v>6.7836933442978804</v>
      </c>
      <c r="GD11" s="219">
        <v>6.9564124900262696</v>
      </c>
      <c r="GE11" s="219">
        <v>7.1291316357546703</v>
      </c>
      <c r="GF11" s="219">
        <v>7.3018507814830604</v>
      </c>
      <c r="GG11" s="219">
        <v>7.4745699272114496</v>
      </c>
      <c r="GH11" s="219">
        <v>7.6472890729398397</v>
      </c>
      <c r="GI11" s="219">
        <v>7.8200082186682298</v>
      </c>
      <c r="GJ11" s="219">
        <v>7.9927273643966199</v>
      </c>
      <c r="GK11" s="219">
        <v>8.1654465101250207</v>
      </c>
      <c r="GL11" s="219">
        <v>8.3381656558534107</v>
      </c>
      <c r="GM11" s="215">
        <v>0</v>
      </c>
    </row>
    <row r="12" spans="1:195" s="209" customFormat="1" ht="31" x14ac:dyDescent="0.3">
      <c r="A12" s="222" t="s">
        <v>114</v>
      </c>
      <c r="B12" s="215">
        <v>0</v>
      </c>
      <c r="C12" s="215">
        <v>0</v>
      </c>
      <c r="D12" s="215">
        <v>0</v>
      </c>
      <c r="E12" s="215">
        <v>0</v>
      </c>
      <c r="F12" s="215">
        <v>0</v>
      </c>
      <c r="G12" s="215">
        <v>0</v>
      </c>
      <c r="H12" s="215">
        <v>0</v>
      </c>
      <c r="I12" s="215">
        <v>0</v>
      </c>
      <c r="J12" s="215">
        <v>0</v>
      </c>
      <c r="K12" s="215">
        <v>0</v>
      </c>
      <c r="L12" s="215">
        <v>0</v>
      </c>
      <c r="M12" s="215">
        <v>0</v>
      </c>
      <c r="N12" s="215">
        <v>0</v>
      </c>
      <c r="O12" s="215">
        <v>0</v>
      </c>
      <c r="P12" s="215">
        <v>0</v>
      </c>
      <c r="Q12" s="215">
        <v>0</v>
      </c>
      <c r="R12" s="215">
        <v>0</v>
      </c>
      <c r="S12" s="215">
        <v>0</v>
      </c>
      <c r="T12" s="215">
        <v>0</v>
      </c>
      <c r="U12" s="215">
        <v>0</v>
      </c>
      <c r="V12" s="215">
        <v>0</v>
      </c>
      <c r="W12" s="215">
        <v>0</v>
      </c>
      <c r="X12" s="215">
        <v>0</v>
      </c>
      <c r="Y12" s="215">
        <v>0</v>
      </c>
      <c r="Z12" s="215">
        <v>0</v>
      </c>
      <c r="AA12" s="215">
        <v>0</v>
      </c>
      <c r="AB12" s="215">
        <v>0</v>
      </c>
      <c r="AC12" s="215">
        <v>0</v>
      </c>
      <c r="AD12" s="215">
        <v>0</v>
      </c>
      <c r="AE12" s="215">
        <v>0</v>
      </c>
      <c r="AF12" s="215">
        <v>0</v>
      </c>
      <c r="AG12" s="215">
        <v>0</v>
      </c>
      <c r="AH12" s="215">
        <v>0</v>
      </c>
      <c r="AI12" s="215">
        <v>0</v>
      </c>
      <c r="AJ12" s="215">
        <v>0</v>
      </c>
      <c r="AK12" s="215">
        <v>0</v>
      </c>
      <c r="AL12" s="220">
        <v>48.227161536340397</v>
      </c>
      <c r="AN12" s="217"/>
      <c r="AO12" s="218" t="s">
        <v>114</v>
      </c>
      <c r="AP12" s="219">
        <v>3.4447972525957402</v>
      </c>
      <c r="AQ12" s="219">
        <v>3.64164280988693</v>
      </c>
      <c r="AR12" s="219">
        <v>3.83848836717811</v>
      </c>
      <c r="AS12" s="219">
        <v>4.0353339244692998</v>
      </c>
      <c r="AT12" s="219">
        <v>4.2321794817604896</v>
      </c>
      <c r="AU12" s="219">
        <v>4.4290250390516697</v>
      </c>
      <c r="AV12" s="219">
        <v>4.6258705963428604</v>
      </c>
      <c r="AW12" s="219">
        <v>4.8227161536340404</v>
      </c>
      <c r="AX12" s="219">
        <v>5.0605712020275604</v>
      </c>
      <c r="AY12" s="219">
        <v>5.2984262504210697</v>
      </c>
      <c r="AZ12" s="219">
        <v>5.5362812988145897</v>
      </c>
      <c r="BA12" s="219">
        <v>5.7741363472081098</v>
      </c>
      <c r="BB12" s="219">
        <v>6.01199139560162</v>
      </c>
      <c r="BC12" s="219">
        <v>6.2498464439951302</v>
      </c>
      <c r="BD12" s="219">
        <v>6.4877014923886502</v>
      </c>
      <c r="BE12" s="219">
        <v>6.7255565407821702</v>
      </c>
      <c r="BF12" s="219">
        <v>6.9634115891756796</v>
      </c>
      <c r="BG12" s="219">
        <v>7.2012666375691996</v>
      </c>
      <c r="BH12" s="219">
        <v>7.4391216859627196</v>
      </c>
      <c r="BI12" s="219">
        <v>7.6769767343562298</v>
      </c>
      <c r="BJ12" s="219">
        <v>7.9148317827497499</v>
      </c>
      <c r="BK12" s="219">
        <v>8.1526868311432601</v>
      </c>
      <c r="BL12" s="219">
        <v>8.3905418795367694</v>
      </c>
      <c r="BM12" s="219">
        <v>8.6283969279302895</v>
      </c>
      <c r="BN12" s="219">
        <v>8.8662519763238095</v>
      </c>
      <c r="BO12" s="219">
        <v>9.1041070247173206</v>
      </c>
      <c r="BP12" s="219">
        <v>9.3419620731108406</v>
      </c>
      <c r="BQ12" s="219">
        <v>9.5798171215043606</v>
      </c>
      <c r="BR12" s="219">
        <v>9.8176721698978699</v>
      </c>
      <c r="BS12" s="219">
        <v>10.055527218291401</v>
      </c>
      <c r="BT12" s="219">
        <v>10.293382266684899</v>
      </c>
      <c r="BU12" s="219">
        <v>10.5312373150784</v>
      </c>
      <c r="BV12" s="219">
        <v>10.7690923634719</v>
      </c>
      <c r="BW12" s="219">
        <v>11.006947411865401</v>
      </c>
      <c r="BX12" s="219">
        <v>11.244802460259001</v>
      </c>
      <c r="BY12" s="219">
        <v>11.482657508652499</v>
      </c>
      <c r="BZ12" s="220">
        <v>36.170371152255299</v>
      </c>
      <c r="CB12" s="221" t="s">
        <v>114</v>
      </c>
      <c r="CC12" s="219">
        <v>6.8895945051914902</v>
      </c>
      <c r="CD12" s="219">
        <v>7.28328561977386</v>
      </c>
      <c r="CE12" s="219">
        <v>7.6769767343562298</v>
      </c>
      <c r="CF12" s="219">
        <v>8.0706678489385997</v>
      </c>
      <c r="CG12" s="219">
        <v>8.4643589635209704</v>
      </c>
      <c r="CH12" s="219">
        <v>8.8580500781033393</v>
      </c>
      <c r="CI12" s="219">
        <v>9.25174119268571</v>
      </c>
      <c r="CJ12" s="219">
        <v>9.6454323072680808</v>
      </c>
      <c r="CK12" s="219">
        <v>10.121142404055099</v>
      </c>
      <c r="CL12" s="219">
        <v>10.5968525008421</v>
      </c>
      <c r="CM12" s="219">
        <v>11.072562597629201</v>
      </c>
      <c r="CN12" s="219">
        <v>11.5482726944162</v>
      </c>
      <c r="CO12" s="219">
        <v>12.023982791203199</v>
      </c>
      <c r="CP12" s="219">
        <v>12.4996928879903</v>
      </c>
      <c r="CQ12" s="219">
        <v>12.9754029847773</v>
      </c>
      <c r="CR12" s="219">
        <v>13.4511130815643</v>
      </c>
      <c r="CS12" s="219">
        <v>13.9268231783514</v>
      </c>
      <c r="CT12" s="219">
        <v>14.402533275138399</v>
      </c>
      <c r="CU12" s="219">
        <v>14.8782433719254</v>
      </c>
      <c r="CV12" s="219">
        <v>15.353953468712501</v>
      </c>
      <c r="CW12" s="219">
        <v>15.8296635654995</v>
      </c>
      <c r="CX12" s="219">
        <v>16.305373662286499</v>
      </c>
      <c r="CY12" s="219">
        <v>16.7810837590735</v>
      </c>
      <c r="CZ12" s="219">
        <v>17.2567938558606</v>
      </c>
      <c r="DA12" s="219">
        <v>17.732503952647601</v>
      </c>
      <c r="DB12" s="219">
        <v>18.208214049434599</v>
      </c>
      <c r="DC12" s="219">
        <v>18.683924146221699</v>
      </c>
      <c r="DD12" s="219">
        <v>19.1596342430087</v>
      </c>
      <c r="DE12" s="219">
        <v>19.635344339795701</v>
      </c>
      <c r="DF12" s="219">
        <v>20.111054436582801</v>
      </c>
      <c r="DG12" s="219">
        <v>20.586764533369799</v>
      </c>
      <c r="DH12" s="219">
        <v>21.0624746301568</v>
      </c>
      <c r="DI12" s="219">
        <v>21.5381847269439</v>
      </c>
      <c r="DJ12" s="219">
        <v>22.013894823730901</v>
      </c>
      <c r="DK12" s="219">
        <v>22.489604920517898</v>
      </c>
      <c r="DL12" s="219">
        <v>22.965315017304999</v>
      </c>
      <c r="DM12" s="220">
        <v>24.113580768170198</v>
      </c>
      <c r="DO12" s="218" t="s">
        <v>114</v>
      </c>
      <c r="DP12" s="219">
        <v>10.3343917577872</v>
      </c>
      <c r="DQ12" s="219">
        <v>10.924928429660801</v>
      </c>
      <c r="DR12" s="219">
        <v>11.5154651015343</v>
      </c>
      <c r="DS12" s="219">
        <v>12.1060017734079</v>
      </c>
      <c r="DT12" s="219">
        <v>12.696538445281501</v>
      </c>
      <c r="DU12" s="219">
        <v>13.287075117155</v>
      </c>
      <c r="DV12" s="219">
        <v>13.877611789028601</v>
      </c>
      <c r="DW12" s="219">
        <v>14.4681484609021</v>
      </c>
      <c r="DX12" s="219">
        <v>15.181713606082701</v>
      </c>
      <c r="DY12" s="219">
        <v>15.8952787512632</v>
      </c>
      <c r="DZ12" s="219">
        <v>16.608843896443801</v>
      </c>
      <c r="EA12" s="219">
        <v>17.322409041624301</v>
      </c>
      <c r="EB12" s="219">
        <v>18.0359741868049</v>
      </c>
      <c r="EC12" s="219">
        <v>18.7495393319854</v>
      </c>
      <c r="ED12" s="219">
        <v>19.463104477165899</v>
      </c>
      <c r="EE12" s="219">
        <v>20.176669622346498</v>
      </c>
      <c r="EF12" s="219">
        <v>20.890234767527001</v>
      </c>
      <c r="EG12" s="219">
        <v>21.603799912707601</v>
      </c>
      <c r="EH12" s="219">
        <v>22.3173650578881</v>
      </c>
      <c r="EI12" s="219">
        <v>23.030930203068699</v>
      </c>
      <c r="EJ12" s="219">
        <v>23.744495348249199</v>
      </c>
      <c r="EK12" s="219">
        <v>24.458060493429802</v>
      </c>
      <c r="EL12" s="219">
        <v>25.171625638610301</v>
      </c>
      <c r="EM12" s="219">
        <v>25.8851907837909</v>
      </c>
      <c r="EN12" s="219">
        <v>26.5987559289714</v>
      </c>
      <c r="EO12" s="219">
        <v>27.312321074151999</v>
      </c>
      <c r="EP12" s="219">
        <v>28.025886219332499</v>
      </c>
      <c r="EQ12" s="219">
        <v>28.739451364513101</v>
      </c>
      <c r="ER12" s="219">
        <v>29.453016509693601</v>
      </c>
      <c r="ES12" s="219">
        <v>30.1665816548742</v>
      </c>
      <c r="ET12" s="219">
        <v>30.8801468000547</v>
      </c>
      <c r="EU12" s="219">
        <v>31.593711945235299</v>
      </c>
      <c r="EV12" s="219">
        <v>32.307277090415802</v>
      </c>
      <c r="EW12" s="219">
        <v>33.020842235596298</v>
      </c>
      <c r="EX12" s="219">
        <v>33.734407380776901</v>
      </c>
      <c r="EY12" s="219">
        <v>34.447972525957397</v>
      </c>
      <c r="EZ12" s="220">
        <v>12.056790384085099</v>
      </c>
      <c r="FB12" s="218" t="s">
        <v>114</v>
      </c>
      <c r="FC12" s="219">
        <v>13.779189010383</v>
      </c>
      <c r="FD12" s="219">
        <v>14.566571239547701</v>
      </c>
      <c r="FE12" s="219">
        <v>15.353953468712501</v>
      </c>
      <c r="FF12" s="219">
        <v>16.141335697877199</v>
      </c>
      <c r="FG12" s="219">
        <v>16.928717927041902</v>
      </c>
      <c r="FH12" s="219">
        <v>17.7161001562067</v>
      </c>
      <c r="FI12" s="219">
        <v>18.503482385371399</v>
      </c>
      <c r="FJ12" s="219">
        <v>19.290864614536201</v>
      </c>
      <c r="FK12" s="219">
        <v>20.242284808110199</v>
      </c>
      <c r="FL12" s="219">
        <v>21.1937050016843</v>
      </c>
      <c r="FM12" s="219">
        <v>22.145125195258402</v>
      </c>
      <c r="FN12" s="219">
        <v>23.0965453888324</v>
      </c>
      <c r="FO12" s="219">
        <v>24.047965582406501</v>
      </c>
      <c r="FP12" s="219">
        <v>24.9993857759805</v>
      </c>
      <c r="FQ12" s="219">
        <v>25.950805969554601</v>
      </c>
      <c r="FR12" s="219">
        <v>26.902226163128699</v>
      </c>
      <c r="FS12" s="219">
        <v>27.853646356702701</v>
      </c>
      <c r="FT12" s="219">
        <v>28.805066550276798</v>
      </c>
      <c r="FU12" s="219">
        <v>29.7564867438509</v>
      </c>
      <c r="FV12" s="219">
        <v>30.707906937424902</v>
      </c>
      <c r="FW12" s="219">
        <v>31.659327130998999</v>
      </c>
      <c r="FX12" s="219">
        <v>32.610747324572998</v>
      </c>
      <c r="FY12" s="219">
        <v>33.562167518147099</v>
      </c>
      <c r="FZ12" s="219">
        <v>34.5135877117212</v>
      </c>
      <c r="GA12" s="219">
        <v>35.465007905295202</v>
      </c>
      <c r="GB12" s="219">
        <v>36.416428098869297</v>
      </c>
      <c r="GC12" s="219">
        <v>37.367848292443398</v>
      </c>
      <c r="GD12" s="219">
        <v>38.3192684860174</v>
      </c>
      <c r="GE12" s="219">
        <v>39.270688679591501</v>
      </c>
      <c r="GF12" s="219">
        <v>40.222108873165503</v>
      </c>
      <c r="GG12" s="219">
        <v>41.173529066739597</v>
      </c>
      <c r="GH12" s="219">
        <v>42.124949260313699</v>
      </c>
      <c r="GI12" s="219">
        <v>43.0763694538877</v>
      </c>
      <c r="GJ12" s="219">
        <v>44.027789647461802</v>
      </c>
      <c r="GK12" s="219">
        <v>44.979209841035903</v>
      </c>
      <c r="GL12" s="219">
        <v>45.930630034609898</v>
      </c>
      <c r="GM12" s="215">
        <v>0</v>
      </c>
    </row>
    <row r="13" spans="1:195" s="209" customFormat="1" ht="15.5" x14ac:dyDescent="0.3">
      <c r="A13" s="222" t="s">
        <v>115</v>
      </c>
      <c r="B13" s="215">
        <v>0</v>
      </c>
      <c r="C13" s="215">
        <v>0</v>
      </c>
      <c r="D13" s="215">
        <v>0</v>
      </c>
      <c r="E13" s="215">
        <v>0</v>
      </c>
      <c r="F13" s="215">
        <v>0</v>
      </c>
      <c r="G13" s="215">
        <v>0</v>
      </c>
      <c r="H13" s="215">
        <v>0</v>
      </c>
      <c r="I13" s="215">
        <v>0</v>
      </c>
      <c r="J13" s="215">
        <v>0</v>
      </c>
      <c r="K13" s="215">
        <v>0</v>
      </c>
      <c r="L13" s="215">
        <v>0</v>
      </c>
      <c r="M13" s="215">
        <v>0</v>
      </c>
      <c r="N13" s="215">
        <v>0</v>
      </c>
      <c r="O13" s="215">
        <v>0</v>
      </c>
      <c r="P13" s="215">
        <v>0</v>
      </c>
      <c r="Q13" s="215">
        <v>0</v>
      </c>
      <c r="R13" s="215">
        <v>0</v>
      </c>
      <c r="S13" s="215">
        <v>0</v>
      </c>
      <c r="T13" s="215">
        <v>0</v>
      </c>
      <c r="U13" s="215">
        <v>0</v>
      </c>
      <c r="V13" s="215">
        <v>0</v>
      </c>
      <c r="W13" s="215">
        <v>0</v>
      </c>
      <c r="X13" s="215">
        <v>0</v>
      </c>
      <c r="Y13" s="215">
        <v>0</v>
      </c>
      <c r="Z13" s="215">
        <v>0</v>
      </c>
      <c r="AA13" s="215">
        <v>0</v>
      </c>
      <c r="AB13" s="215">
        <v>0</v>
      </c>
      <c r="AC13" s="215">
        <v>0</v>
      </c>
      <c r="AD13" s="215">
        <v>0</v>
      </c>
      <c r="AE13" s="215">
        <v>0</v>
      </c>
      <c r="AF13" s="215">
        <v>0</v>
      </c>
      <c r="AG13" s="215">
        <v>0</v>
      </c>
      <c r="AH13" s="215">
        <v>0</v>
      </c>
      <c r="AI13" s="215">
        <v>0</v>
      </c>
      <c r="AJ13" s="215">
        <v>0</v>
      </c>
      <c r="AK13" s="215">
        <v>0</v>
      </c>
      <c r="AL13" s="220">
        <v>19.156552648833198</v>
      </c>
      <c r="AN13" s="217"/>
      <c r="AO13" s="218" t="s">
        <v>115</v>
      </c>
      <c r="AP13" s="219">
        <v>1.36832518920237</v>
      </c>
      <c r="AQ13" s="219">
        <v>1.4465152000139301</v>
      </c>
      <c r="AR13" s="219">
        <v>1.5247052108254999</v>
      </c>
      <c r="AS13" s="219">
        <v>1.60289522163706</v>
      </c>
      <c r="AT13" s="219">
        <v>1.6810852324486201</v>
      </c>
      <c r="AU13" s="219">
        <v>1.7592752432601899</v>
      </c>
      <c r="AV13" s="219">
        <v>1.83746525407175</v>
      </c>
      <c r="AW13" s="219">
        <v>1.9156552648833201</v>
      </c>
      <c r="AX13" s="219">
        <v>2.01013486128062</v>
      </c>
      <c r="AY13" s="219">
        <v>2.10461445767793</v>
      </c>
      <c r="AZ13" s="219">
        <v>2.1990940540752302</v>
      </c>
      <c r="BA13" s="219">
        <v>2.2935736504725401</v>
      </c>
      <c r="BB13" s="219">
        <v>2.3880532468698501</v>
      </c>
      <c r="BC13" s="219">
        <v>2.4825328432671498</v>
      </c>
      <c r="BD13" s="219">
        <v>2.5770124396644598</v>
      </c>
      <c r="BE13" s="219">
        <v>2.6714920360617702</v>
      </c>
      <c r="BF13" s="219">
        <v>2.76597163245907</v>
      </c>
      <c r="BG13" s="219">
        <v>2.8604512288563799</v>
      </c>
      <c r="BH13" s="219">
        <v>2.9549308252536899</v>
      </c>
      <c r="BI13" s="219">
        <v>3.0494104216509901</v>
      </c>
      <c r="BJ13" s="219">
        <v>3.1438900180483</v>
      </c>
      <c r="BK13" s="219">
        <v>3.2383696144455998</v>
      </c>
      <c r="BL13" s="219">
        <v>3.3328492108429102</v>
      </c>
      <c r="BM13" s="219">
        <v>3.4273288072402202</v>
      </c>
      <c r="BN13" s="219">
        <v>3.5218084036375301</v>
      </c>
      <c r="BO13" s="219">
        <v>3.6162880000348299</v>
      </c>
      <c r="BP13" s="219">
        <v>3.7107675964321398</v>
      </c>
      <c r="BQ13" s="219">
        <v>3.80524719282944</v>
      </c>
      <c r="BR13" s="219">
        <v>3.89972678922675</v>
      </c>
      <c r="BS13" s="219">
        <v>3.9942063856240599</v>
      </c>
      <c r="BT13" s="219">
        <v>4.0886859820213601</v>
      </c>
      <c r="BU13" s="219">
        <v>4.1831655784186701</v>
      </c>
      <c r="BV13" s="219">
        <v>4.2776451748159801</v>
      </c>
      <c r="BW13" s="219">
        <v>4.3721247712132802</v>
      </c>
      <c r="BX13" s="219">
        <v>4.4666043676105902</v>
      </c>
      <c r="BY13" s="219">
        <v>4.5610839640078904</v>
      </c>
      <c r="BZ13" s="220">
        <v>14.367414486624901</v>
      </c>
      <c r="CB13" s="221" t="s">
        <v>115</v>
      </c>
      <c r="CC13" s="219">
        <v>2.73665037840474</v>
      </c>
      <c r="CD13" s="219">
        <v>2.8930304000278602</v>
      </c>
      <c r="CE13" s="219">
        <v>3.0494104216509901</v>
      </c>
      <c r="CF13" s="219">
        <v>3.20579044327412</v>
      </c>
      <c r="CG13" s="219">
        <v>3.3621704648972499</v>
      </c>
      <c r="CH13" s="219">
        <v>3.5185504865203701</v>
      </c>
      <c r="CI13" s="219">
        <v>3.6749305081435</v>
      </c>
      <c r="CJ13" s="219">
        <v>3.8313105297666299</v>
      </c>
      <c r="CK13" s="219">
        <v>4.02026972256124</v>
      </c>
      <c r="CL13" s="219">
        <v>4.20922891535586</v>
      </c>
      <c r="CM13" s="219">
        <v>4.3981881081504701</v>
      </c>
      <c r="CN13" s="219">
        <v>4.5871473009450803</v>
      </c>
      <c r="CO13" s="219">
        <v>4.7761064937396904</v>
      </c>
      <c r="CP13" s="219">
        <v>4.9650656865343104</v>
      </c>
      <c r="CQ13" s="219">
        <v>5.1540248793289196</v>
      </c>
      <c r="CR13" s="219">
        <v>5.3429840721235298</v>
      </c>
      <c r="CS13" s="219">
        <v>5.5319432649181497</v>
      </c>
      <c r="CT13" s="219">
        <v>5.7209024577127598</v>
      </c>
      <c r="CU13" s="219">
        <v>5.90986165050737</v>
      </c>
      <c r="CV13" s="219">
        <v>6.0988208433019802</v>
      </c>
      <c r="CW13" s="219">
        <v>6.2877800360966001</v>
      </c>
      <c r="CX13" s="219">
        <v>6.4767392288912102</v>
      </c>
      <c r="CY13" s="219">
        <v>6.6656984216858204</v>
      </c>
      <c r="CZ13" s="219">
        <v>6.8546576144804297</v>
      </c>
      <c r="DA13" s="219">
        <v>7.0436168072750496</v>
      </c>
      <c r="DB13" s="219">
        <v>7.2325760000696597</v>
      </c>
      <c r="DC13" s="219">
        <v>7.4215351928642699</v>
      </c>
      <c r="DD13" s="219">
        <v>7.61049438565888</v>
      </c>
      <c r="DE13" s="219">
        <v>7.7994535784535</v>
      </c>
      <c r="DF13" s="219">
        <v>7.9884127712481101</v>
      </c>
      <c r="DG13" s="219">
        <v>8.1773719640427291</v>
      </c>
      <c r="DH13" s="219">
        <v>8.3663311568373402</v>
      </c>
      <c r="DI13" s="219">
        <v>8.5552903496319495</v>
      </c>
      <c r="DJ13" s="219">
        <v>8.7442495424265605</v>
      </c>
      <c r="DK13" s="219">
        <v>8.9332087352211804</v>
      </c>
      <c r="DL13" s="219">
        <v>9.1221679280157897</v>
      </c>
      <c r="DM13" s="220">
        <v>9.5782763244165796</v>
      </c>
      <c r="DO13" s="218" t="s">
        <v>115</v>
      </c>
      <c r="DP13" s="219">
        <v>4.1049755676070996</v>
      </c>
      <c r="DQ13" s="219">
        <v>4.3395456000417898</v>
      </c>
      <c r="DR13" s="219">
        <v>4.5741156324764898</v>
      </c>
      <c r="DS13" s="219">
        <v>4.80868566491118</v>
      </c>
      <c r="DT13" s="219">
        <v>5.0432556973458702</v>
      </c>
      <c r="DU13" s="219">
        <v>5.2778257297805604</v>
      </c>
      <c r="DV13" s="219">
        <v>5.5123957622152497</v>
      </c>
      <c r="DW13" s="219">
        <v>5.7469657946499497</v>
      </c>
      <c r="DX13" s="219">
        <v>6.0304045838418601</v>
      </c>
      <c r="DY13" s="219">
        <v>6.3138433730337802</v>
      </c>
      <c r="DZ13" s="219">
        <v>6.5972821622257003</v>
      </c>
      <c r="EA13" s="219">
        <v>6.8807209514176204</v>
      </c>
      <c r="EB13" s="219">
        <v>7.1641597406095396</v>
      </c>
      <c r="EC13" s="219">
        <v>7.4475985298014598</v>
      </c>
      <c r="ED13" s="219">
        <v>7.7310373189933799</v>
      </c>
      <c r="EE13" s="219">
        <v>8.0144761081853009</v>
      </c>
      <c r="EF13" s="219">
        <v>8.2979148973772094</v>
      </c>
      <c r="EG13" s="219">
        <v>8.5813536865691393</v>
      </c>
      <c r="EH13" s="219">
        <v>8.8647924757610603</v>
      </c>
      <c r="EI13" s="219">
        <v>9.1482312649529796</v>
      </c>
      <c r="EJ13" s="219">
        <v>9.4316700541448899</v>
      </c>
      <c r="EK13" s="219">
        <v>9.7151088433368091</v>
      </c>
      <c r="EL13" s="219">
        <v>9.9985476325287301</v>
      </c>
      <c r="EM13" s="219">
        <v>10.281986421720701</v>
      </c>
      <c r="EN13" s="219">
        <v>10.565425210912601</v>
      </c>
      <c r="EO13" s="219">
        <v>10.8488640001045</v>
      </c>
      <c r="EP13" s="219">
        <v>11.1323027892964</v>
      </c>
      <c r="EQ13" s="219">
        <v>11.4157415784883</v>
      </c>
      <c r="ER13" s="219">
        <v>11.699180367680199</v>
      </c>
      <c r="ES13" s="219">
        <v>11.9826191568722</v>
      </c>
      <c r="ET13" s="219">
        <v>12.2660579460641</v>
      </c>
      <c r="EU13" s="219">
        <v>12.549496735256</v>
      </c>
      <c r="EV13" s="219">
        <v>12.832935524447899</v>
      </c>
      <c r="EW13" s="219">
        <v>13.116374313639801</v>
      </c>
      <c r="EX13" s="219">
        <v>13.3998131028318</v>
      </c>
      <c r="EY13" s="219">
        <v>13.6832518920237</v>
      </c>
      <c r="EZ13" s="220">
        <v>4.7891381622082898</v>
      </c>
      <c r="FB13" s="218" t="s">
        <v>115</v>
      </c>
      <c r="FC13" s="219">
        <v>5.4733007568094703</v>
      </c>
      <c r="FD13" s="219">
        <v>5.7860608000557301</v>
      </c>
      <c r="FE13" s="219">
        <v>6.0988208433019802</v>
      </c>
      <c r="FF13" s="219">
        <v>6.41158088654824</v>
      </c>
      <c r="FG13" s="219">
        <v>6.7243409297944901</v>
      </c>
      <c r="FH13" s="219">
        <v>7.0371009730407499</v>
      </c>
      <c r="FI13" s="219">
        <v>7.3498610162870097</v>
      </c>
      <c r="FJ13" s="219">
        <v>7.6626210595332598</v>
      </c>
      <c r="FK13" s="219">
        <v>8.0405394451224907</v>
      </c>
      <c r="FL13" s="219">
        <v>8.4184578307117093</v>
      </c>
      <c r="FM13" s="219">
        <v>8.7963762163009296</v>
      </c>
      <c r="FN13" s="219">
        <v>9.1742946018901605</v>
      </c>
      <c r="FO13" s="219">
        <v>9.5522129874793897</v>
      </c>
      <c r="FP13" s="219">
        <v>9.93013137306861</v>
      </c>
      <c r="FQ13" s="219">
        <v>10.3080497586578</v>
      </c>
      <c r="FR13" s="219">
        <v>10.6859681442471</v>
      </c>
      <c r="FS13" s="219">
        <v>11.063886529836299</v>
      </c>
      <c r="FT13" s="219">
        <v>11.4418049154255</v>
      </c>
      <c r="FU13" s="219">
        <v>11.819723301014699</v>
      </c>
      <c r="FV13" s="219">
        <v>12.197641686603999</v>
      </c>
      <c r="FW13" s="219">
        <v>12.5755600721932</v>
      </c>
      <c r="FX13" s="219">
        <v>12.953478457782399</v>
      </c>
      <c r="FY13" s="219">
        <v>13.3313968433716</v>
      </c>
      <c r="FZ13" s="219">
        <v>13.7093152289609</v>
      </c>
      <c r="GA13" s="219">
        <v>14.087233614550099</v>
      </c>
      <c r="GB13" s="219">
        <v>14.4651520001393</v>
      </c>
      <c r="GC13" s="219">
        <v>14.843070385728501</v>
      </c>
      <c r="GD13" s="219">
        <v>15.220988771317799</v>
      </c>
      <c r="GE13" s="219">
        <v>15.598907156907</v>
      </c>
      <c r="GF13" s="219">
        <v>15.976825542496201</v>
      </c>
      <c r="GG13" s="219">
        <v>16.354743928085501</v>
      </c>
      <c r="GH13" s="219">
        <v>16.732662313674702</v>
      </c>
      <c r="GI13" s="219">
        <v>17.110580699263899</v>
      </c>
      <c r="GJ13" s="219">
        <v>17.4884990848531</v>
      </c>
      <c r="GK13" s="219">
        <v>17.8664174704424</v>
      </c>
      <c r="GL13" s="219">
        <v>18.244335856031601</v>
      </c>
      <c r="GM13" s="215">
        <v>0</v>
      </c>
    </row>
    <row r="14" spans="1:195" s="209" customFormat="1" ht="15.5" x14ac:dyDescent="0.3">
      <c r="A14" s="222" t="s">
        <v>116</v>
      </c>
      <c r="B14" s="215">
        <v>0</v>
      </c>
      <c r="C14" s="215">
        <v>0</v>
      </c>
      <c r="D14" s="215">
        <v>0</v>
      </c>
      <c r="E14" s="215">
        <v>0</v>
      </c>
      <c r="F14" s="215">
        <v>0</v>
      </c>
      <c r="G14" s="215">
        <v>0</v>
      </c>
      <c r="H14" s="215">
        <v>0</v>
      </c>
      <c r="I14" s="215">
        <v>0</v>
      </c>
      <c r="J14" s="215">
        <v>0</v>
      </c>
      <c r="K14" s="215">
        <v>0</v>
      </c>
      <c r="L14" s="215">
        <v>0</v>
      </c>
      <c r="M14" s="215">
        <v>0</v>
      </c>
      <c r="N14" s="215">
        <v>0</v>
      </c>
      <c r="O14" s="215">
        <v>0</v>
      </c>
      <c r="P14" s="215">
        <v>0</v>
      </c>
      <c r="Q14" s="215">
        <v>0</v>
      </c>
      <c r="R14" s="215">
        <v>0</v>
      </c>
      <c r="S14" s="215">
        <v>0</v>
      </c>
      <c r="T14" s="215">
        <v>0</v>
      </c>
      <c r="U14" s="215">
        <v>0</v>
      </c>
      <c r="V14" s="215">
        <v>0</v>
      </c>
      <c r="W14" s="215">
        <v>0</v>
      </c>
      <c r="X14" s="215">
        <v>0</v>
      </c>
      <c r="Y14" s="215">
        <v>0</v>
      </c>
      <c r="Z14" s="215">
        <v>0</v>
      </c>
      <c r="AA14" s="215">
        <v>0</v>
      </c>
      <c r="AB14" s="215">
        <v>0</v>
      </c>
      <c r="AC14" s="215">
        <v>0</v>
      </c>
      <c r="AD14" s="215">
        <v>0</v>
      </c>
      <c r="AE14" s="215">
        <v>0</v>
      </c>
      <c r="AF14" s="215">
        <v>0</v>
      </c>
      <c r="AG14" s="215">
        <v>0</v>
      </c>
      <c r="AH14" s="215">
        <v>0</v>
      </c>
      <c r="AI14" s="215">
        <v>0</v>
      </c>
      <c r="AJ14" s="215">
        <v>0</v>
      </c>
      <c r="AK14" s="215">
        <v>0</v>
      </c>
      <c r="AL14" s="220">
        <v>3.7806645027045902</v>
      </c>
      <c r="AN14" s="217"/>
      <c r="AO14" s="218" t="s">
        <v>116</v>
      </c>
      <c r="AP14" s="219">
        <v>0.27004746447889899</v>
      </c>
      <c r="AQ14" s="219">
        <v>0.28547874816340801</v>
      </c>
      <c r="AR14" s="219">
        <v>0.30091003184791598</v>
      </c>
      <c r="AS14" s="219">
        <v>0.316341315532425</v>
      </c>
      <c r="AT14" s="219">
        <v>0.33177259921693297</v>
      </c>
      <c r="AU14" s="219">
        <v>0.347203882901442</v>
      </c>
      <c r="AV14" s="219">
        <v>0.36263516658595002</v>
      </c>
      <c r="AW14" s="219">
        <v>0.37806645027045899</v>
      </c>
      <c r="AX14" s="219">
        <v>0.39671258472257298</v>
      </c>
      <c r="AY14" s="219">
        <v>0.41535871917468797</v>
      </c>
      <c r="AZ14" s="219">
        <v>0.43400485362680202</v>
      </c>
      <c r="BA14" s="219">
        <v>0.45265098807891702</v>
      </c>
      <c r="BB14" s="219">
        <v>0.47129712253103101</v>
      </c>
      <c r="BC14" s="219">
        <v>0.489943256983146</v>
      </c>
      <c r="BD14" s="219">
        <v>0.50858939143526005</v>
      </c>
      <c r="BE14" s="219">
        <v>0.52723552588737499</v>
      </c>
      <c r="BF14" s="219">
        <v>0.54588166033948904</v>
      </c>
      <c r="BG14" s="219">
        <v>0.56452779479160398</v>
      </c>
      <c r="BH14" s="219">
        <v>0.58317392924371803</v>
      </c>
      <c r="BI14" s="219">
        <v>0.60182006369583296</v>
      </c>
      <c r="BJ14" s="219">
        <v>0.62046619814794701</v>
      </c>
      <c r="BK14" s="219">
        <v>0.63911233260006095</v>
      </c>
      <c r="BL14" s="219">
        <v>0.657758467052176</v>
      </c>
      <c r="BM14" s="219">
        <v>0.67640460150429105</v>
      </c>
      <c r="BN14" s="219">
        <v>0.69505073595640499</v>
      </c>
      <c r="BO14" s="219">
        <v>0.71369687040851904</v>
      </c>
      <c r="BP14" s="219">
        <v>0.73234300486063397</v>
      </c>
      <c r="BQ14" s="219">
        <v>0.75098913931274802</v>
      </c>
      <c r="BR14" s="219">
        <v>0.76963527376486296</v>
      </c>
      <c r="BS14" s="219">
        <v>0.78828140821697701</v>
      </c>
      <c r="BT14" s="219">
        <v>0.80692754266909195</v>
      </c>
      <c r="BU14" s="219">
        <v>0.825573677121206</v>
      </c>
      <c r="BV14" s="219">
        <v>0.84421981157332104</v>
      </c>
      <c r="BW14" s="219">
        <v>0.86286594602543498</v>
      </c>
      <c r="BX14" s="219">
        <v>0.88151208047755003</v>
      </c>
      <c r="BY14" s="219">
        <v>0.90015821492966397</v>
      </c>
      <c r="BZ14" s="220">
        <v>2.8354983770284399</v>
      </c>
      <c r="CB14" s="221" t="s">
        <v>116</v>
      </c>
      <c r="CC14" s="219">
        <v>0.54009492895779798</v>
      </c>
      <c r="CD14" s="219">
        <v>0.57095749632681603</v>
      </c>
      <c r="CE14" s="219">
        <v>0.60182006369583296</v>
      </c>
      <c r="CF14" s="219">
        <v>0.63268263106484901</v>
      </c>
      <c r="CG14" s="219">
        <v>0.66354519843386695</v>
      </c>
      <c r="CH14" s="219">
        <v>0.69440776580288399</v>
      </c>
      <c r="CI14" s="219">
        <v>0.72527033317190004</v>
      </c>
      <c r="CJ14" s="219">
        <v>0.75613290054091797</v>
      </c>
      <c r="CK14" s="219">
        <v>0.79342516944514696</v>
      </c>
      <c r="CL14" s="219">
        <v>0.83071743834937595</v>
      </c>
      <c r="CM14" s="219">
        <v>0.86800970725360505</v>
      </c>
      <c r="CN14" s="219">
        <v>0.90530197615783403</v>
      </c>
      <c r="CO14" s="219">
        <v>0.94259424506206202</v>
      </c>
      <c r="CP14" s="219">
        <v>0.97988651396629201</v>
      </c>
      <c r="CQ14" s="219">
        <v>1.0171787828705201</v>
      </c>
      <c r="CR14" s="219">
        <v>1.05447105177475</v>
      </c>
      <c r="CS14" s="219">
        <v>1.0917633206789801</v>
      </c>
      <c r="CT14" s="219">
        <v>1.12905558958321</v>
      </c>
      <c r="CU14" s="219">
        <v>1.16634785848744</v>
      </c>
      <c r="CV14" s="219">
        <v>1.2036401273916699</v>
      </c>
      <c r="CW14" s="219">
        <v>1.24093239629589</v>
      </c>
      <c r="CX14" s="219">
        <v>1.2782246652001199</v>
      </c>
      <c r="CY14" s="219">
        <v>1.31551693410435</v>
      </c>
      <c r="CZ14" s="219">
        <v>1.3528092030085801</v>
      </c>
      <c r="DA14" s="219">
        <v>1.39010147191281</v>
      </c>
      <c r="DB14" s="219">
        <v>1.4273937408170401</v>
      </c>
      <c r="DC14" s="219">
        <v>1.4646860097212699</v>
      </c>
      <c r="DD14" s="219">
        <v>1.5019782786255</v>
      </c>
      <c r="DE14" s="219">
        <v>1.5392705475297299</v>
      </c>
      <c r="DF14" s="219">
        <v>1.57656281643395</v>
      </c>
      <c r="DG14" s="219">
        <v>1.6138550853381799</v>
      </c>
      <c r="DH14" s="219">
        <v>1.65114735424241</v>
      </c>
      <c r="DI14" s="219">
        <v>1.6884396231466401</v>
      </c>
      <c r="DJ14" s="219">
        <v>1.72573189205087</v>
      </c>
      <c r="DK14" s="219">
        <v>1.7630241609551001</v>
      </c>
      <c r="DL14" s="219">
        <v>1.8003164298593299</v>
      </c>
      <c r="DM14" s="220">
        <v>1.89033225135229</v>
      </c>
      <c r="DO14" s="218" t="s">
        <v>116</v>
      </c>
      <c r="DP14" s="219">
        <v>0.81014239343669703</v>
      </c>
      <c r="DQ14" s="219">
        <v>0.85643624449022304</v>
      </c>
      <c r="DR14" s="219">
        <v>0.90273009554374894</v>
      </c>
      <c r="DS14" s="219">
        <v>0.94902394659727396</v>
      </c>
      <c r="DT14" s="219">
        <v>0.99531779765079997</v>
      </c>
      <c r="DU14" s="219">
        <v>1.0416116487043301</v>
      </c>
      <c r="DV14" s="219">
        <v>1.0879054997578499</v>
      </c>
      <c r="DW14" s="219">
        <v>1.1341993508113799</v>
      </c>
      <c r="DX14" s="219">
        <v>1.1901377541677201</v>
      </c>
      <c r="DY14" s="219">
        <v>1.24607615752406</v>
      </c>
      <c r="DZ14" s="219">
        <v>1.3020145608804099</v>
      </c>
      <c r="EA14" s="219">
        <v>1.35795296423675</v>
      </c>
      <c r="EB14" s="219">
        <v>1.41389136759309</v>
      </c>
      <c r="EC14" s="219">
        <v>1.4698297709494399</v>
      </c>
      <c r="ED14" s="219">
        <v>1.52576817430578</v>
      </c>
      <c r="EE14" s="219">
        <v>1.58170657766212</v>
      </c>
      <c r="EF14" s="219">
        <v>1.6376449810184699</v>
      </c>
      <c r="EG14" s="219">
        <v>1.69358338437481</v>
      </c>
      <c r="EH14" s="219">
        <v>1.74952178773115</v>
      </c>
      <c r="EI14" s="219">
        <v>1.8054601910875001</v>
      </c>
      <c r="EJ14" s="219">
        <v>1.86139859444384</v>
      </c>
      <c r="EK14" s="219">
        <v>1.91733699780018</v>
      </c>
      <c r="EL14" s="219">
        <v>1.9732754011565301</v>
      </c>
      <c r="EM14" s="219">
        <v>2.02921380451287</v>
      </c>
      <c r="EN14" s="219">
        <v>2.0851522078692102</v>
      </c>
      <c r="EO14" s="219">
        <v>2.1410906112255601</v>
      </c>
      <c r="EP14" s="219">
        <v>2.1970290145818998</v>
      </c>
      <c r="EQ14" s="219">
        <v>2.25296741793824</v>
      </c>
      <c r="ER14" s="219">
        <v>2.3089058212945899</v>
      </c>
      <c r="ES14" s="219">
        <v>2.36484422465093</v>
      </c>
      <c r="ET14" s="219">
        <v>2.4207826280072799</v>
      </c>
      <c r="EU14" s="219">
        <v>2.4767210313636201</v>
      </c>
      <c r="EV14" s="219">
        <v>2.5326594347199598</v>
      </c>
      <c r="EW14" s="219">
        <v>2.5885978380763</v>
      </c>
      <c r="EX14" s="219">
        <v>2.6445362414326499</v>
      </c>
      <c r="EY14" s="219">
        <v>2.70047464478899</v>
      </c>
      <c r="EZ14" s="220">
        <v>0.945166125676147</v>
      </c>
      <c r="FB14" s="218" t="s">
        <v>116</v>
      </c>
      <c r="FC14" s="219">
        <v>1.0801898579156</v>
      </c>
      <c r="FD14" s="219">
        <v>1.1419149926536301</v>
      </c>
      <c r="FE14" s="219">
        <v>1.2036401273916699</v>
      </c>
      <c r="FF14" s="219">
        <v>1.2653652621297</v>
      </c>
      <c r="FG14" s="219">
        <v>1.3270903968677299</v>
      </c>
      <c r="FH14" s="219">
        <v>1.38881553160577</v>
      </c>
      <c r="FI14" s="219">
        <v>1.4505406663438001</v>
      </c>
      <c r="FJ14" s="219">
        <v>1.5122658010818399</v>
      </c>
      <c r="FK14" s="219">
        <v>1.5868503388902899</v>
      </c>
      <c r="FL14" s="219">
        <v>1.6614348766987499</v>
      </c>
      <c r="FM14" s="219">
        <v>1.7360194145072101</v>
      </c>
      <c r="FN14" s="219">
        <v>1.8106039523156701</v>
      </c>
      <c r="FO14" s="219">
        <v>1.88518849012412</v>
      </c>
      <c r="FP14" s="219">
        <v>1.95977302793258</v>
      </c>
      <c r="FQ14" s="219">
        <v>2.0343575657410402</v>
      </c>
      <c r="FR14" s="219">
        <v>2.1089421035495</v>
      </c>
      <c r="FS14" s="219">
        <v>2.1835266413579602</v>
      </c>
      <c r="FT14" s="219">
        <v>2.2581111791664101</v>
      </c>
      <c r="FU14" s="219">
        <v>2.3326957169748699</v>
      </c>
      <c r="FV14" s="219">
        <v>2.4072802547833301</v>
      </c>
      <c r="FW14" s="219">
        <v>2.4818647925917898</v>
      </c>
      <c r="FX14" s="219">
        <v>2.55644933040025</v>
      </c>
      <c r="FY14" s="219">
        <v>2.6310338682087</v>
      </c>
      <c r="FZ14" s="219">
        <v>2.7056184060171602</v>
      </c>
      <c r="GA14" s="219">
        <v>2.7802029438256199</v>
      </c>
      <c r="GB14" s="219">
        <v>2.8547874816340801</v>
      </c>
      <c r="GC14" s="219">
        <v>2.9293720194425399</v>
      </c>
      <c r="GD14" s="219">
        <v>3.0039565572509899</v>
      </c>
      <c r="GE14" s="219">
        <v>3.0785410950594501</v>
      </c>
      <c r="GF14" s="219">
        <v>3.1531256328679098</v>
      </c>
      <c r="GG14" s="219">
        <v>3.22771017067637</v>
      </c>
      <c r="GH14" s="219">
        <v>3.30229470848482</v>
      </c>
      <c r="GI14" s="219">
        <v>3.3768792462932802</v>
      </c>
      <c r="GJ14" s="219">
        <v>3.4514637841017399</v>
      </c>
      <c r="GK14" s="219">
        <v>3.5260483219102001</v>
      </c>
      <c r="GL14" s="219">
        <v>3.6006328597186599</v>
      </c>
      <c r="GM14" s="215">
        <v>0</v>
      </c>
    </row>
    <row r="15" spans="1:195" s="209" customFormat="1" ht="15.5" x14ac:dyDescent="0.3">
      <c r="A15" s="222" t="s">
        <v>117</v>
      </c>
      <c r="B15" s="215">
        <v>0</v>
      </c>
      <c r="C15" s="215">
        <v>0</v>
      </c>
      <c r="D15" s="215">
        <v>0</v>
      </c>
      <c r="E15" s="215">
        <v>0</v>
      </c>
      <c r="F15" s="215">
        <v>0</v>
      </c>
      <c r="G15" s="215">
        <v>0</v>
      </c>
      <c r="H15" s="215">
        <v>0</v>
      </c>
      <c r="I15" s="215">
        <v>0</v>
      </c>
      <c r="J15" s="215">
        <v>0</v>
      </c>
      <c r="K15" s="215">
        <v>0</v>
      </c>
      <c r="L15" s="215">
        <v>0</v>
      </c>
      <c r="M15" s="215">
        <v>0</v>
      </c>
      <c r="N15" s="215">
        <v>0</v>
      </c>
      <c r="O15" s="215">
        <v>0</v>
      </c>
      <c r="P15" s="215">
        <v>0</v>
      </c>
      <c r="Q15" s="215">
        <v>0</v>
      </c>
      <c r="R15" s="215">
        <v>0</v>
      </c>
      <c r="S15" s="215">
        <v>0</v>
      </c>
      <c r="T15" s="215">
        <v>0</v>
      </c>
      <c r="U15" s="215">
        <v>0</v>
      </c>
      <c r="V15" s="215">
        <v>0</v>
      </c>
      <c r="W15" s="215">
        <v>0</v>
      </c>
      <c r="X15" s="215">
        <v>0</v>
      </c>
      <c r="Y15" s="215">
        <v>0</v>
      </c>
      <c r="Z15" s="215">
        <v>0</v>
      </c>
      <c r="AA15" s="215">
        <v>0</v>
      </c>
      <c r="AB15" s="215">
        <v>0</v>
      </c>
      <c r="AC15" s="215">
        <v>0</v>
      </c>
      <c r="AD15" s="215">
        <v>0</v>
      </c>
      <c r="AE15" s="215">
        <v>0</v>
      </c>
      <c r="AF15" s="215">
        <v>0</v>
      </c>
      <c r="AG15" s="215">
        <v>0</v>
      </c>
      <c r="AH15" s="215">
        <v>0</v>
      </c>
      <c r="AI15" s="215">
        <v>0</v>
      </c>
      <c r="AJ15" s="215">
        <v>0</v>
      </c>
      <c r="AK15" s="215">
        <v>0</v>
      </c>
      <c r="AL15" s="215">
        <v>0</v>
      </c>
      <c r="AN15" s="217"/>
      <c r="AO15" s="218" t="s">
        <v>117</v>
      </c>
      <c r="AP15" s="215">
        <v>0</v>
      </c>
      <c r="AQ15" s="215">
        <v>0</v>
      </c>
      <c r="AR15" s="215">
        <v>0</v>
      </c>
      <c r="AS15" s="215">
        <v>0</v>
      </c>
      <c r="AT15" s="215">
        <v>0</v>
      </c>
      <c r="AU15" s="215">
        <v>0</v>
      </c>
      <c r="AV15" s="215">
        <v>0</v>
      </c>
      <c r="AW15" s="215">
        <v>0</v>
      </c>
      <c r="AX15" s="215">
        <v>0</v>
      </c>
      <c r="AY15" s="215">
        <v>0</v>
      </c>
      <c r="AZ15" s="215">
        <v>0</v>
      </c>
      <c r="BA15" s="215">
        <v>0</v>
      </c>
      <c r="BB15" s="215">
        <v>0</v>
      </c>
      <c r="BC15" s="215">
        <v>0</v>
      </c>
      <c r="BD15" s="215">
        <v>0</v>
      </c>
      <c r="BE15" s="215">
        <v>0</v>
      </c>
      <c r="BF15" s="215">
        <v>0</v>
      </c>
      <c r="BG15" s="215">
        <v>0</v>
      </c>
      <c r="BH15" s="215">
        <v>0</v>
      </c>
      <c r="BI15" s="215">
        <v>0</v>
      </c>
      <c r="BJ15" s="215">
        <v>0</v>
      </c>
      <c r="BK15" s="215">
        <v>0</v>
      </c>
      <c r="BL15" s="215">
        <v>0</v>
      </c>
      <c r="BM15" s="215">
        <v>0</v>
      </c>
      <c r="BN15" s="215">
        <v>0</v>
      </c>
      <c r="BO15" s="215">
        <v>0</v>
      </c>
      <c r="BP15" s="215">
        <v>0</v>
      </c>
      <c r="BQ15" s="215">
        <v>0</v>
      </c>
      <c r="BR15" s="215">
        <v>0</v>
      </c>
      <c r="BS15" s="215">
        <v>0</v>
      </c>
      <c r="BT15" s="215">
        <v>0</v>
      </c>
      <c r="BU15" s="215">
        <v>0</v>
      </c>
      <c r="BV15" s="215">
        <v>0</v>
      </c>
      <c r="BW15" s="215">
        <v>0</v>
      </c>
      <c r="BX15" s="215">
        <v>0</v>
      </c>
      <c r="BY15" s="215">
        <v>0</v>
      </c>
      <c r="BZ15" s="215">
        <v>0</v>
      </c>
      <c r="CB15" s="221" t="s">
        <v>117</v>
      </c>
      <c r="CC15" s="215">
        <v>0</v>
      </c>
      <c r="CD15" s="215">
        <v>0</v>
      </c>
      <c r="CE15" s="215">
        <v>0</v>
      </c>
      <c r="CF15" s="215">
        <v>0</v>
      </c>
      <c r="CG15" s="215">
        <v>0</v>
      </c>
      <c r="CH15" s="215">
        <v>0</v>
      </c>
      <c r="CI15" s="215">
        <v>0</v>
      </c>
      <c r="CJ15" s="215">
        <v>0</v>
      </c>
      <c r="CK15" s="215">
        <v>0</v>
      </c>
      <c r="CL15" s="215">
        <v>0</v>
      </c>
      <c r="CM15" s="215">
        <v>0</v>
      </c>
      <c r="CN15" s="215">
        <v>0</v>
      </c>
      <c r="CO15" s="215">
        <v>0</v>
      </c>
      <c r="CP15" s="215">
        <v>0</v>
      </c>
      <c r="CQ15" s="215">
        <v>0</v>
      </c>
      <c r="CR15" s="215">
        <v>0</v>
      </c>
      <c r="CS15" s="215">
        <v>0</v>
      </c>
      <c r="CT15" s="215">
        <v>0</v>
      </c>
      <c r="CU15" s="215">
        <v>0</v>
      </c>
      <c r="CV15" s="215">
        <v>0</v>
      </c>
      <c r="CW15" s="215">
        <v>0</v>
      </c>
      <c r="CX15" s="215">
        <v>0</v>
      </c>
      <c r="CY15" s="215">
        <v>0</v>
      </c>
      <c r="CZ15" s="215">
        <v>0</v>
      </c>
      <c r="DA15" s="215">
        <v>0</v>
      </c>
      <c r="DB15" s="215">
        <v>0</v>
      </c>
      <c r="DC15" s="215">
        <v>0</v>
      </c>
      <c r="DD15" s="215">
        <v>0</v>
      </c>
      <c r="DE15" s="215">
        <v>0</v>
      </c>
      <c r="DF15" s="215">
        <v>0</v>
      </c>
      <c r="DG15" s="215">
        <v>0</v>
      </c>
      <c r="DH15" s="215">
        <v>0</v>
      </c>
      <c r="DI15" s="215">
        <v>0</v>
      </c>
      <c r="DJ15" s="215">
        <v>0</v>
      </c>
      <c r="DK15" s="215">
        <v>0</v>
      </c>
      <c r="DL15" s="215">
        <v>0</v>
      </c>
      <c r="DM15" s="215">
        <v>0</v>
      </c>
      <c r="DO15" s="218" t="s">
        <v>117</v>
      </c>
      <c r="DP15" s="215">
        <v>0</v>
      </c>
      <c r="DQ15" s="215">
        <v>0</v>
      </c>
      <c r="DR15" s="215">
        <v>0</v>
      </c>
      <c r="DS15" s="215">
        <v>0</v>
      </c>
      <c r="DT15" s="215">
        <v>0</v>
      </c>
      <c r="DU15" s="215">
        <v>0</v>
      </c>
      <c r="DV15" s="215">
        <v>0</v>
      </c>
      <c r="DW15" s="215">
        <v>0</v>
      </c>
      <c r="DX15" s="215">
        <v>0</v>
      </c>
      <c r="DY15" s="215">
        <v>0</v>
      </c>
      <c r="DZ15" s="215">
        <v>0</v>
      </c>
      <c r="EA15" s="215">
        <v>0</v>
      </c>
      <c r="EB15" s="215">
        <v>0</v>
      </c>
      <c r="EC15" s="215">
        <v>0</v>
      </c>
      <c r="ED15" s="215">
        <v>0</v>
      </c>
      <c r="EE15" s="215">
        <v>0</v>
      </c>
      <c r="EF15" s="215">
        <v>0</v>
      </c>
      <c r="EG15" s="215">
        <v>0</v>
      </c>
      <c r="EH15" s="215">
        <v>0</v>
      </c>
      <c r="EI15" s="215">
        <v>0</v>
      </c>
      <c r="EJ15" s="215">
        <v>0</v>
      </c>
      <c r="EK15" s="215">
        <v>0</v>
      </c>
      <c r="EL15" s="215">
        <v>0</v>
      </c>
      <c r="EM15" s="215">
        <v>0</v>
      </c>
      <c r="EN15" s="215">
        <v>0</v>
      </c>
      <c r="EO15" s="215">
        <v>0</v>
      </c>
      <c r="EP15" s="215">
        <v>0</v>
      </c>
      <c r="EQ15" s="215">
        <v>0</v>
      </c>
      <c r="ER15" s="215">
        <v>0</v>
      </c>
      <c r="ES15" s="215">
        <v>0</v>
      </c>
      <c r="ET15" s="215">
        <v>0</v>
      </c>
      <c r="EU15" s="215">
        <v>0</v>
      </c>
      <c r="EV15" s="215">
        <v>0</v>
      </c>
      <c r="EW15" s="215">
        <v>0</v>
      </c>
      <c r="EX15" s="215">
        <v>0</v>
      </c>
      <c r="EY15" s="215">
        <v>0</v>
      </c>
      <c r="EZ15" s="215">
        <v>0</v>
      </c>
      <c r="FB15" s="218" t="s">
        <v>117</v>
      </c>
      <c r="FC15" s="215">
        <v>0</v>
      </c>
      <c r="FD15" s="215">
        <v>0</v>
      </c>
      <c r="FE15" s="215">
        <v>0</v>
      </c>
      <c r="FF15" s="215">
        <v>0</v>
      </c>
      <c r="FG15" s="215">
        <v>0</v>
      </c>
      <c r="FH15" s="215">
        <v>0</v>
      </c>
      <c r="FI15" s="215">
        <v>0</v>
      </c>
      <c r="FJ15" s="215">
        <v>0</v>
      </c>
      <c r="FK15" s="215">
        <v>0</v>
      </c>
      <c r="FL15" s="215">
        <v>0</v>
      </c>
      <c r="FM15" s="215">
        <v>0</v>
      </c>
      <c r="FN15" s="215">
        <v>0</v>
      </c>
      <c r="FO15" s="215">
        <v>0</v>
      </c>
      <c r="FP15" s="215">
        <v>0</v>
      </c>
      <c r="FQ15" s="215">
        <v>0</v>
      </c>
      <c r="FR15" s="215">
        <v>0</v>
      </c>
      <c r="FS15" s="215">
        <v>0</v>
      </c>
      <c r="FT15" s="215">
        <v>0</v>
      </c>
      <c r="FU15" s="215">
        <v>0</v>
      </c>
      <c r="FV15" s="215">
        <v>0</v>
      </c>
      <c r="FW15" s="215">
        <v>0</v>
      </c>
      <c r="FX15" s="215">
        <v>0</v>
      </c>
      <c r="FY15" s="215">
        <v>0</v>
      </c>
      <c r="FZ15" s="215">
        <v>0</v>
      </c>
      <c r="GA15" s="215">
        <v>0</v>
      </c>
      <c r="GB15" s="215">
        <v>0</v>
      </c>
      <c r="GC15" s="215">
        <v>0</v>
      </c>
      <c r="GD15" s="215">
        <v>0</v>
      </c>
      <c r="GE15" s="215">
        <v>0</v>
      </c>
      <c r="GF15" s="215">
        <v>0</v>
      </c>
      <c r="GG15" s="215">
        <v>0</v>
      </c>
      <c r="GH15" s="215">
        <v>0</v>
      </c>
      <c r="GI15" s="215">
        <v>0</v>
      </c>
      <c r="GJ15" s="215">
        <v>0</v>
      </c>
      <c r="GK15" s="215">
        <v>0</v>
      </c>
      <c r="GL15" s="215">
        <v>0</v>
      </c>
      <c r="GM15" s="215">
        <v>0</v>
      </c>
    </row>
    <row r="16" spans="1:195" s="209" customFormat="1" ht="15.5" x14ac:dyDescent="0.3">
      <c r="A16" s="222" t="s">
        <v>118</v>
      </c>
      <c r="B16" s="215">
        <v>0</v>
      </c>
      <c r="C16" s="215">
        <v>0</v>
      </c>
      <c r="D16" s="215">
        <v>0</v>
      </c>
      <c r="E16" s="215">
        <v>0</v>
      </c>
      <c r="F16" s="215">
        <v>0</v>
      </c>
      <c r="G16" s="215">
        <v>0</v>
      </c>
      <c r="H16" s="215">
        <v>0</v>
      </c>
      <c r="I16" s="215">
        <v>0</v>
      </c>
      <c r="J16" s="215">
        <v>0</v>
      </c>
      <c r="K16" s="215">
        <v>0</v>
      </c>
      <c r="L16" s="215">
        <v>0</v>
      </c>
      <c r="M16" s="215">
        <v>0</v>
      </c>
      <c r="N16" s="215">
        <v>0</v>
      </c>
      <c r="O16" s="215">
        <v>0</v>
      </c>
      <c r="P16" s="215">
        <v>0</v>
      </c>
      <c r="Q16" s="215">
        <v>0</v>
      </c>
      <c r="R16" s="215">
        <v>0</v>
      </c>
      <c r="S16" s="215">
        <v>0</v>
      </c>
      <c r="T16" s="215">
        <v>0</v>
      </c>
      <c r="U16" s="215">
        <v>0</v>
      </c>
      <c r="V16" s="215">
        <v>0</v>
      </c>
      <c r="W16" s="215">
        <v>0</v>
      </c>
      <c r="X16" s="215">
        <v>0</v>
      </c>
      <c r="Y16" s="215">
        <v>0</v>
      </c>
      <c r="Z16" s="215">
        <v>0</v>
      </c>
      <c r="AA16" s="215">
        <v>0</v>
      </c>
      <c r="AB16" s="215">
        <v>0</v>
      </c>
      <c r="AC16" s="215">
        <v>0</v>
      </c>
      <c r="AD16" s="215">
        <v>0</v>
      </c>
      <c r="AE16" s="215">
        <v>0</v>
      </c>
      <c r="AF16" s="215">
        <v>0</v>
      </c>
      <c r="AG16" s="215">
        <v>0</v>
      </c>
      <c r="AH16" s="215">
        <v>0</v>
      </c>
      <c r="AI16" s="215">
        <v>0</v>
      </c>
      <c r="AJ16" s="215">
        <v>0</v>
      </c>
      <c r="AK16" s="215">
        <v>0</v>
      </c>
      <c r="AL16" s="220">
        <v>268.952654036713</v>
      </c>
      <c r="AO16" s="218" t="s">
        <v>118</v>
      </c>
      <c r="AP16" s="219">
        <v>19.2109038597652</v>
      </c>
      <c r="AQ16" s="219">
        <v>20.3086697946089</v>
      </c>
      <c r="AR16" s="219">
        <v>21.4064357294526</v>
      </c>
      <c r="AS16" s="219">
        <v>22.504201664296399</v>
      </c>
      <c r="AT16" s="219">
        <v>23.601967599140099</v>
      </c>
      <c r="AU16" s="219">
        <v>24.6997335339838</v>
      </c>
      <c r="AV16" s="219">
        <v>25.797499468827599</v>
      </c>
      <c r="AW16" s="219">
        <v>26.895265403671299</v>
      </c>
      <c r="AX16" s="219">
        <v>28.221732574940798</v>
      </c>
      <c r="AY16" s="219">
        <v>29.548199746210301</v>
      </c>
      <c r="AZ16" s="219">
        <v>30.8746669174798</v>
      </c>
      <c r="BA16" s="219">
        <v>32.201134088749299</v>
      </c>
      <c r="BB16" s="219">
        <v>33.527601260018798</v>
      </c>
      <c r="BC16" s="219">
        <v>34.854068431288297</v>
      </c>
      <c r="BD16" s="219">
        <v>36.180535602557804</v>
      </c>
      <c r="BE16" s="219">
        <v>37.507002773827303</v>
      </c>
      <c r="BF16" s="219">
        <v>38.833469945096802</v>
      </c>
      <c r="BG16" s="219">
        <v>40.159937116366301</v>
      </c>
      <c r="BH16" s="219">
        <v>41.4864042876358</v>
      </c>
      <c r="BI16" s="219">
        <v>42.812871458905299</v>
      </c>
      <c r="BJ16" s="219">
        <v>44.139338630174798</v>
      </c>
      <c r="BK16" s="219">
        <v>45.465805801444297</v>
      </c>
      <c r="BL16" s="219">
        <v>46.792272972713803</v>
      </c>
      <c r="BM16" s="219">
        <v>48.118740143983302</v>
      </c>
      <c r="BN16" s="219">
        <v>49.445207315252802</v>
      </c>
      <c r="BO16" s="219">
        <v>50.771674486522301</v>
      </c>
      <c r="BP16" s="219">
        <v>52.0981416577918</v>
      </c>
      <c r="BQ16" s="219">
        <v>53.424608829061299</v>
      </c>
      <c r="BR16" s="219">
        <v>54.751076000330798</v>
      </c>
      <c r="BS16" s="219">
        <v>56.077543171600396</v>
      </c>
      <c r="BT16" s="219">
        <v>57.404010342869803</v>
      </c>
      <c r="BU16" s="219">
        <v>58.730477514139402</v>
      </c>
      <c r="BV16" s="219">
        <v>60.056944685408801</v>
      </c>
      <c r="BW16" s="219">
        <v>61.3834118566783</v>
      </c>
      <c r="BX16" s="219">
        <v>62.7098790279478</v>
      </c>
      <c r="BY16" s="219">
        <v>64.036346199217306</v>
      </c>
      <c r="BZ16" s="220">
        <v>201.71449052753499</v>
      </c>
      <c r="CB16" s="221" t="s">
        <v>118</v>
      </c>
      <c r="CC16" s="219">
        <v>38.421807719530399</v>
      </c>
      <c r="CD16" s="219">
        <v>40.617339589217799</v>
      </c>
      <c r="CE16" s="219">
        <v>42.812871458905299</v>
      </c>
      <c r="CF16" s="219">
        <v>45.008403328592699</v>
      </c>
      <c r="CG16" s="219">
        <v>47.203935198280199</v>
      </c>
      <c r="CH16" s="219">
        <v>49.399467067967699</v>
      </c>
      <c r="CI16" s="219">
        <v>51.594998937655099</v>
      </c>
      <c r="CJ16" s="219">
        <v>53.790530807342599</v>
      </c>
      <c r="CK16" s="219">
        <v>56.443465149881497</v>
      </c>
      <c r="CL16" s="219">
        <v>59.096399492420502</v>
      </c>
      <c r="CM16" s="219">
        <v>61.7493338349596</v>
      </c>
      <c r="CN16" s="219">
        <v>64.402268177498598</v>
      </c>
      <c r="CO16" s="219">
        <v>67.055202520037597</v>
      </c>
      <c r="CP16" s="219">
        <v>69.708136862576495</v>
      </c>
      <c r="CQ16" s="219">
        <v>72.361071205115607</v>
      </c>
      <c r="CR16" s="219">
        <v>75.014005547654605</v>
      </c>
      <c r="CS16" s="219">
        <v>77.666939890193504</v>
      </c>
      <c r="CT16" s="219">
        <v>80.319874232732502</v>
      </c>
      <c r="CU16" s="219">
        <v>82.9728085752716</v>
      </c>
      <c r="CV16" s="219">
        <v>85.625742917810598</v>
      </c>
      <c r="CW16" s="219">
        <v>88.278677260349596</v>
      </c>
      <c r="CX16" s="219">
        <v>90.931611602888594</v>
      </c>
      <c r="CY16" s="219">
        <v>93.584545945427607</v>
      </c>
      <c r="CZ16" s="219">
        <v>96.237480287966605</v>
      </c>
      <c r="DA16" s="219">
        <v>98.890414630505703</v>
      </c>
      <c r="DB16" s="219">
        <v>101.543348973045</v>
      </c>
      <c r="DC16" s="219">
        <v>104.196283315584</v>
      </c>
      <c r="DD16" s="219">
        <v>106.849217658123</v>
      </c>
      <c r="DE16" s="219">
        <v>109.50215200066199</v>
      </c>
      <c r="DF16" s="219">
        <v>112.15508634320101</v>
      </c>
      <c r="DG16" s="219">
        <v>114.80802068574</v>
      </c>
      <c r="DH16" s="219">
        <v>117.460955028279</v>
      </c>
      <c r="DI16" s="219">
        <v>120.113889370818</v>
      </c>
      <c r="DJ16" s="219">
        <v>122.766823713357</v>
      </c>
      <c r="DK16" s="219">
        <v>125.419758055896</v>
      </c>
      <c r="DL16" s="219">
        <v>128.07269239843501</v>
      </c>
      <c r="DM16" s="220">
        <v>134.47632701835599</v>
      </c>
      <c r="DO16" s="218" t="s">
        <v>118</v>
      </c>
      <c r="DP16" s="219">
        <v>57.632711579295602</v>
      </c>
      <c r="DQ16" s="219">
        <v>60.926009383826802</v>
      </c>
      <c r="DR16" s="219">
        <v>64.219307188358002</v>
      </c>
      <c r="DS16" s="219">
        <v>67.512604992889095</v>
      </c>
      <c r="DT16" s="219">
        <v>70.805902797420302</v>
      </c>
      <c r="DU16" s="219">
        <v>74.099200601951395</v>
      </c>
      <c r="DV16" s="219">
        <v>77.392498406482702</v>
      </c>
      <c r="DW16" s="219">
        <v>80.685796211013795</v>
      </c>
      <c r="DX16" s="219">
        <v>84.665197724822406</v>
      </c>
      <c r="DY16" s="219">
        <v>88.644599238630803</v>
      </c>
      <c r="DZ16" s="219">
        <v>92.624000752439301</v>
      </c>
      <c r="EA16" s="219">
        <v>96.603402266247898</v>
      </c>
      <c r="EB16" s="219">
        <v>100.582803780056</v>
      </c>
      <c r="EC16" s="219">
        <v>104.56220529386501</v>
      </c>
      <c r="ED16" s="219">
        <v>108.54160680767301</v>
      </c>
      <c r="EE16" s="219">
        <v>112.521008321482</v>
      </c>
      <c r="EF16" s="219">
        <v>116.50040983529</v>
      </c>
      <c r="EG16" s="219">
        <v>120.47981134909899</v>
      </c>
      <c r="EH16" s="219">
        <v>124.45921286290699</v>
      </c>
      <c r="EI16" s="219">
        <v>128.438614376716</v>
      </c>
      <c r="EJ16" s="219">
        <v>132.418015890524</v>
      </c>
      <c r="EK16" s="219">
        <v>136.397417404333</v>
      </c>
      <c r="EL16" s="219">
        <v>140.376818918141</v>
      </c>
      <c r="EM16" s="219">
        <v>144.35622043194999</v>
      </c>
      <c r="EN16" s="219">
        <v>148.33562194575899</v>
      </c>
      <c r="EO16" s="219">
        <v>152.31502345956699</v>
      </c>
      <c r="EP16" s="219">
        <v>156.29442497337499</v>
      </c>
      <c r="EQ16" s="219">
        <v>160.27382648718401</v>
      </c>
      <c r="ER16" s="219">
        <v>164.25322800099201</v>
      </c>
      <c r="ES16" s="219">
        <v>168.232629514801</v>
      </c>
      <c r="ET16" s="219">
        <v>172.212031028609</v>
      </c>
      <c r="EU16" s="219">
        <v>176.191432542418</v>
      </c>
      <c r="EV16" s="219">
        <v>180.170834056226</v>
      </c>
      <c r="EW16" s="219">
        <v>184.15023557003499</v>
      </c>
      <c r="EX16" s="219">
        <v>188.12963708384299</v>
      </c>
      <c r="EY16" s="219">
        <v>192.10903859765199</v>
      </c>
      <c r="EZ16" s="220">
        <v>67.238163509178193</v>
      </c>
      <c r="FB16" s="218" t="s">
        <v>118</v>
      </c>
      <c r="FC16" s="219">
        <v>76.843615439060699</v>
      </c>
      <c r="FD16" s="219">
        <v>81.234679178435698</v>
      </c>
      <c r="FE16" s="219">
        <v>85.625742917810598</v>
      </c>
      <c r="FF16" s="219">
        <v>90.016806657185498</v>
      </c>
      <c r="FG16" s="219">
        <v>94.407870396560398</v>
      </c>
      <c r="FH16" s="219">
        <v>98.798934135935298</v>
      </c>
      <c r="FI16" s="219">
        <v>103.18999787531</v>
      </c>
      <c r="FJ16" s="219">
        <v>107.581061614685</v>
      </c>
      <c r="FK16" s="219">
        <v>112.88693029976299</v>
      </c>
      <c r="FL16" s="219">
        <v>118.192798984841</v>
      </c>
      <c r="FM16" s="219">
        <v>123.498667669919</v>
      </c>
      <c r="FN16" s="219">
        <v>128.804536354997</v>
      </c>
      <c r="FO16" s="219">
        <v>134.11040504007499</v>
      </c>
      <c r="FP16" s="219">
        <v>139.41627372515299</v>
      </c>
      <c r="FQ16" s="219">
        <v>144.72214241023099</v>
      </c>
      <c r="FR16" s="219">
        <v>150.02801109530901</v>
      </c>
      <c r="FS16" s="219">
        <v>155.33387978038701</v>
      </c>
      <c r="FT16" s="219">
        <v>160.639748465465</v>
      </c>
      <c r="FU16" s="219">
        <v>165.945617150543</v>
      </c>
      <c r="FV16" s="219">
        <v>171.251485835621</v>
      </c>
      <c r="FW16" s="219">
        <v>176.55735452069899</v>
      </c>
      <c r="FX16" s="219">
        <v>181.86322320577699</v>
      </c>
      <c r="FY16" s="219">
        <v>187.16909189085499</v>
      </c>
      <c r="FZ16" s="219">
        <v>192.47496057593301</v>
      </c>
      <c r="GA16" s="219">
        <v>197.78082926101101</v>
      </c>
      <c r="GB16" s="219">
        <v>203.086697946089</v>
      </c>
      <c r="GC16" s="219">
        <v>208.392566631167</v>
      </c>
      <c r="GD16" s="219">
        <v>213.698435316245</v>
      </c>
      <c r="GE16" s="219">
        <v>219.00430400132299</v>
      </c>
      <c r="GF16" s="219">
        <v>224.31017268640099</v>
      </c>
      <c r="GG16" s="219">
        <v>229.61604137147901</v>
      </c>
      <c r="GH16" s="219">
        <v>234.92191005655701</v>
      </c>
      <c r="GI16" s="219">
        <v>240.22777874163501</v>
      </c>
      <c r="GJ16" s="219">
        <v>245.533647426713</v>
      </c>
      <c r="GK16" s="219">
        <v>250.839516111791</v>
      </c>
      <c r="GL16" s="219">
        <v>256.145384796869</v>
      </c>
      <c r="GM16" s="215">
        <v>0</v>
      </c>
    </row>
    <row r="17" spans="1:195" s="209" customFormat="1" ht="15.5" x14ac:dyDescent="0.3">
      <c r="A17" s="222" t="s">
        <v>119</v>
      </c>
      <c r="B17" s="215">
        <v>0</v>
      </c>
      <c r="C17" s="215">
        <v>0</v>
      </c>
      <c r="D17" s="215">
        <v>0</v>
      </c>
      <c r="E17" s="215">
        <v>0</v>
      </c>
      <c r="F17" s="215">
        <v>0</v>
      </c>
      <c r="G17" s="215">
        <v>0</v>
      </c>
      <c r="H17" s="215">
        <v>0</v>
      </c>
      <c r="I17" s="215">
        <v>0</v>
      </c>
      <c r="J17" s="215">
        <v>0</v>
      </c>
      <c r="K17" s="215">
        <v>0</v>
      </c>
      <c r="L17" s="215">
        <v>0</v>
      </c>
      <c r="M17" s="215">
        <v>0</v>
      </c>
      <c r="N17" s="215">
        <v>0</v>
      </c>
      <c r="O17" s="215">
        <v>0</v>
      </c>
      <c r="P17" s="215">
        <v>0</v>
      </c>
      <c r="Q17" s="215">
        <v>0</v>
      </c>
      <c r="R17" s="215">
        <v>0</v>
      </c>
      <c r="S17" s="215">
        <v>0</v>
      </c>
      <c r="T17" s="215">
        <v>0</v>
      </c>
      <c r="U17" s="215">
        <v>0</v>
      </c>
      <c r="V17" s="215">
        <v>0</v>
      </c>
      <c r="W17" s="215">
        <v>0</v>
      </c>
      <c r="X17" s="215">
        <v>0</v>
      </c>
      <c r="Y17" s="215">
        <v>0</v>
      </c>
      <c r="Z17" s="215">
        <v>0</v>
      </c>
      <c r="AA17" s="215">
        <v>0</v>
      </c>
      <c r="AB17" s="215">
        <v>0</v>
      </c>
      <c r="AC17" s="215">
        <v>0</v>
      </c>
      <c r="AD17" s="215">
        <v>0</v>
      </c>
      <c r="AE17" s="215">
        <v>0</v>
      </c>
      <c r="AF17" s="215">
        <v>0</v>
      </c>
      <c r="AG17" s="215">
        <v>0</v>
      </c>
      <c r="AH17" s="215">
        <v>0</v>
      </c>
      <c r="AI17" s="215">
        <v>0</v>
      </c>
      <c r="AJ17" s="215">
        <v>0</v>
      </c>
      <c r="AK17" s="215">
        <v>0</v>
      </c>
      <c r="AL17" s="220">
        <v>287.35471311005801</v>
      </c>
      <c r="AO17" s="218" t="s">
        <v>119</v>
      </c>
      <c r="AP17" s="219">
        <v>20.525336650718401</v>
      </c>
      <c r="AQ17" s="219">
        <v>21.698213030759501</v>
      </c>
      <c r="AR17" s="219">
        <v>22.871089410800501</v>
      </c>
      <c r="AS17" s="219">
        <v>24.0439657908416</v>
      </c>
      <c r="AT17" s="219">
        <v>25.2168421708826</v>
      </c>
      <c r="AU17" s="219">
        <v>26.3897185509237</v>
      </c>
      <c r="AV17" s="219">
        <v>27.5625949309647</v>
      </c>
      <c r="AW17" s="219">
        <v>28.735471311005799</v>
      </c>
      <c r="AX17" s="219">
        <v>30.152696936888699</v>
      </c>
      <c r="AY17" s="219">
        <v>31.569922562771598</v>
      </c>
      <c r="AZ17" s="219">
        <v>32.987148188654601</v>
      </c>
      <c r="BA17" s="219">
        <v>34.4043738145375</v>
      </c>
      <c r="BB17" s="219">
        <v>35.8215994404204</v>
      </c>
      <c r="BC17" s="219">
        <v>37.238825066303399</v>
      </c>
      <c r="BD17" s="219">
        <v>38.656050692186298</v>
      </c>
      <c r="BE17" s="219">
        <v>40.073276318069198</v>
      </c>
      <c r="BF17" s="219">
        <v>41.490501943952196</v>
      </c>
      <c r="BG17" s="219">
        <v>42.907727569835103</v>
      </c>
      <c r="BH17" s="219">
        <v>44.324953195718102</v>
      </c>
      <c r="BI17" s="219">
        <v>45.742178821601001</v>
      </c>
      <c r="BJ17" s="219">
        <v>47.159404447483901</v>
      </c>
      <c r="BK17" s="219">
        <v>48.5766300733669</v>
      </c>
      <c r="BL17" s="219">
        <v>49.993855699249799</v>
      </c>
      <c r="BM17" s="219">
        <v>51.411081325132699</v>
      </c>
      <c r="BN17" s="219">
        <v>52.828306951015698</v>
      </c>
      <c r="BO17" s="219">
        <v>54.245532576898597</v>
      </c>
      <c r="BP17" s="219">
        <v>55.662758202781603</v>
      </c>
      <c r="BQ17" s="219">
        <v>57.079983828664503</v>
      </c>
      <c r="BR17" s="219">
        <v>58.497209454547402</v>
      </c>
      <c r="BS17" s="219">
        <v>59.914435080430401</v>
      </c>
      <c r="BT17" s="219">
        <v>61.3316607063134</v>
      </c>
      <c r="BU17" s="219">
        <v>62.7488863321963</v>
      </c>
      <c r="BV17" s="219">
        <v>64.166111958079199</v>
      </c>
      <c r="BW17" s="219">
        <v>65.583337583962205</v>
      </c>
      <c r="BX17" s="219">
        <v>67.000563209845097</v>
      </c>
      <c r="BY17" s="219">
        <v>68.417788835728004</v>
      </c>
      <c r="BZ17" s="220">
        <v>215.516034832543</v>
      </c>
      <c r="CB17" s="221" t="s">
        <v>119</v>
      </c>
      <c r="CC17" s="219">
        <v>41.050673301436802</v>
      </c>
      <c r="CD17" s="219">
        <v>43.396426061518902</v>
      </c>
      <c r="CE17" s="219">
        <v>45.742178821601001</v>
      </c>
      <c r="CF17" s="219">
        <v>48.087931581683101</v>
      </c>
      <c r="CG17" s="219">
        <v>50.433684341765201</v>
      </c>
      <c r="CH17" s="219">
        <v>52.7794371018473</v>
      </c>
      <c r="CI17" s="219">
        <v>55.1251898619294</v>
      </c>
      <c r="CJ17" s="219">
        <v>57.470942622011599</v>
      </c>
      <c r="CK17" s="219">
        <v>60.305393873777398</v>
      </c>
      <c r="CL17" s="219">
        <v>63.139845125543197</v>
      </c>
      <c r="CM17" s="219">
        <v>65.974296377309102</v>
      </c>
      <c r="CN17" s="219">
        <v>68.808747629075</v>
      </c>
      <c r="CO17" s="219">
        <v>71.643198880840899</v>
      </c>
      <c r="CP17" s="219">
        <v>74.477650132606797</v>
      </c>
      <c r="CQ17" s="219">
        <v>77.312101384372696</v>
      </c>
      <c r="CR17" s="219">
        <v>80.146552636138495</v>
      </c>
      <c r="CS17" s="219">
        <v>82.981003887904393</v>
      </c>
      <c r="CT17" s="219">
        <v>85.815455139670306</v>
      </c>
      <c r="CU17" s="219">
        <v>88.649906391436204</v>
      </c>
      <c r="CV17" s="219">
        <v>91.484357643202003</v>
      </c>
      <c r="CW17" s="219">
        <v>94.318808894967802</v>
      </c>
      <c r="CX17" s="219">
        <v>97.1532601467338</v>
      </c>
      <c r="CY17" s="219">
        <v>99.987711398499599</v>
      </c>
      <c r="CZ17" s="219">
        <v>102.822162650265</v>
      </c>
      <c r="DA17" s="219">
        <v>105.656613902031</v>
      </c>
      <c r="DB17" s="219">
        <v>108.491065153797</v>
      </c>
      <c r="DC17" s="219">
        <v>111.32551640556299</v>
      </c>
      <c r="DD17" s="219">
        <v>114.15996765732901</v>
      </c>
      <c r="DE17" s="219">
        <v>116.994418909095</v>
      </c>
      <c r="DF17" s="219">
        <v>119.828870160861</v>
      </c>
      <c r="DG17" s="219">
        <v>122.663321412627</v>
      </c>
      <c r="DH17" s="219">
        <v>125.497772664393</v>
      </c>
      <c r="DI17" s="219">
        <v>128.332223916158</v>
      </c>
      <c r="DJ17" s="219">
        <v>131.16667516792401</v>
      </c>
      <c r="DK17" s="219">
        <v>134.00112641969</v>
      </c>
      <c r="DL17" s="219">
        <v>136.83557767145601</v>
      </c>
      <c r="DM17" s="220">
        <v>143.67735655502901</v>
      </c>
      <c r="DO17" s="218" t="s">
        <v>119</v>
      </c>
      <c r="DP17" s="219">
        <v>61.576009952155196</v>
      </c>
      <c r="DQ17" s="219">
        <v>65.094639092278399</v>
      </c>
      <c r="DR17" s="219">
        <v>68.613268232401495</v>
      </c>
      <c r="DS17" s="219">
        <v>72.131897372524705</v>
      </c>
      <c r="DT17" s="219">
        <v>75.650526512647801</v>
      </c>
      <c r="DU17" s="219">
        <v>79.169155652770897</v>
      </c>
      <c r="DV17" s="219">
        <v>82.687784792894107</v>
      </c>
      <c r="DW17" s="219">
        <v>86.206413933017203</v>
      </c>
      <c r="DX17" s="219">
        <v>90.458090810666206</v>
      </c>
      <c r="DY17" s="219">
        <v>94.709767688314898</v>
      </c>
      <c r="DZ17" s="219">
        <v>98.961444565963703</v>
      </c>
      <c r="EA17" s="219">
        <v>103.213121443612</v>
      </c>
      <c r="EB17" s="219">
        <v>107.464798321261</v>
      </c>
      <c r="EC17" s="219">
        <v>111.71647519891</v>
      </c>
      <c r="ED17" s="219">
        <v>115.96815207655899</v>
      </c>
      <c r="EE17" s="219">
        <v>120.219828954208</v>
      </c>
      <c r="EF17" s="219">
        <v>124.471505831857</v>
      </c>
      <c r="EG17" s="219">
        <v>128.72318270950501</v>
      </c>
      <c r="EH17" s="219">
        <v>132.97485958715399</v>
      </c>
      <c r="EI17" s="219">
        <v>137.22653646480299</v>
      </c>
      <c r="EJ17" s="219">
        <v>141.47821334245199</v>
      </c>
      <c r="EK17" s="219">
        <v>145.729890220101</v>
      </c>
      <c r="EL17" s="219">
        <v>149.98156709774901</v>
      </c>
      <c r="EM17" s="219">
        <v>154.23324397539801</v>
      </c>
      <c r="EN17" s="219">
        <v>158.48492085304699</v>
      </c>
      <c r="EO17" s="219">
        <v>162.73659773069599</v>
      </c>
      <c r="EP17" s="219">
        <v>166.98827460834499</v>
      </c>
      <c r="EQ17" s="219">
        <v>171.239951485994</v>
      </c>
      <c r="ER17" s="219">
        <v>175.49162836364201</v>
      </c>
      <c r="ES17" s="219">
        <v>179.74330524129101</v>
      </c>
      <c r="ET17" s="219">
        <v>183.99498211893999</v>
      </c>
      <c r="EU17" s="219">
        <v>188.24665899658899</v>
      </c>
      <c r="EV17" s="219">
        <v>192.498335874237</v>
      </c>
      <c r="EW17" s="219">
        <v>196.750012751886</v>
      </c>
      <c r="EX17" s="219">
        <v>201.00168962953501</v>
      </c>
      <c r="EY17" s="219">
        <v>205.25336650718401</v>
      </c>
      <c r="EZ17" s="220">
        <v>71.838678277514404</v>
      </c>
      <c r="FB17" s="218" t="s">
        <v>119</v>
      </c>
      <c r="FC17" s="219">
        <v>82.101346602873605</v>
      </c>
      <c r="FD17" s="219">
        <v>86.792852123037903</v>
      </c>
      <c r="FE17" s="219">
        <v>91.484357643202003</v>
      </c>
      <c r="FF17" s="219">
        <v>96.175863163366202</v>
      </c>
      <c r="FG17" s="219">
        <v>100.86736868353</v>
      </c>
      <c r="FH17" s="219">
        <v>105.558874203695</v>
      </c>
      <c r="FI17" s="219">
        <v>110.250379723859</v>
      </c>
      <c r="FJ17" s="219">
        <v>114.941885244023</v>
      </c>
      <c r="FK17" s="219">
        <v>120.61078774755499</v>
      </c>
      <c r="FL17" s="219">
        <v>126.279690251086</v>
      </c>
      <c r="FM17" s="219">
        <v>131.94859275461801</v>
      </c>
      <c r="FN17" s="219">
        <v>137.61749525815</v>
      </c>
      <c r="FO17" s="219">
        <v>143.286397761682</v>
      </c>
      <c r="FP17" s="219">
        <v>148.95530026521399</v>
      </c>
      <c r="FQ17" s="219">
        <v>154.62420276874499</v>
      </c>
      <c r="FR17" s="219">
        <v>160.29310527227699</v>
      </c>
      <c r="FS17" s="219">
        <v>165.96200777580901</v>
      </c>
      <c r="FT17" s="219">
        <v>171.63091027934101</v>
      </c>
      <c r="FU17" s="219">
        <v>177.29981278287201</v>
      </c>
      <c r="FV17" s="219">
        <v>182.96871528640401</v>
      </c>
      <c r="FW17" s="219">
        <v>188.637617789936</v>
      </c>
      <c r="FX17" s="219">
        <v>194.306520293468</v>
      </c>
      <c r="FY17" s="219">
        <v>199.975422796999</v>
      </c>
      <c r="FZ17" s="219">
        <v>205.64432530053099</v>
      </c>
      <c r="GA17" s="219">
        <v>211.31322780406299</v>
      </c>
      <c r="GB17" s="219">
        <v>216.98213030759501</v>
      </c>
      <c r="GC17" s="219">
        <v>222.65103281112599</v>
      </c>
      <c r="GD17" s="219">
        <v>228.31993531465801</v>
      </c>
      <c r="GE17" s="219">
        <v>233.98883781819001</v>
      </c>
      <c r="GF17" s="219">
        <v>239.657740321722</v>
      </c>
      <c r="GG17" s="219">
        <v>245.326642825253</v>
      </c>
      <c r="GH17" s="219">
        <v>250.995545328785</v>
      </c>
      <c r="GI17" s="219">
        <v>256.66444783231702</v>
      </c>
      <c r="GJ17" s="219">
        <v>262.33335033584899</v>
      </c>
      <c r="GK17" s="219">
        <v>268.00225283937999</v>
      </c>
      <c r="GL17" s="219">
        <v>273.67115534291202</v>
      </c>
      <c r="GM17" s="215">
        <v>0</v>
      </c>
    </row>
    <row r="18" spans="1:195" s="209" customFormat="1" ht="15.5" x14ac:dyDescent="0.3">
      <c r="A18" s="222" t="s">
        <v>120</v>
      </c>
      <c r="B18" s="215">
        <v>0</v>
      </c>
      <c r="C18" s="215">
        <v>0</v>
      </c>
      <c r="D18" s="215">
        <v>0</v>
      </c>
      <c r="E18" s="215">
        <v>0</v>
      </c>
      <c r="F18" s="215">
        <v>0</v>
      </c>
      <c r="G18" s="215">
        <v>0</v>
      </c>
      <c r="H18" s="215">
        <v>0</v>
      </c>
      <c r="I18" s="215">
        <v>0</v>
      </c>
      <c r="J18" s="215">
        <v>0</v>
      </c>
      <c r="K18" s="215">
        <v>0</v>
      </c>
      <c r="L18" s="215">
        <v>0</v>
      </c>
      <c r="M18" s="215">
        <v>0</v>
      </c>
      <c r="N18" s="215">
        <v>0</v>
      </c>
      <c r="O18" s="215">
        <v>0</v>
      </c>
      <c r="P18" s="215">
        <v>0</v>
      </c>
      <c r="Q18" s="215">
        <v>0</v>
      </c>
      <c r="R18" s="215">
        <v>0</v>
      </c>
      <c r="S18" s="215">
        <v>0</v>
      </c>
      <c r="T18" s="215">
        <v>0</v>
      </c>
      <c r="U18" s="215">
        <v>0</v>
      </c>
      <c r="V18" s="215">
        <v>0</v>
      </c>
      <c r="W18" s="215">
        <v>0</v>
      </c>
      <c r="X18" s="215">
        <v>0</v>
      </c>
      <c r="Y18" s="215">
        <v>0</v>
      </c>
      <c r="Z18" s="215">
        <v>0</v>
      </c>
      <c r="AA18" s="215">
        <v>0</v>
      </c>
      <c r="AB18" s="215">
        <v>0</v>
      </c>
      <c r="AC18" s="215">
        <v>0</v>
      </c>
      <c r="AD18" s="215">
        <v>0</v>
      </c>
      <c r="AE18" s="215">
        <v>0</v>
      </c>
      <c r="AF18" s="215">
        <v>0</v>
      </c>
      <c r="AG18" s="215">
        <v>0</v>
      </c>
      <c r="AH18" s="215">
        <v>0</v>
      </c>
      <c r="AI18" s="215">
        <v>0</v>
      </c>
      <c r="AJ18" s="215">
        <v>0</v>
      </c>
      <c r="AK18" s="215">
        <v>0</v>
      </c>
      <c r="AL18" s="220">
        <v>42.363572443818903</v>
      </c>
      <c r="AO18" s="218" t="s">
        <v>120</v>
      </c>
      <c r="AP18" s="219">
        <v>3.0259694602727798</v>
      </c>
      <c r="AQ18" s="219">
        <v>3.1988820008598</v>
      </c>
      <c r="AR18" s="219">
        <v>3.37179454144681</v>
      </c>
      <c r="AS18" s="219">
        <v>3.5447070820338298</v>
      </c>
      <c r="AT18" s="219">
        <v>3.71761962262085</v>
      </c>
      <c r="AU18" s="219">
        <v>3.89053216320786</v>
      </c>
      <c r="AV18" s="219">
        <v>4.0634447037948798</v>
      </c>
      <c r="AW18" s="219">
        <v>4.2363572443818898</v>
      </c>
      <c r="AX18" s="219">
        <v>4.4452932309245297</v>
      </c>
      <c r="AY18" s="219">
        <v>4.6542292174671802</v>
      </c>
      <c r="AZ18" s="219">
        <v>4.8631652040098299</v>
      </c>
      <c r="BA18" s="219">
        <v>5.0721011905524698</v>
      </c>
      <c r="BB18" s="219">
        <v>5.2810371770951203</v>
      </c>
      <c r="BC18" s="219">
        <v>5.4899731636377602</v>
      </c>
      <c r="BD18" s="219">
        <v>5.6989091501804001</v>
      </c>
      <c r="BE18" s="219">
        <v>5.9078451367230498</v>
      </c>
      <c r="BF18" s="219">
        <v>6.1167811232657003</v>
      </c>
      <c r="BG18" s="219">
        <v>6.3257171098083402</v>
      </c>
      <c r="BH18" s="219">
        <v>6.5346530963509801</v>
      </c>
      <c r="BI18" s="219">
        <v>6.7435890828936298</v>
      </c>
      <c r="BJ18" s="219">
        <v>6.9525250694362697</v>
      </c>
      <c r="BK18" s="219">
        <v>7.1614610559789096</v>
      </c>
      <c r="BL18" s="219">
        <v>7.3703970425215601</v>
      </c>
      <c r="BM18" s="219">
        <v>7.5793330290642</v>
      </c>
      <c r="BN18" s="219">
        <v>7.7882690156068497</v>
      </c>
      <c r="BO18" s="219">
        <v>7.9972050021494896</v>
      </c>
      <c r="BP18" s="219">
        <v>8.2061409886921393</v>
      </c>
      <c r="BQ18" s="219">
        <v>8.4150769752347792</v>
      </c>
      <c r="BR18" s="219">
        <v>8.6240129617774297</v>
      </c>
      <c r="BS18" s="219">
        <v>8.8329489483200696</v>
      </c>
      <c r="BT18" s="219">
        <v>9.0418849348627202</v>
      </c>
      <c r="BU18" s="219">
        <v>9.2508209214053601</v>
      </c>
      <c r="BV18" s="219">
        <v>9.4597569079480106</v>
      </c>
      <c r="BW18" s="219">
        <v>9.6686928944906505</v>
      </c>
      <c r="BX18" s="219">
        <v>9.8776288810332993</v>
      </c>
      <c r="BY18" s="219">
        <v>10.0865648675759</v>
      </c>
      <c r="BZ18" s="220">
        <v>31.7726793328642</v>
      </c>
      <c r="CB18" s="221" t="s">
        <v>120</v>
      </c>
      <c r="CC18" s="219">
        <v>6.0519389205455596</v>
      </c>
      <c r="CD18" s="219">
        <v>6.3977640017195903</v>
      </c>
      <c r="CE18" s="219">
        <v>6.7435890828936298</v>
      </c>
      <c r="CF18" s="219">
        <v>7.0894141640676596</v>
      </c>
      <c r="CG18" s="219">
        <v>7.4352392452416902</v>
      </c>
      <c r="CH18" s="219">
        <v>7.78106432641572</v>
      </c>
      <c r="CI18" s="219">
        <v>8.1268894075897595</v>
      </c>
      <c r="CJ18" s="219">
        <v>8.4727144887637902</v>
      </c>
      <c r="CK18" s="219">
        <v>8.89058646184907</v>
      </c>
      <c r="CL18" s="219">
        <v>9.3084584349343693</v>
      </c>
      <c r="CM18" s="219">
        <v>9.7263304080196509</v>
      </c>
      <c r="CN18" s="219">
        <v>10.1442023811049</v>
      </c>
      <c r="CO18" s="219">
        <v>10.5620743541902</v>
      </c>
      <c r="CP18" s="219">
        <v>10.979946327275499</v>
      </c>
      <c r="CQ18" s="219">
        <v>11.3978183003608</v>
      </c>
      <c r="CR18" s="219">
        <v>11.8156902734461</v>
      </c>
      <c r="CS18" s="219">
        <v>12.233562246531401</v>
      </c>
      <c r="CT18" s="219">
        <v>12.6514342196167</v>
      </c>
      <c r="CU18" s="219">
        <v>13.069306192701999</v>
      </c>
      <c r="CV18" s="219">
        <v>13.4871781657873</v>
      </c>
      <c r="CW18" s="219">
        <v>13.9050501388725</v>
      </c>
      <c r="CX18" s="219">
        <v>14.3229221119578</v>
      </c>
      <c r="CY18" s="219">
        <v>14.740794085043101</v>
      </c>
      <c r="CZ18" s="219">
        <v>15.1586660581284</v>
      </c>
      <c r="DA18" s="219">
        <v>15.576538031213699</v>
      </c>
      <c r="DB18" s="219">
        <v>15.994410004299001</v>
      </c>
      <c r="DC18" s="219">
        <v>16.4122819773843</v>
      </c>
      <c r="DD18" s="219">
        <v>16.830153950469601</v>
      </c>
      <c r="DE18" s="219">
        <v>17.248025923554898</v>
      </c>
      <c r="DF18" s="219">
        <v>17.6658978966401</v>
      </c>
      <c r="DG18" s="219">
        <v>18.083769869725401</v>
      </c>
      <c r="DH18" s="219">
        <v>18.501641842810699</v>
      </c>
      <c r="DI18" s="219">
        <v>18.919513815896</v>
      </c>
      <c r="DJ18" s="219">
        <v>19.337385788981301</v>
      </c>
      <c r="DK18" s="219">
        <v>19.755257762066599</v>
      </c>
      <c r="DL18" s="219">
        <v>20.1731297351519</v>
      </c>
      <c r="DM18" s="220">
        <v>21.181786221909501</v>
      </c>
      <c r="DO18" s="218" t="s">
        <v>120</v>
      </c>
      <c r="DP18" s="219">
        <v>9.0779083808183501</v>
      </c>
      <c r="DQ18" s="219">
        <v>9.5966460025793907</v>
      </c>
      <c r="DR18" s="219">
        <v>10.115383624340399</v>
      </c>
      <c r="DS18" s="219">
        <v>10.6341212461015</v>
      </c>
      <c r="DT18" s="219">
        <v>11.1528588678625</v>
      </c>
      <c r="DU18" s="219">
        <v>11.6715964896236</v>
      </c>
      <c r="DV18" s="219">
        <v>12.190334111384599</v>
      </c>
      <c r="DW18" s="219">
        <v>12.7090717331457</v>
      </c>
      <c r="DX18" s="219">
        <v>13.335879692773601</v>
      </c>
      <c r="DY18" s="219">
        <v>13.9626876524016</v>
      </c>
      <c r="DZ18" s="219">
        <v>14.5894956120295</v>
      </c>
      <c r="EA18" s="219">
        <v>15.2163035716574</v>
      </c>
      <c r="EB18" s="219">
        <v>15.843111531285301</v>
      </c>
      <c r="EC18" s="219">
        <v>16.469919490913298</v>
      </c>
      <c r="ED18" s="219">
        <v>17.096727450541199</v>
      </c>
      <c r="EE18" s="219">
        <v>17.723535410169202</v>
      </c>
      <c r="EF18" s="219">
        <v>18.350343369797098</v>
      </c>
      <c r="EG18" s="219">
        <v>18.977151329424998</v>
      </c>
      <c r="EH18" s="219">
        <v>19.603959289053002</v>
      </c>
      <c r="EI18" s="219">
        <v>20.230767248680898</v>
      </c>
      <c r="EJ18" s="219">
        <v>20.857575208308798</v>
      </c>
      <c r="EK18" s="219">
        <v>21.484383167936699</v>
      </c>
      <c r="EL18" s="219">
        <v>22.111191127564702</v>
      </c>
      <c r="EM18" s="219">
        <v>22.737999087192598</v>
      </c>
      <c r="EN18" s="219">
        <v>23.364807046820601</v>
      </c>
      <c r="EO18" s="219">
        <v>23.991615006448502</v>
      </c>
      <c r="EP18" s="219">
        <v>24.618422966076398</v>
      </c>
      <c r="EQ18" s="219">
        <v>25.245230925704401</v>
      </c>
      <c r="ER18" s="219">
        <v>25.872038885332302</v>
      </c>
      <c r="ES18" s="219">
        <v>26.498846844960202</v>
      </c>
      <c r="ET18" s="219">
        <v>27.125654804588201</v>
      </c>
      <c r="EU18" s="219">
        <v>27.752462764216101</v>
      </c>
      <c r="EV18" s="219">
        <v>28.379270723844002</v>
      </c>
      <c r="EW18" s="219">
        <v>29.006078683471902</v>
      </c>
      <c r="EX18" s="219">
        <v>29.632886643099901</v>
      </c>
      <c r="EY18" s="219">
        <v>30.259694602727802</v>
      </c>
      <c r="EZ18" s="220">
        <v>10.590893110954701</v>
      </c>
      <c r="FB18" s="218" t="s">
        <v>120</v>
      </c>
      <c r="FC18" s="219">
        <v>12.1038778410911</v>
      </c>
      <c r="FD18" s="219">
        <v>12.7955280034392</v>
      </c>
      <c r="FE18" s="219">
        <v>13.4871781657873</v>
      </c>
      <c r="FF18" s="219">
        <v>14.1788283281353</v>
      </c>
      <c r="FG18" s="219">
        <v>14.8704784904834</v>
      </c>
      <c r="FH18" s="219">
        <v>15.562128652831399</v>
      </c>
      <c r="FI18" s="219">
        <v>16.253778815179501</v>
      </c>
      <c r="FJ18" s="219">
        <v>16.945428977527602</v>
      </c>
      <c r="FK18" s="219">
        <v>17.781172923698101</v>
      </c>
      <c r="FL18" s="219">
        <v>18.6169168698687</v>
      </c>
      <c r="FM18" s="219">
        <v>19.452660816039302</v>
      </c>
      <c r="FN18" s="219">
        <v>20.2884047622099</v>
      </c>
      <c r="FO18" s="219">
        <v>21.124148708380499</v>
      </c>
      <c r="FP18" s="219">
        <v>21.959892654550998</v>
      </c>
      <c r="FQ18" s="219">
        <v>22.7956366007216</v>
      </c>
      <c r="FR18" s="219">
        <v>23.631380546892199</v>
      </c>
      <c r="FS18" s="219">
        <v>24.467124493062801</v>
      </c>
      <c r="FT18" s="219">
        <v>25.3028684392334</v>
      </c>
      <c r="FU18" s="219">
        <v>26.138612385403899</v>
      </c>
      <c r="FV18" s="219">
        <v>26.974356331574501</v>
      </c>
      <c r="FW18" s="219">
        <v>27.8101002777451</v>
      </c>
      <c r="FX18" s="219">
        <v>28.645844223915599</v>
      </c>
      <c r="FY18" s="219">
        <v>29.481588170086201</v>
      </c>
      <c r="FZ18" s="219">
        <v>30.3173321162568</v>
      </c>
      <c r="GA18" s="219">
        <v>31.153076062427399</v>
      </c>
      <c r="GB18" s="219">
        <v>31.988820008598001</v>
      </c>
      <c r="GC18" s="219">
        <v>32.8245639547686</v>
      </c>
      <c r="GD18" s="219">
        <v>33.660307900939102</v>
      </c>
      <c r="GE18" s="219">
        <v>34.496051847109698</v>
      </c>
      <c r="GF18" s="219">
        <v>35.3317957932803</v>
      </c>
      <c r="GG18" s="219">
        <v>36.167539739450902</v>
      </c>
      <c r="GH18" s="219">
        <v>37.003283685621497</v>
      </c>
      <c r="GI18" s="219">
        <v>37.839027631792</v>
      </c>
      <c r="GJ18" s="219">
        <v>38.674771577962602</v>
      </c>
      <c r="GK18" s="219">
        <v>39.510515524133197</v>
      </c>
      <c r="GL18" s="219">
        <v>40.3462594703037</v>
      </c>
      <c r="GM18" s="215">
        <v>0</v>
      </c>
    </row>
    <row r="19" spans="1:195" s="209" customFormat="1" ht="15.5" x14ac:dyDescent="0.3">
      <c r="A19" s="222" t="s">
        <v>121</v>
      </c>
      <c r="B19" s="215">
        <v>0</v>
      </c>
      <c r="C19" s="215">
        <v>0</v>
      </c>
      <c r="D19" s="215">
        <v>0</v>
      </c>
      <c r="E19" s="215">
        <v>0</v>
      </c>
      <c r="F19" s="215">
        <v>0</v>
      </c>
      <c r="G19" s="215">
        <v>0</v>
      </c>
      <c r="H19" s="215">
        <v>0</v>
      </c>
      <c r="I19" s="215">
        <v>0</v>
      </c>
      <c r="J19" s="215">
        <v>0</v>
      </c>
      <c r="K19" s="215">
        <v>0</v>
      </c>
      <c r="L19" s="215">
        <v>0</v>
      </c>
      <c r="M19" s="215">
        <v>0</v>
      </c>
      <c r="N19" s="215">
        <v>0</v>
      </c>
      <c r="O19" s="215">
        <v>0</v>
      </c>
      <c r="P19" s="215">
        <v>0</v>
      </c>
      <c r="Q19" s="215">
        <v>0</v>
      </c>
      <c r="R19" s="215">
        <v>0</v>
      </c>
      <c r="S19" s="215">
        <v>0</v>
      </c>
      <c r="T19" s="215">
        <v>0</v>
      </c>
      <c r="U19" s="215">
        <v>0</v>
      </c>
      <c r="V19" s="215">
        <v>0</v>
      </c>
      <c r="W19" s="215">
        <v>0</v>
      </c>
      <c r="X19" s="215">
        <v>0</v>
      </c>
      <c r="Y19" s="215">
        <v>0</v>
      </c>
      <c r="Z19" s="215">
        <v>0</v>
      </c>
      <c r="AA19" s="215">
        <v>0</v>
      </c>
      <c r="AB19" s="215">
        <v>0</v>
      </c>
      <c r="AC19" s="215">
        <v>0</v>
      </c>
      <c r="AD19" s="215">
        <v>0</v>
      </c>
      <c r="AE19" s="215">
        <v>0</v>
      </c>
      <c r="AF19" s="215">
        <v>0</v>
      </c>
      <c r="AG19" s="215">
        <v>0</v>
      </c>
      <c r="AH19" s="215">
        <v>0</v>
      </c>
      <c r="AI19" s="215">
        <v>0</v>
      </c>
      <c r="AJ19" s="215">
        <v>0</v>
      </c>
      <c r="AK19" s="215">
        <v>0</v>
      </c>
      <c r="AL19" s="220">
        <v>62.020568353626601</v>
      </c>
      <c r="AO19" s="218" t="s">
        <v>121</v>
      </c>
      <c r="AP19" s="219">
        <v>4.4300405966876104</v>
      </c>
      <c r="AQ19" s="219">
        <v>4.6831857736411902</v>
      </c>
      <c r="AR19" s="219">
        <v>4.9363309505947699</v>
      </c>
      <c r="AS19" s="219">
        <v>5.1894761275483496</v>
      </c>
      <c r="AT19" s="219">
        <v>5.4426213045019196</v>
      </c>
      <c r="AU19" s="219">
        <v>5.6957664814555002</v>
      </c>
      <c r="AV19" s="219">
        <v>5.94891165840908</v>
      </c>
      <c r="AW19" s="219">
        <v>6.2020568353626597</v>
      </c>
      <c r="AX19" s="219">
        <v>6.5079405908482304</v>
      </c>
      <c r="AY19" s="219">
        <v>6.8138243463338002</v>
      </c>
      <c r="AZ19" s="219">
        <v>7.1197081018193797</v>
      </c>
      <c r="BA19" s="219">
        <v>7.4255918573049504</v>
      </c>
      <c r="BB19" s="219">
        <v>7.73147561279053</v>
      </c>
      <c r="BC19" s="219">
        <v>8.0373593682760998</v>
      </c>
      <c r="BD19" s="219">
        <v>8.3432431237616704</v>
      </c>
      <c r="BE19" s="219">
        <v>8.64912687924725</v>
      </c>
      <c r="BF19" s="219">
        <v>8.9550106347328207</v>
      </c>
      <c r="BG19" s="219">
        <v>9.2608943902183896</v>
      </c>
      <c r="BH19" s="219">
        <v>9.5667781457039691</v>
      </c>
      <c r="BI19" s="219">
        <v>9.8726619011895398</v>
      </c>
      <c r="BJ19" s="219">
        <v>10.1785456566751</v>
      </c>
      <c r="BK19" s="219">
        <v>10.484429412160701</v>
      </c>
      <c r="BL19" s="219">
        <v>10.7903131676463</v>
      </c>
      <c r="BM19" s="219">
        <v>11.096196923131799</v>
      </c>
      <c r="BN19" s="219">
        <v>11.4020806786174</v>
      </c>
      <c r="BO19" s="219">
        <v>11.707964434102999</v>
      </c>
      <c r="BP19" s="219">
        <v>12.0138481895886</v>
      </c>
      <c r="BQ19" s="219">
        <v>12.3197319450741</v>
      </c>
      <c r="BR19" s="219">
        <v>12.625615700559701</v>
      </c>
      <c r="BS19" s="219">
        <v>12.9314994560453</v>
      </c>
      <c r="BT19" s="219">
        <v>13.237383211530799</v>
      </c>
      <c r="BU19" s="219">
        <v>13.5432669670164</v>
      </c>
      <c r="BV19" s="219">
        <v>13.849150722501999</v>
      </c>
      <c r="BW19" s="219">
        <v>14.1550344779876</v>
      </c>
      <c r="BX19" s="219">
        <v>14.4609182334731</v>
      </c>
      <c r="BY19" s="219">
        <v>14.766801988958701</v>
      </c>
      <c r="BZ19" s="220">
        <v>46.515426265219901</v>
      </c>
      <c r="CB19" s="221" t="s">
        <v>121</v>
      </c>
      <c r="CC19" s="219">
        <v>8.8600811933752297</v>
      </c>
      <c r="CD19" s="219">
        <v>9.3663715472823803</v>
      </c>
      <c r="CE19" s="219">
        <v>9.8726619011895398</v>
      </c>
      <c r="CF19" s="219">
        <v>10.378952255096699</v>
      </c>
      <c r="CG19" s="219">
        <v>10.8852426090038</v>
      </c>
      <c r="CH19" s="219">
        <v>11.391532962911</v>
      </c>
      <c r="CI19" s="219">
        <v>11.897823316818201</v>
      </c>
      <c r="CJ19" s="219">
        <v>12.4041136707253</v>
      </c>
      <c r="CK19" s="219">
        <v>13.0158811816965</v>
      </c>
      <c r="CL19" s="219">
        <v>13.6276486926676</v>
      </c>
      <c r="CM19" s="219">
        <v>14.2394162036388</v>
      </c>
      <c r="CN19" s="219">
        <v>14.851183714609901</v>
      </c>
      <c r="CO19" s="219">
        <v>15.462951225581101</v>
      </c>
      <c r="CP19" s="219">
        <v>16.0747187365522</v>
      </c>
      <c r="CQ19" s="219">
        <v>16.686486247523298</v>
      </c>
      <c r="CR19" s="219">
        <v>17.2982537584945</v>
      </c>
      <c r="CS19" s="219">
        <v>17.910021269465599</v>
      </c>
      <c r="CT19" s="219">
        <v>18.5217887804368</v>
      </c>
      <c r="CU19" s="219">
        <v>19.133556291407899</v>
      </c>
      <c r="CV19" s="219">
        <v>19.745323802379101</v>
      </c>
      <c r="CW19" s="219">
        <v>20.3570913133502</v>
      </c>
      <c r="CX19" s="219">
        <v>20.968858824321401</v>
      </c>
      <c r="CY19" s="219">
        <v>21.5806263352925</v>
      </c>
      <c r="CZ19" s="219">
        <v>22.192393846263698</v>
      </c>
      <c r="DA19" s="219">
        <v>22.804161357234801</v>
      </c>
      <c r="DB19" s="219">
        <v>23.415928868205999</v>
      </c>
      <c r="DC19" s="219">
        <v>24.027696379177101</v>
      </c>
      <c r="DD19" s="219">
        <v>24.6394638901482</v>
      </c>
      <c r="DE19" s="219">
        <v>25.251231401119401</v>
      </c>
      <c r="DF19" s="219">
        <v>25.8629989120905</v>
      </c>
      <c r="DG19" s="219">
        <v>26.474766423061698</v>
      </c>
      <c r="DH19" s="219">
        <v>27.086533934032801</v>
      </c>
      <c r="DI19" s="219">
        <v>27.698301445003999</v>
      </c>
      <c r="DJ19" s="219">
        <v>28.310068955975101</v>
      </c>
      <c r="DK19" s="219">
        <v>28.921836466946299</v>
      </c>
      <c r="DL19" s="219">
        <v>29.533603977917402</v>
      </c>
      <c r="DM19" s="220">
        <v>31.0102841768133</v>
      </c>
      <c r="DO19" s="218" t="s">
        <v>121</v>
      </c>
      <c r="DP19" s="219">
        <v>13.2901217900628</v>
      </c>
      <c r="DQ19" s="219">
        <v>14.049557320923601</v>
      </c>
      <c r="DR19" s="219">
        <v>14.8089928517843</v>
      </c>
      <c r="DS19" s="219">
        <v>15.568428382644999</v>
      </c>
      <c r="DT19" s="219">
        <v>16.327863913505801</v>
      </c>
      <c r="DU19" s="219">
        <v>17.087299444366501</v>
      </c>
      <c r="DV19" s="219">
        <v>17.8467349752272</v>
      </c>
      <c r="DW19" s="219">
        <v>18.606170506087999</v>
      </c>
      <c r="DX19" s="219">
        <v>19.5238217725447</v>
      </c>
      <c r="DY19" s="219">
        <v>20.441473039001401</v>
      </c>
      <c r="DZ19" s="219">
        <v>21.359124305458099</v>
      </c>
      <c r="EA19" s="219">
        <v>22.2767755719149</v>
      </c>
      <c r="EB19" s="219">
        <v>23.194426838371601</v>
      </c>
      <c r="EC19" s="219">
        <v>24.112078104828299</v>
      </c>
      <c r="ED19" s="219">
        <v>25.029729371285001</v>
      </c>
      <c r="EE19" s="219">
        <v>25.947380637741698</v>
      </c>
      <c r="EF19" s="219">
        <v>26.865031904198499</v>
      </c>
      <c r="EG19" s="219">
        <v>27.782683170655201</v>
      </c>
      <c r="EH19" s="219">
        <v>28.700334437111898</v>
      </c>
      <c r="EI19" s="219">
        <v>29.6179857035686</v>
      </c>
      <c r="EJ19" s="219">
        <v>30.535636970025301</v>
      </c>
      <c r="EK19" s="219">
        <v>31.453288236482098</v>
      </c>
      <c r="EL19" s="219">
        <v>32.370939502938803</v>
      </c>
      <c r="EM19" s="219">
        <v>33.288590769395498</v>
      </c>
      <c r="EN19" s="219">
        <v>34.206242035852199</v>
      </c>
      <c r="EO19" s="219">
        <v>35.1238933023089</v>
      </c>
      <c r="EP19" s="219">
        <v>36.041544568765701</v>
      </c>
      <c r="EQ19" s="219">
        <v>36.959195835222403</v>
      </c>
      <c r="ER19" s="219">
        <v>37.876847101679097</v>
      </c>
      <c r="ES19" s="219">
        <v>38.794498368135798</v>
      </c>
      <c r="ET19" s="219">
        <v>39.7121496345925</v>
      </c>
      <c r="EU19" s="219">
        <v>40.6298009010493</v>
      </c>
      <c r="EV19" s="219">
        <v>41.547452167506002</v>
      </c>
      <c r="EW19" s="219">
        <v>42.465103433962703</v>
      </c>
      <c r="EX19" s="219">
        <v>43.382754700419397</v>
      </c>
      <c r="EY19" s="219">
        <v>44.300405966876099</v>
      </c>
      <c r="EZ19" s="220">
        <v>15.5051420884066</v>
      </c>
      <c r="FB19" s="218" t="s">
        <v>121</v>
      </c>
      <c r="FC19" s="219">
        <v>17.720162386750498</v>
      </c>
      <c r="FD19" s="219">
        <v>18.7327430945648</v>
      </c>
      <c r="FE19" s="219">
        <v>19.745323802379101</v>
      </c>
      <c r="FF19" s="219">
        <v>20.757904510193399</v>
      </c>
      <c r="FG19" s="219">
        <v>21.7704852180077</v>
      </c>
      <c r="FH19" s="219">
        <v>22.783065925822001</v>
      </c>
      <c r="FI19" s="219">
        <v>23.795646633636299</v>
      </c>
      <c r="FJ19" s="219">
        <v>24.8082273414506</v>
      </c>
      <c r="FK19" s="219">
        <v>26.0317623633929</v>
      </c>
      <c r="FL19" s="219">
        <v>27.255297385335201</v>
      </c>
      <c r="FM19" s="219">
        <v>28.478832407277501</v>
      </c>
      <c r="FN19" s="219">
        <v>29.702367429219802</v>
      </c>
      <c r="FO19" s="219">
        <v>30.925902451162099</v>
      </c>
      <c r="FP19" s="219">
        <v>32.149437473104399</v>
      </c>
      <c r="FQ19" s="219">
        <v>33.372972495046703</v>
      </c>
      <c r="FR19" s="219">
        <v>34.596507516989</v>
      </c>
      <c r="FS19" s="219">
        <v>35.820042538931297</v>
      </c>
      <c r="FT19" s="219">
        <v>37.043577560873601</v>
      </c>
      <c r="FU19" s="219">
        <v>38.267112582815898</v>
      </c>
      <c r="FV19" s="219">
        <v>39.490647604758202</v>
      </c>
      <c r="FW19" s="219">
        <v>40.714182626700399</v>
      </c>
      <c r="FX19" s="219">
        <v>41.937717648642703</v>
      </c>
      <c r="FY19" s="219">
        <v>43.161252670585</v>
      </c>
      <c r="FZ19" s="219">
        <v>44.384787692527297</v>
      </c>
      <c r="GA19" s="219">
        <v>45.608322714469601</v>
      </c>
      <c r="GB19" s="219">
        <v>46.831857736411898</v>
      </c>
      <c r="GC19" s="219">
        <v>48.055392758354202</v>
      </c>
      <c r="GD19" s="219">
        <v>49.278927780296499</v>
      </c>
      <c r="GE19" s="219">
        <v>50.502462802238803</v>
      </c>
      <c r="GF19" s="219">
        <v>51.7259978241811</v>
      </c>
      <c r="GG19" s="219">
        <v>52.949532846123397</v>
      </c>
      <c r="GH19" s="219">
        <v>54.173067868065701</v>
      </c>
      <c r="GI19" s="219">
        <v>55.396602890007998</v>
      </c>
      <c r="GJ19" s="219">
        <v>56.620137911950302</v>
      </c>
      <c r="GK19" s="219">
        <v>57.843672933892599</v>
      </c>
      <c r="GL19" s="219">
        <v>59.067207955834803</v>
      </c>
      <c r="GM19" s="215">
        <v>0</v>
      </c>
    </row>
    <row r="20" spans="1:195" s="209" customFormat="1" ht="15.5" x14ac:dyDescent="0.3">
      <c r="A20" s="222" t="s">
        <v>122</v>
      </c>
      <c r="B20" s="215">
        <v>0</v>
      </c>
      <c r="C20" s="215">
        <v>0</v>
      </c>
      <c r="D20" s="215">
        <v>0</v>
      </c>
      <c r="E20" s="215">
        <v>0</v>
      </c>
      <c r="F20" s="215">
        <v>0</v>
      </c>
      <c r="G20" s="215">
        <v>0</v>
      </c>
      <c r="H20" s="215">
        <v>0</v>
      </c>
      <c r="I20" s="215">
        <v>0</v>
      </c>
      <c r="J20" s="215">
        <v>0</v>
      </c>
      <c r="K20" s="215">
        <v>0</v>
      </c>
      <c r="L20" s="215">
        <v>0</v>
      </c>
      <c r="M20" s="215">
        <v>0</v>
      </c>
      <c r="N20" s="215">
        <v>0</v>
      </c>
      <c r="O20" s="215">
        <v>0</v>
      </c>
      <c r="P20" s="215">
        <v>0</v>
      </c>
      <c r="Q20" s="215">
        <v>0</v>
      </c>
      <c r="R20" s="215">
        <v>0</v>
      </c>
      <c r="S20" s="215">
        <v>0</v>
      </c>
      <c r="T20" s="215">
        <v>0</v>
      </c>
      <c r="U20" s="215">
        <v>0</v>
      </c>
      <c r="V20" s="215">
        <v>0</v>
      </c>
      <c r="W20" s="215">
        <v>0</v>
      </c>
      <c r="X20" s="215">
        <v>0</v>
      </c>
      <c r="Y20" s="215">
        <v>0</v>
      </c>
      <c r="Z20" s="215">
        <v>0</v>
      </c>
      <c r="AA20" s="215">
        <v>0</v>
      </c>
      <c r="AB20" s="215">
        <v>0</v>
      </c>
      <c r="AC20" s="215">
        <v>0</v>
      </c>
      <c r="AD20" s="215">
        <v>0</v>
      </c>
      <c r="AE20" s="215">
        <v>0</v>
      </c>
      <c r="AF20" s="215">
        <v>0</v>
      </c>
      <c r="AG20" s="215">
        <v>0</v>
      </c>
      <c r="AH20" s="215">
        <v>0</v>
      </c>
      <c r="AI20" s="215">
        <v>0</v>
      </c>
      <c r="AJ20" s="215">
        <v>0</v>
      </c>
      <c r="AK20" s="215">
        <v>0</v>
      </c>
      <c r="AL20" s="220">
        <v>10.818760856920701</v>
      </c>
      <c r="AO20" s="218" t="s">
        <v>122</v>
      </c>
      <c r="AP20" s="219">
        <v>0.77276863263719098</v>
      </c>
      <c r="AQ20" s="219">
        <v>0.816926840216459</v>
      </c>
      <c r="AR20" s="219">
        <v>0.86108504779572703</v>
      </c>
      <c r="AS20" s="219">
        <v>0.90524325537499495</v>
      </c>
      <c r="AT20" s="219">
        <v>0.94940146295426298</v>
      </c>
      <c r="AU20" s="219">
        <v>0.993559670533531</v>
      </c>
      <c r="AV20" s="219">
        <v>1.0377178781128</v>
      </c>
      <c r="AW20" s="219">
        <v>1.0818760856920699</v>
      </c>
      <c r="AX20" s="219">
        <v>1.13523391985035</v>
      </c>
      <c r="AY20" s="219">
        <v>1.1885917540086299</v>
      </c>
      <c r="AZ20" s="219">
        <v>1.24194958816691</v>
      </c>
      <c r="BA20" s="219">
        <v>1.2953074223251999</v>
      </c>
      <c r="BB20" s="219">
        <v>1.34866525648348</v>
      </c>
      <c r="BC20" s="219">
        <v>1.4020230906417599</v>
      </c>
      <c r="BD20" s="219">
        <v>1.45538092480004</v>
      </c>
      <c r="BE20" s="219">
        <v>1.5087387589583301</v>
      </c>
      <c r="BF20" s="219">
        <v>1.56209659311661</v>
      </c>
      <c r="BG20" s="219">
        <v>1.6154544272748901</v>
      </c>
      <c r="BH20" s="219">
        <v>1.66881226143317</v>
      </c>
      <c r="BI20" s="219">
        <v>1.7221700955914501</v>
      </c>
      <c r="BJ20" s="219">
        <v>1.7755279297497399</v>
      </c>
      <c r="BK20" s="219">
        <v>1.82888576390802</v>
      </c>
      <c r="BL20" s="219">
        <v>1.8822435980662999</v>
      </c>
      <c r="BM20" s="219">
        <v>1.93560143222458</v>
      </c>
      <c r="BN20" s="219">
        <v>1.9889592663828699</v>
      </c>
      <c r="BO20" s="219">
        <v>2.0423171005411498</v>
      </c>
      <c r="BP20" s="219">
        <v>2.0956749346994301</v>
      </c>
      <c r="BQ20" s="219">
        <v>2.14903276885771</v>
      </c>
      <c r="BR20" s="219">
        <v>2.2023906030159899</v>
      </c>
      <c r="BS20" s="219">
        <v>2.25574843717428</v>
      </c>
      <c r="BT20" s="219">
        <v>2.3091062713325599</v>
      </c>
      <c r="BU20" s="219">
        <v>2.3624641054908402</v>
      </c>
      <c r="BV20" s="219">
        <v>2.4158219396491201</v>
      </c>
      <c r="BW20" s="219">
        <v>2.4691797738074102</v>
      </c>
      <c r="BX20" s="219">
        <v>2.52253760796569</v>
      </c>
      <c r="BY20" s="219">
        <v>2.5758954421239699</v>
      </c>
      <c r="BZ20" s="220">
        <v>8.1140706426904998</v>
      </c>
      <c r="CB20" s="221" t="s">
        <v>122</v>
      </c>
      <c r="CC20" s="219">
        <v>1.54553726527438</v>
      </c>
      <c r="CD20" s="219">
        <v>1.63385368043292</v>
      </c>
      <c r="CE20" s="219">
        <v>1.7221700955914501</v>
      </c>
      <c r="CF20" s="219">
        <v>1.8104865107499899</v>
      </c>
      <c r="CG20" s="219">
        <v>1.8988029259085299</v>
      </c>
      <c r="CH20" s="219">
        <v>1.98711934106706</v>
      </c>
      <c r="CI20" s="219">
        <v>2.0754357562256001</v>
      </c>
      <c r="CJ20" s="219">
        <v>2.1637521713841301</v>
      </c>
      <c r="CK20" s="219">
        <v>2.2704678397007001</v>
      </c>
      <c r="CL20" s="219">
        <v>2.3771835080172599</v>
      </c>
      <c r="CM20" s="219">
        <v>2.4838991763338298</v>
      </c>
      <c r="CN20" s="219">
        <v>2.59061484465039</v>
      </c>
      <c r="CO20" s="219">
        <v>2.69733051296696</v>
      </c>
      <c r="CP20" s="219">
        <v>2.8040461812835198</v>
      </c>
      <c r="CQ20" s="219">
        <v>2.9107618496000902</v>
      </c>
      <c r="CR20" s="219">
        <v>3.01747751791665</v>
      </c>
      <c r="CS20" s="219">
        <v>3.12419318623322</v>
      </c>
      <c r="CT20" s="219">
        <v>3.2309088545497802</v>
      </c>
      <c r="CU20" s="219">
        <v>3.3376245228663399</v>
      </c>
      <c r="CV20" s="219">
        <v>3.4443401911829099</v>
      </c>
      <c r="CW20" s="219">
        <v>3.5510558594994701</v>
      </c>
      <c r="CX20" s="219">
        <v>3.6577715278160401</v>
      </c>
      <c r="CY20" s="219">
        <v>3.7644871961325999</v>
      </c>
      <c r="CZ20" s="219">
        <v>3.8712028644491698</v>
      </c>
      <c r="DA20" s="219">
        <v>3.97791853276573</v>
      </c>
      <c r="DB20" s="219">
        <v>4.0846342010822996</v>
      </c>
      <c r="DC20" s="219">
        <v>4.1913498693988602</v>
      </c>
      <c r="DD20" s="219">
        <v>4.2980655377154298</v>
      </c>
      <c r="DE20" s="219">
        <v>4.4047812060319904</v>
      </c>
      <c r="DF20" s="219">
        <v>4.5114968743485502</v>
      </c>
      <c r="DG20" s="219">
        <v>4.6182125426651197</v>
      </c>
      <c r="DH20" s="219">
        <v>4.7249282109816804</v>
      </c>
      <c r="DI20" s="219">
        <v>4.8316438792982499</v>
      </c>
      <c r="DJ20" s="219">
        <v>4.9383595476148097</v>
      </c>
      <c r="DK20" s="219">
        <v>5.0450752159313801</v>
      </c>
      <c r="DL20" s="219">
        <v>5.1517908842479399</v>
      </c>
      <c r="DM20" s="220">
        <v>5.4093804284603397</v>
      </c>
      <c r="DO20" s="218" t="s">
        <v>122</v>
      </c>
      <c r="DP20" s="219">
        <v>2.31830589791157</v>
      </c>
      <c r="DQ20" s="219">
        <v>2.45078052064938</v>
      </c>
      <c r="DR20" s="219">
        <v>2.5832551433871802</v>
      </c>
      <c r="DS20" s="219">
        <v>2.71572976612498</v>
      </c>
      <c r="DT20" s="219">
        <v>2.8482043888627899</v>
      </c>
      <c r="DU20" s="219">
        <v>2.9806790116005901</v>
      </c>
      <c r="DV20" s="219">
        <v>3.1131536343384001</v>
      </c>
      <c r="DW20" s="219">
        <v>3.2456282570761998</v>
      </c>
      <c r="DX20" s="219">
        <v>3.4057017595510501</v>
      </c>
      <c r="DY20" s="219">
        <v>3.5657752620258898</v>
      </c>
      <c r="DZ20" s="219">
        <v>3.7258487645007401</v>
      </c>
      <c r="EA20" s="219">
        <v>3.88592226697559</v>
      </c>
      <c r="EB20" s="219">
        <v>4.04599576945043</v>
      </c>
      <c r="EC20" s="219">
        <v>4.2060692719252799</v>
      </c>
      <c r="ED20" s="219">
        <v>4.3661427744001298</v>
      </c>
      <c r="EE20" s="219">
        <v>4.5262162768749796</v>
      </c>
      <c r="EF20" s="219">
        <v>4.6862897793498197</v>
      </c>
      <c r="EG20" s="219">
        <v>4.8463632818246696</v>
      </c>
      <c r="EH20" s="219">
        <v>5.0064367842995203</v>
      </c>
      <c r="EI20" s="219">
        <v>5.1665102867743604</v>
      </c>
      <c r="EJ20" s="219">
        <v>5.3265837892492103</v>
      </c>
      <c r="EK20" s="219">
        <v>5.4866572917240504</v>
      </c>
      <c r="EL20" s="219">
        <v>5.6467307941989002</v>
      </c>
      <c r="EM20" s="219">
        <v>5.8068042966737501</v>
      </c>
      <c r="EN20" s="219">
        <v>5.9668777991485999</v>
      </c>
      <c r="EO20" s="219">
        <v>6.12695130162344</v>
      </c>
      <c r="EP20" s="219">
        <v>6.2870248040982899</v>
      </c>
      <c r="EQ20" s="219">
        <v>6.4470983065731398</v>
      </c>
      <c r="ER20" s="219">
        <v>6.6071718090479798</v>
      </c>
      <c r="ES20" s="219">
        <v>6.7672453115228297</v>
      </c>
      <c r="ET20" s="219">
        <v>6.9273188139976796</v>
      </c>
      <c r="EU20" s="219">
        <v>7.0873923164725197</v>
      </c>
      <c r="EV20" s="219">
        <v>7.2474658189473704</v>
      </c>
      <c r="EW20" s="219">
        <v>7.4075393214222096</v>
      </c>
      <c r="EX20" s="219">
        <v>7.5676128238970604</v>
      </c>
      <c r="EY20" s="219">
        <v>7.7276863263719102</v>
      </c>
      <c r="EZ20" s="220">
        <v>2.7046902142301699</v>
      </c>
      <c r="FB20" s="218" t="s">
        <v>122</v>
      </c>
      <c r="FC20" s="219">
        <v>3.0910745305487599</v>
      </c>
      <c r="FD20" s="219">
        <v>3.26770736086584</v>
      </c>
      <c r="FE20" s="219">
        <v>3.4443401911829099</v>
      </c>
      <c r="FF20" s="219">
        <v>3.6209730214999798</v>
      </c>
      <c r="FG20" s="219">
        <v>3.7976058518170501</v>
      </c>
      <c r="FH20" s="219">
        <v>3.97423868213412</v>
      </c>
      <c r="FI20" s="219">
        <v>4.1508715124512001</v>
      </c>
      <c r="FJ20" s="219">
        <v>4.32750434276827</v>
      </c>
      <c r="FK20" s="219">
        <v>4.5409356794014002</v>
      </c>
      <c r="FL20" s="219">
        <v>4.7543670160345304</v>
      </c>
      <c r="FM20" s="219">
        <v>4.9677983526676597</v>
      </c>
      <c r="FN20" s="219">
        <v>5.1812296893007899</v>
      </c>
      <c r="FO20" s="219">
        <v>5.3946610259339103</v>
      </c>
      <c r="FP20" s="219">
        <v>5.6080923625670396</v>
      </c>
      <c r="FQ20" s="219">
        <v>5.8215236992001698</v>
      </c>
      <c r="FR20" s="219">
        <v>6.0349550358333</v>
      </c>
      <c r="FS20" s="219">
        <v>6.2483863724664301</v>
      </c>
      <c r="FT20" s="219">
        <v>6.4618177090995603</v>
      </c>
      <c r="FU20" s="219">
        <v>6.6752490457326896</v>
      </c>
      <c r="FV20" s="219">
        <v>6.8886803823658198</v>
      </c>
      <c r="FW20" s="219">
        <v>7.10211171899895</v>
      </c>
      <c r="FX20" s="219">
        <v>7.3155430556320704</v>
      </c>
      <c r="FY20" s="219">
        <v>7.5289743922651997</v>
      </c>
      <c r="FZ20" s="219">
        <v>7.7424057288983299</v>
      </c>
      <c r="GA20" s="219">
        <v>7.9558370655314601</v>
      </c>
      <c r="GB20" s="219">
        <v>8.1692684021645903</v>
      </c>
      <c r="GC20" s="219">
        <v>8.3826997387977205</v>
      </c>
      <c r="GD20" s="219">
        <v>8.5961310754308506</v>
      </c>
      <c r="GE20" s="219">
        <v>8.8095624120639808</v>
      </c>
      <c r="GF20" s="219">
        <v>9.0229937486971092</v>
      </c>
      <c r="GG20" s="219">
        <v>9.2364250853302305</v>
      </c>
      <c r="GH20" s="219">
        <v>9.4498564219633696</v>
      </c>
      <c r="GI20" s="219">
        <v>9.6632877585964998</v>
      </c>
      <c r="GJ20" s="219">
        <v>9.8767190952296193</v>
      </c>
      <c r="GK20" s="219">
        <v>10.090150431862799</v>
      </c>
      <c r="GL20" s="219">
        <v>10.303581768495899</v>
      </c>
      <c r="GM20" s="215">
        <v>0</v>
      </c>
    </row>
    <row r="21" spans="1:195" s="209" customFormat="1" ht="15.5" x14ac:dyDescent="0.3">
      <c r="A21" s="222" t="s">
        <v>123</v>
      </c>
      <c r="B21" s="215">
        <v>0</v>
      </c>
      <c r="C21" s="215">
        <v>0</v>
      </c>
      <c r="D21" s="215">
        <v>0</v>
      </c>
      <c r="E21" s="215">
        <v>0</v>
      </c>
      <c r="F21" s="215">
        <v>0</v>
      </c>
      <c r="G21" s="215">
        <v>0</v>
      </c>
      <c r="H21" s="215">
        <v>0</v>
      </c>
      <c r="I21" s="215">
        <v>0</v>
      </c>
      <c r="J21" s="215">
        <v>0</v>
      </c>
      <c r="K21" s="215">
        <v>0</v>
      </c>
      <c r="L21" s="215">
        <v>0</v>
      </c>
      <c r="M21" s="215">
        <v>0</v>
      </c>
      <c r="N21" s="215">
        <v>0</v>
      </c>
      <c r="O21" s="215">
        <v>0</v>
      </c>
      <c r="P21" s="215">
        <v>0</v>
      </c>
      <c r="Q21" s="215">
        <v>0</v>
      </c>
      <c r="R21" s="215">
        <v>0</v>
      </c>
      <c r="S21" s="215">
        <v>0</v>
      </c>
      <c r="T21" s="215">
        <v>0</v>
      </c>
      <c r="U21" s="215">
        <v>0</v>
      </c>
      <c r="V21" s="215">
        <v>0</v>
      </c>
      <c r="W21" s="215">
        <v>0</v>
      </c>
      <c r="X21" s="215">
        <v>0</v>
      </c>
      <c r="Y21" s="215">
        <v>0</v>
      </c>
      <c r="Z21" s="215">
        <v>0</v>
      </c>
      <c r="AA21" s="215">
        <v>0</v>
      </c>
      <c r="AB21" s="215">
        <v>0</v>
      </c>
      <c r="AC21" s="215">
        <v>0</v>
      </c>
      <c r="AD21" s="215">
        <v>0</v>
      </c>
      <c r="AE21" s="215">
        <v>0</v>
      </c>
      <c r="AF21" s="215">
        <v>0</v>
      </c>
      <c r="AG21" s="215">
        <v>0</v>
      </c>
      <c r="AH21" s="215">
        <v>0</v>
      </c>
      <c r="AI21" s="215">
        <v>0</v>
      </c>
      <c r="AJ21" s="215">
        <v>0</v>
      </c>
      <c r="AK21" s="215">
        <v>0</v>
      </c>
      <c r="AL21" s="220">
        <v>236.272656087071</v>
      </c>
      <c r="AO21" s="218" t="s">
        <v>123</v>
      </c>
      <c r="AP21" s="219">
        <v>16.876618291933699</v>
      </c>
      <c r="AQ21" s="219">
        <v>17.840996480044101</v>
      </c>
      <c r="AR21" s="219">
        <v>18.805374668154599</v>
      </c>
      <c r="AS21" s="219">
        <v>19.7697528562651</v>
      </c>
      <c r="AT21" s="219">
        <v>20.734131044375602</v>
      </c>
      <c r="AU21" s="219">
        <v>21.698509232486099</v>
      </c>
      <c r="AV21" s="219">
        <v>22.662887420596601</v>
      </c>
      <c r="AW21" s="219">
        <v>23.627265608707098</v>
      </c>
      <c r="AX21" s="219">
        <v>24.7925559193406</v>
      </c>
      <c r="AY21" s="219">
        <v>25.957846229974098</v>
      </c>
      <c r="AZ21" s="219">
        <v>27.1231365406077</v>
      </c>
      <c r="BA21" s="219">
        <v>28.288426851241201</v>
      </c>
      <c r="BB21" s="219">
        <v>29.4537171618747</v>
      </c>
      <c r="BC21" s="219">
        <v>30.619007472508201</v>
      </c>
      <c r="BD21" s="219">
        <v>31.7842977831417</v>
      </c>
      <c r="BE21" s="219">
        <v>32.949588093775198</v>
      </c>
      <c r="BF21" s="219">
        <v>34.114878404408699</v>
      </c>
      <c r="BG21" s="219">
        <v>35.280168715042201</v>
      </c>
      <c r="BH21" s="219">
        <v>36.445459025675802</v>
      </c>
      <c r="BI21" s="219">
        <v>37.610749336309297</v>
      </c>
      <c r="BJ21" s="219">
        <v>38.776039646942799</v>
      </c>
      <c r="BK21" s="219">
        <v>39.941329957576301</v>
      </c>
      <c r="BL21" s="219">
        <v>41.106620268209802</v>
      </c>
      <c r="BM21" s="219">
        <v>42.271910578843404</v>
      </c>
      <c r="BN21" s="219">
        <v>43.437200889476898</v>
      </c>
      <c r="BO21" s="219">
        <v>44.6024912001104</v>
      </c>
      <c r="BP21" s="219">
        <v>45.767781510743902</v>
      </c>
      <c r="BQ21" s="219">
        <v>46.933071821377403</v>
      </c>
      <c r="BR21" s="219">
        <v>48.098362132010898</v>
      </c>
      <c r="BS21" s="219">
        <v>49.2636524426444</v>
      </c>
      <c r="BT21" s="219">
        <v>50.428942753278001</v>
      </c>
      <c r="BU21" s="219">
        <v>51.594233063911503</v>
      </c>
      <c r="BV21" s="219">
        <v>52.759523374544997</v>
      </c>
      <c r="BW21" s="219">
        <v>53.924813685178499</v>
      </c>
      <c r="BX21" s="219">
        <v>55.090103995812001</v>
      </c>
      <c r="BY21" s="219">
        <v>56.255394306445503</v>
      </c>
      <c r="BZ21" s="220">
        <v>177.20449206530299</v>
      </c>
      <c r="CB21" s="221" t="s">
        <v>123</v>
      </c>
      <c r="CC21" s="219">
        <v>33.753236583867299</v>
      </c>
      <c r="CD21" s="219">
        <v>35.681992960088301</v>
      </c>
      <c r="CE21" s="219">
        <v>37.610749336309297</v>
      </c>
      <c r="CF21" s="219">
        <v>39.5395057125302</v>
      </c>
      <c r="CG21" s="219">
        <v>41.468262088751302</v>
      </c>
      <c r="CH21" s="219">
        <v>43.397018464972199</v>
      </c>
      <c r="CI21" s="219">
        <v>45.325774841193201</v>
      </c>
      <c r="CJ21" s="219">
        <v>47.254531217414197</v>
      </c>
      <c r="CK21" s="219">
        <v>49.5851118386813</v>
      </c>
      <c r="CL21" s="219">
        <v>51.915692459948303</v>
      </c>
      <c r="CM21" s="219">
        <v>54.2462730812153</v>
      </c>
      <c r="CN21" s="219">
        <v>56.576853702482303</v>
      </c>
      <c r="CO21" s="219">
        <v>58.907434323749399</v>
      </c>
      <c r="CP21" s="219">
        <v>61.238014945016403</v>
      </c>
      <c r="CQ21" s="219">
        <v>63.568595566283399</v>
      </c>
      <c r="CR21" s="219">
        <v>65.899176187550495</v>
      </c>
      <c r="CS21" s="219">
        <v>68.229756808817498</v>
      </c>
      <c r="CT21" s="219">
        <v>70.560337430084502</v>
      </c>
      <c r="CU21" s="219">
        <v>72.890918051351605</v>
      </c>
      <c r="CV21" s="219">
        <v>75.221498672618594</v>
      </c>
      <c r="CW21" s="219">
        <v>77.552079293885598</v>
      </c>
      <c r="CX21" s="219">
        <v>79.882659915152601</v>
      </c>
      <c r="CY21" s="219">
        <v>82.213240536419605</v>
      </c>
      <c r="CZ21" s="219">
        <v>84.543821157686693</v>
      </c>
      <c r="DA21" s="219">
        <v>86.874401778953796</v>
      </c>
      <c r="DB21" s="219">
        <v>89.2049824002207</v>
      </c>
      <c r="DC21" s="219">
        <v>91.535563021487803</v>
      </c>
      <c r="DD21" s="219">
        <v>93.866143642754807</v>
      </c>
      <c r="DE21" s="219">
        <v>96.196724264021796</v>
      </c>
      <c r="DF21" s="219">
        <v>98.527304885288899</v>
      </c>
      <c r="DG21" s="219">
        <v>100.857885506556</v>
      </c>
      <c r="DH21" s="219">
        <v>103.18846612782301</v>
      </c>
      <c r="DI21" s="219">
        <v>105.51904674908999</v>
      </c>
      <c r="DJ21" s="219">
        <v>107.849627370357</v>
      </c>
      <c r="DK21" s="219">
        <v>110.180207991624</v>
      </c>
      <c r="DL21" s="219">
        <v>112.51078861289101</v>
      </c>
      <c r="DM21" s="220">
        <v>118.136328043536</v>
      </c>
      <c r="DO21" s="218" t="s">
        <v>123</v>
      </c>
      <c r="DP21" s="219">
        <v>50.629854875801001</v>
      </c>
      <c r="DQ21" s="219">
        <v>53.522989440132399</v>
      </c>
      <c r="DR21" s="219">
        <v>56.416124004464002</v>
      </c>
      <c r="DS21" s="219">
        <v>59.3092585687954</v>
      </c>
      <c r="DT21" s="219">
        <v>62.202393133126897</v>
      </c>
      <c r="DU21" s="219">
        <v>65.095527697458394</v>
      </c>
      <c r="DV21" s="219">
        <v>67.988662261789898</v>
      </c>
      <c r="DW21" s="219">
        <v>70.881796826121303</v>
      </c>
      <c r="DX21" s="219">
        <v>74.3776677580219</v>
      </c>
      <c r="DY21" s="219">
        <v>77.873538689922398</v>
      </c>
      <c r="DZ21" s="219">
        <v>81.369409621822996</v>
      </c>
      <c r="EA21" s="219">
        <v>84.865280553723494</v>
      </c>
      <c r="EB21" s="219">
        <v>88.361151485624106</v>
      </c>
      <c r="EC21" s="219">
        <v>91.857022417524604</v>
      </c>
      <c r="ED21" s="219">
        <v>95.352893349425102</v>
      </c>
      <c r="EE21" s="219">
        <v>98.8487642813257</v>
      </c>
      <c r="EF21" s="219">
        <v>102.344635213226</v>
      </c>
      <c r="EG21" s="219">
        <v>105.84050614512699</v>
      </c>
      <c r="EH21" s="219">
        <v>109.336377077027</v>
      </c>
      <c r="EI21" s="219">
        <v>112.832248008928</v>
      </c>
      <c r="EJ21" s="219">
        <v>116.32811894082801</v>
      </c>
      <c r="EK21" s="219">
        <v>119.823989872729</v>
      </c>
      <c r="EL21" s="219">
        <v>123.319860804629</v>
      </c>
      <c r="EM21" s="219">
        <v>126.81573173653</v>
      </c>
      <c r="EN21" s="219">
        <v>130.31160266843099</v>
      </c>
      <c r="EO21" s="219">
        <v>133.80747360033101</v>
      </c>
      <c r="EP21" s="219">
        <v>137.30334453223199</v>
      </c>
      <c r="EQ21" s="219">
        <v>140.799215464132</v>
      </c>
      <c r="ER21" s="219">
        <v>144.29508639603301</v>
      </c>
      <c r="ES21" s="219">
        <v>147.790957327933</v>
      </c>
      <c r="ET21" s="219">
        <v>151.28682825983401</v>
      </c>
      <c r="EU21" s="219">
        <v>154.782699191734</v>
      </c>
      <c r="EV21" s="219">
        <v>158.27857012363501</v>
      </c>
      <c r="EW21" s="219">
        <v>161.77444105553599</v>
      </c>
      <c r="EX21" s="219">
        <v>165.270311987436</v>
      </c>
      <c r="EY21" s="219">
        <v>168.76618291933599</v>
      </c>
      <c r="EZ21" s="220">
        <v>59.068164021767799</v>
      </c>
      <c r="FB21" s="218" t="s">
        <v>123</v>
      </c>
      <c r="FC21" s="219">
        <v>67.506473167734597</v>
      </c>
      <c r="FD21" s="219">
        <v>71.363985920176603</v>
      </c>
      <c r="FE21" s="219">
        <v>75.221498672618594</v>
      </c>
      <c r="FF21" s="219">
        <v>79.0790114250605</v>
      </c>
      <c r="FG21" s="219">
        <v>82.936524177502505</v>
      </c>
      <c r="FH21" s="219">
        <v>86.794036929944497</v>
      </c>
      <c r="FI21" s="219">
        <v>90.651549682386403</v>
      </c>
      <c r="FJ21" s="219">
        <v>94.509062434828493</v>
      </c>
      <c r="FK21" s="219">
        <v>99.1702236773626</v>
      </c>
      <c r="FL21" s="219">
        <v>103.831384919897</v>
      </c>
      <c r="FM21" s="219">
        <v>108.492546162431</v>
      </c>
      <c r="FN21" s="219">
        <v>113.153707404965</v>
      </c>
      <c r="FO21" s="219">
        <v>117.814868647499</v>
      </c>
      <c r="FP21" s="219">
        <v>122.476029890033</v>
      </c>
      <c r="FQ21" s="219">
        <v>127.137191132567</v>
      </c>
      <c r="FR21" s="219">
        <v>131.79835237510099</v>
      </c>
      <c r="FS21" s="219">
        <v>136.459513617635</v>
      </c>
      <c r="FT21" s="219">
        <v>141.120674860169</v>
      </c>
      <c r="FU21" s="219">
        <v>145.78183610270301</v>
      </c>
      <c r="FV21" s="219">
        <v>150.44299734523699</v>
      </c>
      <c r="FW21" s="219">
        <v>155.104158587771</v>
      </c>
      <c r="FX21" s="219">
        <v>159.765319830305</v>
      </c>
      <c r="FY21" s="219">
        <v>164.42648107283901</v>
      </c>
      <c r="FZ21" s="219">
        <v>169.08764231537299</v>
      </c>
      <c r="GA21" s="219">
        <v>173.74880355790799</v>
      </c>
      <c r="GB21" s="219">
        <v>178.409964800441</v>
      </c>
      <c r="GC21" s="219">
        <v>183.071126042976</v>
      </c>
      <c r="GD21" s="219">
        <v>187.73228728551001</v>
      </c>
      <c r="GE21" s="219">
        <v>192.39344852804399</v>
      </c>
      <c r="GF21" s="219">
        <v>197.054609770578</v>
      </c>
      <c r="GG21" s="219">
        <v>201.715771013112</v>
      </c>
      <c r="GH21" s="219">
        <v>206.37693225564601</v>
      </c>
      <c r="GI21" s="219">
        <v>211.03809349817999</v>
      </c>
      <c r="GJ21" s="219">
        <v>215.699254740714</v>
      </c>
      <c r="GK21" s="219">
        <v>220.360415983248</v>
      </c>
      <c r="GL21" s="219">
        <v>225.02157722578201</v>
      </c>
      <c r="GM21" s="215">
        <v>0</v>
      </c>
    </row>
    <row r="22" spans="1:195" s="209" customFormat="1" ht="15.5" x14ac:dyDescent="0.3">
      <c r="A22" s="222" t="s">
        <v>124</v>
      </c>
      <c r="B22" s="215">
        <v>0</v>
      </c>
      <c r="C22" s="215">
        <v>0</v>
      </c>
      <c r="D22" s="215">
        <v>0</v>
      </c>
      <c r="E22" s="215">
        <v>0</v>
      </c>
      <c r="F22" s="215">
        <v>0</v>
      </c>
      <c r="G22" s="215">
        <v>0</v>
      </c>
      <c r="H22" s="215">
        <v>0</v>
      </c>
      <c r="I22" s="215">
        <v>0</v>
      </c>
      <c r="J22" s="215">
        <v>0</v>
      </c>
      <c r="K22" s="215">
        <v>0</v>
      </c>
      <c r="L22" s="215">
        <v>0</v>
      </c>
      <c r="M22" s="215">
        <v>0</v>
      </c>
      <c r="N22" s="215">
        <v>0</v>
      </c>
      <c r="O22" s="215">
        <v>0</v>
      </c>
      <c r="P22" s="215">
        <v>0</v>
      </c>
      <c r="Q22" s="215">
        <v>0</v>
      </c>
      <c r="R22" s="215">
        <v>0</v>
      </c>
      <c r="S22" s="215">
        <v>0</v>
      </c>
      <c r="T22" s="215">
        <v>0</v>
      </c>
      <c r="U22" s="215">
        <v>0</v>
      </c>
      <c r="V22" s="215">
        <v>0</v>
      </c>
      <c r="W22" s="215">
        <v>0</v>
      </c>
      <c r="X22" s="215">
        <v>0</v>
      </c>
      <c r="Y22" s="215">
        <v>0</v>
      </c>
      <c r="Z22" s="215">
        <v>0</v>
      </c>
      <c r="AA22" s="215">
        <v>0</v>
      </c>
      <c r="AB22" s="215">
        <v>0</v>
      </c>
      <c r="AC22" s="215">
        <v>0</v>
      </c>
      <c r="AD22" s="215">
        <v>0</v>
      </c>
      <c r="AE22" s="215">
        <v>0</v>
      </c>
      <c r="AF22" s="215">
        <v>0</v>
      </c>
      <c r="AG22" s="215">
        <v>0</v>
      </c>
      <c r="AH22" s="215">
        <v>0</v>
      </c>
      <c r="AI22" s="215">
        <v>0</v>
      </c>
      <c r="AJ22" s="215">
        <v>0</v>
      </c>
      <c r="AK22" s="215">
        <v>0</v>
      </c>
      <c r="AL22" s="220">
        <v>5.2401875550758996</v>
      </c>
      <c r="AO22" s="218" t="s">
        <v>124</v>
      </c>
      <c r="AP22" s="219">
        <v>0.37429911107684999</v>
      </c>
      <c r="AQ22" s="219">
        <v>0.39568763170981303</v>
      </c>
      <c r="AR22" s="219">
        <v>0.41707615234277601</v>
      </c>
      <c r="AS22" s="219">
        <v>0.43846467297573799</v>
      </c>
      <c r="AT22" s="219">
        <v>0.45985319360870103</v>
      </c>
      <c r="AU22" s="219">
        <v>0.48124171424166401</v>
      </c>
      <c r="AV22" s="219">
        <v>0.50263023487462699</v>
      </c>
      <c r="AW22" s="219">
        <v>0.52401875550759003</v>
      </c>
      <c r="AX22" s="219">
        <v>0.54986321793908699</v>
      </c>
      <c r="AY22" s="219">
        <v>0.57570768037058295</v>
      </c>
      <c r="AZ22" s="219">
        <v>0.60155214280208003</v>
      </c>
      <c r="BA22" s="219">
        <v>0.62739660523357699</v>
      </c>
      <c r="BB22" s="219">
        <v>0.65324106766507395</v>
      </c>
      <c r="BC22" s="219">
        <v>0.67908553009657002</v>
      </c>
      <c r="BD22" s="219">
        <v>0.70492999252806698</v>
      </c>
      <c r="BE22" s="219">
        <v>0.73077445495956395</v>
      </c>
      <c r="BF22" s="219">
        <v>0.75661891739106102</v>
      </c>
      <c r="BG22" s="219">
        <v>0.78246337982255698</v>
      </c>
      <c r="BH22" s="219">
        <v>0.80830784225405505</v>
      </c>
      <c r="BI22" s="219">
        <v>0.83415230468555102</v>
      </c>
      <c r="BJ22" s="219">
        <v>0.85999676711704798</v>
      </c>
      <c r="BK22" s="219">
        <v>0.88584122954854505</v>
      </c>
      <c r="BL22" s="219">
        <v>0.91168569198004101</v>
      </c>
      <c r="BM22" s="219">
        <v>0.93753015441153797</v>
      </c>
      <c r="BN22" s="219">
        <v>0.96337461684303505</v>
      </c>
      <c r="BO22" s="219">
        <v>0.98921907927453201</v>
      </c>
      <c r="BP22" s="219">
        <v>1.0150635417060301</v>
      </c>
      <c r="BQ22" s="219">
        <v>1.04090800413753</v>
      </c>
      <c r="BR22" s="219">
        <v>1.06675246656902</v>
      </c>
      <c r="BS22" s="219">
        <v>1.09259692900052</v>
      </c>
      <c r="BT22" s="219">
        <v>1.1184413914320199</v>
      </c>
      <c r="BU22" s="219">
        <v>1.1442858538635099</v>
      </c>
      <c r="BV22" s="219">
        <v>1.1701303162950101</v>
      </c>
      <c r="BW22" s="219">
        <v>1.19597477872651</v>
      </c>
      <c r="BX22" s="219">
        <v>1.221819241158</v>
      </c>
      <c r="BY22" s="219">
        <v>1.2476637035895</v>
      </c>
      <c r="BZ22" s="220">
        <v>3.93014066630692</v>
      </c>
      <c r="CB22" s="221" t="s">
        <v>124</v>
      </c>
      <c r="CC22" s="219">
        <v>0.74859822215369998</v>
      </c>
      <c r="CD22" s="219">
        <v>0.79137526341962505</v>
      </c>
      <c r="CE22" s="219">
        <v>0.83415230468555102</v>
      </c>
      <c r="CF22" s="219">
        <v>0.87692934595147698</v>
      </c>
      <c r="CG22" s="219">
        <v>0.91970638721740205</v>
      </c>
      <c r="CH22" s="219">
        <v>0.96248342848332802</v>
      </c>
      <c r="CI22" s="219">
        <v>1.00526046974925</v>
      </c>
      <c r="CJ22" s="219">
        <v>1.0480375110151801</v>
      </c>
      <c r="CK22" s="219">
        <v>1.09972643587817</v>
      </c>
      <c r="CL22" s="219">
        <v>1.1514153607411699</v>
      </c>
      <c r="CM22" s="219">
        <v>1.2031042856041601</v>
      </c>
      <c r="CN22" s="219">
        <v>1.25479321046715</v>
      </c>
      <c r="CO22" s="219">
        <v>1.3064821353301499</v>
      </c>
      <c r="CP22" s="219">
        <v>1.35817106019314</v>
      </c>
      <c r="CQ22" s="219">
        <v>1.40985998505613</v>
      </c>
      <c r="CR22" s="219">
        <v>1.4615489099191299</v>
      </c>
      <c r="CS22" s="219">
        <v>1.51323783478212</v>
      </c>
      <c r="CT22" s="219">
        <v>1.56492675964511</v>
      </c>
      <c r="CU22" s="219">
        <v>1.6166156845081101</v>
      </c>
      <c r="CV22" s="219">
        <v>1.6683046093711</v>
      </c>
      <c r="CW22" s="219">
        <v>1.7199935342341</v>
      </c>
      <c r="CX22" s="219">
        <v>1.7716824590970901</v>
      </c>
      <c r="CY22" s="219">
        <v>1.82337138396008</v>
      </c>
      <c r="CZ22" s="219">
        <v>1.8750603088230799</v>
      </c>
      <c r="DA22" s="219">
        <v>1.9267492336860701</v>
      </c>
      <c r="DB22" s="219">
        <v>1.97843815854906</v>
      </c>
      <c r="DC22" s="219">
        <v>2.0301270834120602</v>
      </c>
      <c r="DD22" s="219">
        <v>2.0818160082750499</v>
      </c>
      <c r="DE22" s="219">
        <v>2.13350493313804</v>
      </c>
      <c r="DF22" s="219">
        <v>2.1851938580010399</v>
      </c>
      <c r="DG22" s="219">
        <v>2.2368827828640301</v>
      </c>
      <c r="DH22" s="219">
        <v>2.28857170772703</v>
      </c>
      <c r="DI22" s="219">
        <v>2.3402606325900202</v>
      </c>
      <c r="DJ22" s="219">
        <v>2.3919495574530099</v>
      </c>
      <c r="DK22" s="219">
        <v>2.4436384823160102</v>
      </c>
      <c r="DL22" s="219">
        <v>2.4953274071789999</v>
      </c>
      <c r="DM22" s="220">
        <v>2.6200937775379498</v>
      </c>
      <c r="DO22" s="218" t="s">
        <v>124</v>
      </c>
      <c r="DP22" s="219">
        <v>1.1228973332305501</v>
      </c>
      <c r="DQ22" s="219">
        <v>1.18706289512944</v>
      </c>
      <c r="DR22" s="219">
        <v>1.2512284570283301</v>
      </c>
      <c r="DS22" s="219">
        <v>1.31539401892722</v>
      </c>
      <c r="DT22" s="219">
        <v>1.3795595808261001</v>
      </c>
      <c r="DU22" s="219">
        <v>1.44372514272499</v>
      </c>
      <c r="DV22" s="219">
        <v>1.5078907046238801</v>
      </c>
      <c r="DW22" s="219">
        <v>1.57205626652277</v>
      </c>
      <c r="DX22" s="219">
        <v>1.6495896538172601</v>
      </c>
      <c r="DY22" s="219">
        <v>1.72712304111175</v>
      </c>
      <c r="DZ22" s="219">
        <v>1.8046564284062401</v>
      </c>
      <c r="EA22" s="219">
        <v>1.88218981570073</v>
      </c>
      <c r="EB22" s="219">
        <v>1.9597232029952201</v>
      </c>
      <c r="EC22" s="219">
        <v>2.0372565902897102</v>
      </c>
      <c r="ED22" s="219">
        <v>2.1147899775841998</v>
      </c>
      <c r="EE22" s="219">
        <v>2.19232336487869</v>
      </c>
      <c r="EF22" s="219">
        <v>2.2698567521731801</v>
      </c>
      <c r="EG22" s="219">
        <v>2.3473901394676702</v>
      </c>
      <c r="EH22" s="219">
        <v>2.4249235267621598</v>
      </c>
      <c r="EI22" s="219">
        <v>2.5024569140566499</v>
      </c>
      <c r="EJ22" s="219">
        <v>2.57999030135114</v>
      </c>
      <c r="EK22" s="219">
        <v>2.6575236886456302</v>
      </c>
      <c r="EL22" s="219">
        <v>2.7350570759401198</v>
      </c>
      <c r="EM22" s="219">
        <v>2.8125904632346201</v>
      </c>
      <c r="EN22" s="219">
        <v>2.8901238505291098</v>
      </c>
      <c r="EO22" s="219">
        <v>2.9676572378235901</v>
      </c>
      <c r="EP22" s="219">
        <v>3.04519062511809</v>
      </c>
      <c r="EQ22" s="219">
        <v>3.1227240124125801</v>
      </c>
      <c r="ER22" s="219">
        <v>3.2002573997070698</v>
      </c>
      <c r="ES22" s="219">
        <v>3.2777907870015599</v>
      </c>
      <c r="ET22" s="219">
        <v>3.35532417429605</v>
      </c>
      <c r="EU22" s="219">
        <v>3.4328575615905401</v>
      </c>
      <c r="EV22" s="219">
        <v>3.5103909488850298</v>
      </c>
      <c r="EW22" s="219">
        <v>3.5879243361795199</v>
      </c>
      <c r="EX22" s="219">
        <v>3.66545772347401</v>
      </c>
      <c r="EY22" s="219">
        <v>3.7429911107685001</v>
      </c>
      <c r="EZ22" s="220">
        <v>1.31004688876897</v>
      </c>
      <c r="FB22" s="218" t="s">
        <v>124</v>
      </c>
      <c r="FC22" s="219">
        <v>1.4971964443074</v>
      </c>
      <c r="FD22" s="219">
        <v>1.5827505268392501</v>
      </c>
      <c r="FE22" s="219">
        <v>1.6683046093711</v>
      </c>
      <c r="FF22" s="219">
        <v>1.75385869190295</v>
      </c>
      <c r="FG22" s="219">
        <v>1.8394127744348101</v>
      </c>
      <c r="FH22" s="219">
        <v>1.92496685696666</v>
      </c>
      <c r="FI22" s="219">
        <v>2.0105209394985102</v>
      </c>
      <c r="FJ22" s="219">
        <v>2.0960750220303601</v>
      </c>
      <c r="FK22" s="219">
        <v>2.1994528717563502</v>
      </c>
      <c r="FL22" s="219">
        <v>2.30283072148233</v>
      </c>
      <c r="FM22" s="219">
        <v>2.4062085712083201</v>
      </c>
      <c r="FN22" s="219">
        <v>2.5095864209343102</v>
      </c>
      <c r="FO22" s="219">
        <v>2.61296427066029</v>
      </c>
      <c r="FP22" s="219">
        <v>2.7163421203862801</v>
      </c>
      <c r="FQ22" s="219">
        <v>2.8197199701122702</v>
      </c>
      <c r="FR22" s="219">
        <v>2.9230978198382598</v>
      </c>
      <c r="FS22" s="219">
        <v>3.0264756695642401</v>
      </c>
      <c r="FT22" s="219">
        <v>3.1298535192902301</v>
      </c>
      <c r="FU22" s="219">
        <v>3.2332313690162202</v>
      </c>
      <c r="FV22" s="219">
        <v>3.3366092187422098</v>
      </c>
      <c r="FW22" s="219">
        <v>3.4399870684681901</v>
      </c>
      <c r="FX22" s="219">
        <v>3.5433649181941802</v>
      </c>
      <c r="FY22" s="219">
        <v>3.6467427679201698</v>
      </c>
      <c r="FZ22" s="219">
        <v>3.7501206176461501</v>
      </c>
      <c r="GA22" s="219">
        <v>3.8534984673721402</v>
      </c>
      <c r="GB22" s="219">
        <v>3.9568763170981298</v>
      </c>
      <c r="GC22" s="219">
        <v>4.0602541668241097</v>
      </c>
      <c r="GD22" s="219">
        <v>4.1636320165500997</v>
      </c>
      <c r="GE22" s="219">
        <v>4.2670098662760898</v>
      </c>
      <c r="GF22" s="219">
        <v>4.3703877160020799</v>
      </c>
      <c r="GG22" s="219">
        <v>4.4737655657280602</v>
      </c>
      <c r="GH22" s="219">
        <v>4.5771434154540502</v>
      </c>
      <c r="GI22" s="219">
        <v>4.6805212651800403</v>
      </c>
      <c r="GJ22" s="219">
        <v>4.7838991149060197</v>
      </c>
      <c r="GK22" s="219">
        <v>4.8872769646320098</v>
      </c>
      <c r="GL22" s="219">
        <v>4.9906548143579998</v>
      </c>
      <c r="GM22" s="215">
        <v>0</v>
      </c>
    </row>
    <row r="23" spans="1:195" s="209" customFormat="1" ht="15.5" x14ac:dyDescent="0.3">
      <c r="A23" s="222" t="s">
        <v>125</v>
      </c>
      <c r="B23" s="215">
        <v>0</v>
      </c>
      <c r="C23" s="215">
        <v>0</v>
      </c>
      <c r="D23" s="215">
        <v>0</v>
      </c>
      <c r="E23" s="215">
        <v>0</v>
      </c>
      <c r="F23" s="215">
        <v>0</v>
      </c>
      <c r="G23" s="215">
        <v>0</v>
      </c>
      <c r="H23" s="215">
        <v>0</v>
      </c>
      <c r="I23" s="215">
        <v>0</v>
      </c>
      <c r="J23" s="215">
        <v>0</v>
      </c>
      <c r="K23" s="215">
        <v>0</v>
      </c>
      <c r="L23" s="215">
        <v>0</v>
      </c>
      <c r="M23" s="215">
        <v>0</v>
      </c>
      <c r="N23" s="215">
        <v>0</v>
      </c>
      <c r="O23" s="215">
        <v>0</v>
      </c>
      <c r="P23" s="215">
        <v>0</v>
      </c>
      <c r="Q23" s="215">
        <v>0</v>
      </c>
      <c r="R23" s="215">
        <v>0</v>
      </c>
      <c r="S23" s="215">
        <v>0</v>
      </c>
      <c r="T23" s="215">
        <v>0</v>
      </c>
      <c r="U23" s="215">
        <v>0</v>
      </c>
      <c r="V23" s="215">
        <v>0</v>
      </c>
      <c r="W23" s="215">
        <v>0</v>
      </c>
      <c r="X23" s="215">
        <v>0</v>
      </c>
      <c r="Y23" s="215">
        <v>0</v>
      </c>
      <c r="Z23" s="215">
        <v>0</v>
      </c>
      <c r="AA23" s="215">
        <v>0</v>
      </c>
      <c r="AB23" s="215">
        <v>0</v>
      </c>
      <c r="AC23" s="215">
        <v>0</v>
      </c>
      <c r="AD23" s="215">
        <v>0</v>
      </c>
      <c r="AE23" s="215">
        <v>0</v>
      </c>
      <c r="AF23" s="215">
        <v>0</v>
      </c>
      <c r="AG23" s="215">
        <v>0</v>
      </c>
      <c r="AH23" s="215">
        <v>0</v>
      </c>
      <c r="AI23" s="215">
        <v>0</v>
      </c>
      <c r="AJ23" s="215">
        <v>0</v>
      </c>
      <c r="AK23" s="215">
        <v>0</v>
      </c>
      <c r="AL23" s="220">
        <v>9.6444715343714993</v>
      </c>
      <c r="AO23" s="218" t="s">
        <v>125</v>
      </c>
      <c r="AP23" s="219">
        <v>0.68889082388367895</v>
      </c>
      <c r="AQ23" s="219">
        <v>0.72825601381988903</v>
      </c>
      <c r="AR23" s="219">
        <v>0.76762120375609899</v>
      </c>
      <c r="AS23" s="219">
        <v>0.80698639369230896</v>
      </c>
      <c r="AT23" s="219">
        <v>0.84635158362852003</v>
      </c>
      <c r="AU23" s="219">
        <v>0.88571677356473</v>
      </c>
      <c r="AV23" s="219">
        <v>0.92508196350093996</v>
      </c>
      <c r="AW23" s="219">
        <v>0.96444715343715004</v>
      </c>
      <c r="AX23" s="219">
        <v>1.01201342461007</v>
      </c>
      <c r="AY23" s="219">
        <v>1.0595796957829899</v>
      </c>
      <c r="AZ23" s="219">
        <v>1.1071459669559101</v>
      </c>
      <c r="BA23" s="219">
        <v>1.1547122381288299</v>
      </c>
      <c r="BB23" s="219">
        <v>1.2022785093017501</v>
      </c>
      <c r="BC23" s="219">
        <v>1.24984478047467</v>
      </c>
      <c r="BD23" s="219">
        <v>1.2974110516476001</v>
      </c>
      <c r="BE23" s="219">
        <v>1.34497732282052</v>
      </c>
      <c r="BF23" s="219">
        <v>1.3925435939934401</v>
      </c>
      <c r="BG23" s="219">
        <v>1.44010986516636</v>
      </c>
      <c r="BH23" s="219">
        <v>1.4876761363392801</v>
      </c>
      <c r="BI23" s="219">
        <v>1.5352424075122</v>
      </c>
      <c r="BJ23" s="219">
        <v>1.5828086786851201</v>
      </c>
      <c r="BK23" s="219">
        <v>1.63037494985804</v>
      </c>
      <c r="BL23" s="219">
        <v>1.6779412210309601</v>
      </c>
      <c r="BM23" s="219">
        <v>1.72550749220388</v>
      </c>
      <c r="BN23" s="219">
        <v>1.7730737633767999</v>
      </c>
      <c r="BO23" s="219">
        <v>1.82064003454972</v>
      </c>
      <c r="BP23" s="219">
        <v>1.8682063057226399</v>
      </c>
      <c r="BQ23" s="219">
        <v>1.91577257689556</v>
      </c>
      <c r="BR23" s="219">
        <v>1.9633388480684799</v>
      </c>
      <c r="BS23" s="219">
        <v>2.0109051192414</v>
      </c>
      <c r="BT23" s="219">
        <v>2.0584713904143301</v>
      </c>
      <c r="BU23" s="219">
        <v>2.10603766158725</v>
      </c>
      <c r="BV23" s="219">
        <v>2.1536039327601699</v>
      </c>
      <c r="BW23" s="219">
        <v>2.2011702039330898</v>
      </c>
      <c r="BX23" s="219">
        <v>2.2487364751060102</v>
      </c>
      <c r="BY23" s="219">
        <v>2.2963027462789301</v>
      </c>
      <c r="BZ23" s="220">
        <v>7.2333536507786302</v>
      </c>
      <c r="CB23" s="221" t="s">
        <v>125</v>
      </c>
      <c r="CC23" s="219">
        <v>1.3777816477673599</v>
      </c>
      <c r="CD23" s="219">
        <v>1.45651202763978</v>
      </c>
      <c r="CE23" s="219">
        <v>1.5352424075122</v>
      </c>
      <c r="CF23" s="219">
        <v>1.6139727873846199</v>
      </c>
      <c r="CG23" s="219">
        <v>1.6927031672570401</v>
      </c>
      <c r="CH23" s="219">
        <v>1.77143354712946</v>
      </c>
      <c r="CI23" s="219">
        <v>1.8501639270018799</v>
      </c>
      <c r="CJ23" s="219">
        <v>1.9288943068743001</v>
      </c>
      <c r="CK23" s="219">
        <v>2.0240268492201401</v>
      </c>
      <c r="CL23" s="219">
        <v>2.1191593915659799</v>
      </c>
      <c r="CM23" s="219">
        <v>2.2142919339118201</v>
      </c>
      <c r="CN23" s="219">
        <v>2.3094244762576701</v>
      </c>
      <c r="CO23" s="219">
        <v>2.4045570186035099</v>
      </c>
      <c r="CP23" s="219">
        <v>2.4996895609493501</v>
      </c>
      <c r="CQ23" s="219">
        <v>2.5948221032951899</v>
      </c>
      <c r="CR23" s="219">
        <v>2.6899546456410302</v>
      </c>
      <c r="CS23" s="219">
        <v>2.7850871879868699</v>
      </c>
      <c r="CT23" s="219">
        <v>2.8802197303327102</v>
      </c>
      <c r="CU23" s="219">
        <v>2.97535227267855</v>
      </c>
      <c r="CV23" s="219">
        <v>3.0704848150244</v>
      </c>
      <c r="CW23" s="219">
        <v>3.1656173573702402</v>
      </c>
      <c r="CX23" s="219">
        <v>3.26074989971608</v>
      </c>
      <c r="CY23" s="219">
        <v>3.3558824420619202</v>
      </c>
      <c r="CZ23" s="219">
        <v>3.45101498440776</v>
      </c>
      <c r="DA23" s="219">
        <v>3.5461475267535998</v>
      </c>
      <c r="DB23" s="219">
        <v>3.64128006909944</v>
      </c>
      <c r="DC23" s="219">
        <v>3.73641261144529</v>
      </c>
      <c r="DD23" s="219">
        <v>3.8315451537911298</v>
      </c>
      <c r="DE23" s="219">
        <v>3.92667769613697</v>
      </c>
      <c r="DF23" s="219">
        <v>4.0218102384828098</v>
      </c>
      <c r="DG23" s="219">
        <v>4.1169427808286496</v>
      </c>
      <c r="DH23" s="219">
        <v>4.2120753231744903</v>
      </c>
      <c r="DI23" s="219">
        <v>4.3072078655203399</v>
      </c>
      <c r="DJ23" s="219">
        <v>4.4023404078661796</v>
      </c>
      <c r="DK23" s="219">
        <v>4.4974729502120203</v>
      </c>
      <c r="DL23" s="219">
        <v>4.5926054925578601</v>
      </c>
      <c r="DM23" s="220">
        <v>4.8222357671857496</v>
      </c>
      <c r="DO23" s="218" t="s">
        <v>125</v>
      </c>
      <c r="DP23" s="219">
        <v>2.0666724716510401</v>
      </c>
      <c r="DQ23" s="219">
        <v>2.18476804145967</v>
      </c>
      <c r="DR23" s="219">
        <v>2.3028636112682999</v>
      </c>
      <c r="DS23" s="219">
        <v>2.4209591810769302</v>
      </c>
      <c r="DT23" s="219">
        <v>2.5390547508855601</v>
      </c>
      <c r="DU23" s="219">
        <v>2.65715032069419</v>
      </c>
      <c r="DV23" s="219">
        <v>2.7752458905028199</v>
      </c>
      <c r="DW23" s="219">
        <v>2.8933414603114498</v>
      </c>
      <c r="DX23" s="219">
        <v>3.0360402738302099</v>
      </c>
      <c r="DY23" s="219">
        <v>3.17873908734897</v>
      </c>
      <c r="DZ23" s="219">
        <v>3.3214379008677399</v>
      </c>
      <c r="EA23" s="219">
        <v>3.4641367143865001</v>
      </c>
      <c r="EB23" s="219">
        <v>3.6068355279052602</v>
      </c>
      <c r="EC23" s="219">
        <v>3.7495343414240199</v>
      </c>
      <c r="ED23" s="219">
        <v>3.89223315494278</v>
      </c>
      <c r="EE23" s="219">
        <v>4.0349319684615503</v>
      </c>
      <c r="EF23" s="219">
        <v>4.1776307819803096</v>
      </c>
      <c r="EG23" s="219">
        <v>4.3203295954990697</v>
      </c>
      <c r="EH23" s="219">
        <v>4.4630284090178396</v>
      </c>
      <c r="EI23" s="219">
        <v>4.6057272225365997</v>
      </c>
      <c r="EJ23" s="219">
        <v>4.7484260360553598</v>
      </c>
      <c r="EK23" s="219">
        <v>4.89112484957412</v>
      </c>
      <c r="EL23" s="219">
        <v>5.0338236630928801</v>
      </c>
      <c r="EM23" s="219">
        <v>5.1765224766116402</v>
      </c>
      <c r="EN23" s="219">
        <v>5.3192212901304101</v>
      </c>
      <c r="EO23" s="219">
        <v>5.4619201036491702</v>
      </c>
      <c r="EP23" s="219">
        <v>5.6046189171679304</v>
      </c>
      <c r="EQ23" s="219">
        <v>5.7473177306866896</v>
      </c>
      <c r="ER23" s="219">
        <v>5.8900165442054604</v>
      </c>
      <c r="ES23" s="219">
        <v>6.0327153577242196</v>
      </c>
      <c r="ET23" s="219">
        <v>6.1754141712429798</v>
      </c>
      <c r="EU23" s="219">
        <v>6.3181129847617399</v>
      </c>
      <c r="EV23" s="219">
        <v>6.4608117982805</v>
      </c>
      <c r="EW23" s="219">
        <v>6.6035106117992601</v>
      </c>
      <c r="EX23" s="219">
        <v>6.7462094253180203</v>
      </c>
      <c r="EY23" s="219">
        <v>6.8889082388367902</v>
      </c>
      <c r="EZ23" s="220">
        <v>2.4111178835928802</v>
      </c>
      <c r="FB23" s="218" t="s">
        <v>125</v>
      </c>
      <c r="FC23" s="219">
        <v>2.75556329553471</v>
      </c>
      <c r="FD23" s="219">
        <v>2.9130240552795601</v>
      </c>
      <c r="FE23" s="219">
        <v>3.0704848150244</v>
      </c>
      <c r="FF23" s="219">
        <v>3.2279455747692398</v>
      </c>
      <c r="FG23" s="219">
        <v>3.3854063345140801</v>
      </c>
      <c r="FH23" s="219">
        <v>3.54286709425892</v>
      </c>
      <c r="FI23" s="219">
        <v>3.7003278540037599</v>
      </c>
      <c r="FJ23" s="219">
        <v>3.8577886137486002</v>
      </c>
      <c r="FK23" s="219">
        <v>4.0480536984402802</v>
      </c>
      <c r="FL23" s="219">
        <v>4.2383187831319704</v>
      </c>
      <c r="FM23" s="219">
        <v>4.42858386782365</v>
      </c>
      <c r="FN23" s="219">
        <v>4.6188489525153296</v>
      </c>
      <c r="FO23" s="219">
        <v>4.80911403720701</v>
      </c>
      <c r="FP23" s="219">
        <v>4.9993791218987003</v>
      </c>
      <c r="FQ23" s="219">
        <v>5.1896442065903798</v>
      </c>
      <c r="FR23" s="219">
        <v>5.3799092912820603</v>
      </c>
      <c r="FS23" s="219">
        <v>5.5701743759737399</v>
      </c>
      <c r="FT23" s="219">
        <v>5.7604394606654301</v>
      </c>
      <c r="FU23" s="219">
        <v>5.9507045453571097</v>
      </c>
      <c r="FV23" s="219">
        <v>6.1409696300487902</v>
      </c>
      <c r="FW23" s="219">
        <v>6.3312347147404804</v>
      </c>
      <c r="FX23" s="219">
        <v>6.52149979943216</v>
      </c>
      <c r="FY23" s="219">
        <v>6.7117648841238404</v>
      </c>
      <c r="FZ23" s="219">
        <v>6.9020299688155298</v>
      </c>
      <c r="GA23" s="219">
        <v>7.0922950535072102</v>
      </c>
      <c r="GB23" s="219">
        <v>7.2825601381988898</v>
      </c>
      <c r="GC23" s="219">
        <v>7.4728252228905703</v>
      </c>
      <c r="GD23" s="219">
        <v>7.6630903075822596</v>
      </c>
      <c r="GE23" s="219">
        <v>7.8533553922739401</v>
      </c>
      <c r="GF23" s="219">
        <v>8.0436204769656197</v>
      </c>
      <c r="GG23" s="219">
        <v>8.2338855616572992</v>
      </c>
      <c r="GH23" s="219">
        <v>8.4241506463489895</v>
      </c>
      <c r="GI23" s="219">
        <v>8.6144157310406708</v>
      </c>
      <c r="GJ23" s="219">
        <v>8.8046808157323504</v>
      </c>
      <c r="GK23" s="219">
        <v>8.9949459004240406</v>
      </c>
      <c r="GL23" s="219">
        <v>9.1852109851157202</v>
      </c>
      <c r="GM23" s="215">
        <v>0</v>
      </c>
    </row>
    <row r="24" spans="1:195" s="209" customFormat="1" ht="31" x14ac:dyDescent="0.3">
      <c r="A24" s="222" t="s">
        <v>126</v>
      </c>
      <c r="B24" s="215">
        <v>0</v>
      </c>
      <c r="C24" s="215">
        <v>0</v>
      </c>
      <c r="D24" s="215">
        <v>0</v>
      </c>
      <c r="E24" s="215">
        <v>0</v>
      </c>
      <c r="F24" s="215">
        <v>0</v>
      </c>
      <c r="G24" s="215">
        <v>0</v>
      </c>
      <c r="H24" s="215">
        <v>0</v>
      </c>
      <c r="I24" s="215">
        <v>0</v>
      </c>
      <c r="J24" s="215">
        <v>0</v>
      </c>
      <c r="K24" s="215">
        <v>0</v>
      </c>
      <c r="L24" s="215">
        <v>0</v>
      </c>
      <c r="M24" s="215">
        <v>0</v>
      </c>
      <c r="N24" s="215">
        <v>0</v>
      </c>
      <c r="O24" s="215">
        <v>0</v>
      </c>
      <c r="P24" s="215">
        <v>0</v>
      </c>
      <c r="Q24" s="215">
        <v>0</v>
      </c>
      <c r="R24" s="215">
        <v>0</v>
      </c>
      <c r="S24" s="215">
        <v>0</v>
      </c>
      <c r="T24" s="215">
        <v>0</v>
      </c>
      <c r="U24" s="215">
        <v>0</v>
      </c>
      <c r="V24" s="215">
        <v>0</v>
      </c>
      <c r="W24" s="215">
        <v>0</v>
      </c>
      <c r="X24" s="215">
        <v>0</v>
      </c>
      <c r="Y24" s="215">
        <v>0</v>
      </c>
      <c r="Z24" s="215">
        <v>0</v>
      </c>
      <c r="AA24" s="215">
        <v>0</v>
      </c>
      <c r="AB24" s="215">
        <v>0</v>
      </c>
      <c r="AC24" s="215">
        <v>0</v>
      </c>
      <c r="AD24" s="215">
        <v>0</v>
      </c>
      <c r="AE24" s="215">
        <v>0</v>
      </c>
      <c r="AF24" s="215">
        <v>0</v>
      </c>
      <c r="AG24" s="215">
        <v>0</v>
      </c>
      <c r="AH24" s="215">
        <v>0</v>
      </c>
      <c r="AI24" s="215">
        <v>0</v>
      </c>
      <c r="AJ24" s="215">
        <v>0</v>
      </c>
      <c r="AK24" s="215">
        <v>0</v>
      </c>
      <c r="AL24" s="220">
        <v>3.8070941876303701</v>
      </c>
      <c r="AO24" s="218" t="s">
        <v>126</v>
      </c>
      <c r="AP24" s="219">
        <v>0.27193529911645498</v>
      </c>
      <c r="AQ24" s="219">
        <v>0.28747445906596703</v>
      </c>
      <c r="AR24" s="219">
        <v>0.30301361901547902</v>
      </c>
      <c r="AS24" s="219">
        <v>0.31855277896499001</v>
      </c>
      <c r="AT24" s="219">
        <v>0.33409193891450201</v>
      </c>
      <c r="AU24" s="219">
        <v>0.349631098864014</v>
      </c>
      <c r="AV24" s="219">
        <v>0.36517025881352499</v>
      </c>
      <c r="AW24" s="219">
        <v>0.38070941876303699</v>
      </c>
      <c r="AX24" s="219">
        <v>0.39948590370203002</v>
      </c>
      <c r="AY24" s="219">
        <v>0.418262388641024</v>
      </c>
      <c r="AZ24" s="219">
        <v>0.43703887358001697</v>
      </c>
      <c r="BA24" s="219">
        <v>0.45581535851901001</v>
      </c>
      <c r="BB24" s="219">
        <v>0.47459184345800398</v>
      </c>
      <c r="BC24" s="219">
        <v>0.49336832839699701</v>
      </c>
      <c r="BD24" s="219">
        <v>0.51214481333599005</v>
      </c>
      <c r="BE24" s="219">
        <v>0.53092129827498402</v>
      </c>
      <c r="BF24" s="219">
        <v>0.549697783213977</v>
      </c>
      <c r="BG24" s="219">
        <v>0.56847426815296997</v>
      </c>
      <c r="BH24" s="219">
        <v>0.58725075309196395</v>
      </c>
      <c r="BI24" s="219">
        <v>0.60602723803095704</v>
      </c>
      <c r="BJ24" s="219">
        <v>0.62480372296995002</v>
      </c>
      <c r="BK24" s="219">
        <v>0.64358020790894399</v>
      </c>
      <c r="BL24" s="219">
        <v>0.66235669284793697</v>
      </c>
      <c r="BM24" s="219">
        <v>0.68113317778693006</v>
      </c>
      <c r="BN24" s="219">
        <v>0.69990966272592403</v>
      </c>
      <c r="BO24" s="219">
        <v>0.71868614766491701</v>
      </c>
      <c r="BP24" s="219">
        <v>0.73746263260390998</v>
      </c>
      <c r="BQ24" s="219">
        <v>0.75623911754290396</v>
      </c>
      <c r="BR24" s="219">
        <v>0.77501560248189705</v>
      </c>
      <c r="BS24" s="219">
        <v>0.79379208742089002</v>
      </c>
      <c r="BT24" s="219">
        <v>0.812568572359883</v>
      </c>
      <c r="BU24" s="219">
        <v>0.83134505729887698</v>
      </c>
      <c r="BV24" s="219">
        <v>0.85012154223786995</v>
      </c>
      <c r="BW24" s="219">
        <v>0.86889802717686304</v>
      </c>
      <c r="BX24" s="219">
        <v>0.88767451211585702</v>
      </c>
      <c r="BY24" s="219">
        <v>0.90645099705484999</v>
      </c>
      <c r="BZ24" s="220">
        <v>2.85532064072278</v>
      </c>
      <c r="CB24" s="221" t="s">
        <v>126</v>
      </c>
      <c r="CC24" s="219">
        <v>0.54387059823290995</v>
      </c>
      <c r="CD24" s="219">
        <v>0.57494891813193305</v>
      </c>
      <c r="CE24" s="219">
        <v>0.60602723803095704</v>
      </c>
      <c r="CF24" s="219">
        <v>0.63710555792998003</v>
      </c>
      <c r="CG24" s="219">
        <v>0.66818387782900401</v>
      </c>
      <c r="CH24" s="219">
        <v>0.699262197728027</v>
      </c>
      <c r="CI24" s="219">
        <v>0.73034051762705099</v>
      </c>
      <c r="CJ24" s="219">
        <v>0.76141883752607398</v>
      </c>
      <c r="CK24" s="219">
        <v>0.79897180740406104</v>
      </c>
      <c r="CL24" s="219">
        <v>0.83652477728204699</v>
      </c>
      <c r="CM24" s="219">
        <v>0.87407774716003395</v>
      </c>
      <c r="CN24" s="219">
        <v>0.91163071703802101</v>
      </c>
      <c r="CO24" s="219">
        <v>0.94918368691600696</v>
      </c>
      <c r="CP24" s="219">
        <v>0.98673665679399403</v>
      </c>
      <c r="CQ24" s="219">
        <v>1.0242896266719801</v>
      </c>
      <c r="CR24" s="219">
        <v>1.06184259654997</v>
      </c>
      <c r="CS24" s="219">
        <v>1.09939556642795</v>
      </c>
      <c r="CT24" s="219">
        <v>1.1369485363059399</v>
      </c>
      <c r="CU24" s="219">
        <v>1.1745015061839299</v>
      </c>
      <c r="CV24" s="219">
        <v>1.2120544760619101</v>
      </c>
      <c r="CW24" s="219">
        <v>1.2496074459399</v>
      </c>
      <c r="CX24" s="219">
        <v>1.28716041581789</v>
      </c>
      <c r="CY24" s="219">
        <v>1.3247133856958699</v>
      </c>
      <c r="CZ24" s="219">
        <v>1.3622663555738601</v>
      </c>
      <c r="DA24" s="219">
        <v>1.3998193254518501</v>
      </c>
      <c r="DB24" s="219">
        <v>1.43737229532983</v>
      </c>
      <c r="DC24" s="219">
        <v>1.47492526520782</v>
      </c>
      <c r="DD24" s="219">
        <v>1.5124782350858099</v>
      </c>
      <c r="DE24" s="219">
        <v>1.5500312049637901</v>
      </c>
      <c r="DF24" s="219">
        <v>1.58758417484178</v>
      </c>
      <c r="DG24" s="219">
        <v>1.62513714471977</v>
      </c>
      <c r="DH24" s="219">
        <v>1.66269011459775</v>
      </c>
      <c r="DI24" s="219">
        <v>1.7002430844757399</v>
      </c>
      <c r="DJ24" s="219">
        <v>1.7377960543537301</v>
      </c>
      <c r="DK24" s="219">
        <v>1.77534902423171</v>
      </c>
      <c r="DL24" s="219">
        <v>1.8129019941097</v>
      </c>
      <c r="DM24" s="220">
        <v>1.9035470938151799</v>
      </c>
      <c r="DO24" s="218" t="s">
        <v>126</v>
      </c>
      <c r="DP24" s="219">
        <v>0.81580589734936504</v>
      </c>
      <c r="DQ24" s="219">
        <v>0.86242337719789997</v>
      </c>
      <c r="DR24" s="219">
        <v>0.909040857046435</v>
      </c>
      <c r="DS24" s="219">
        <v>0.95565833689497004</v>
      </c>
      <c r="DT24" s="219">
        <v>1.00227581674351</v>
      </c>
      <c r="DU24" s="219">
        <v>1.0488932965920399</v>
      </c>
      <c r="DV24" s="219">
        <v>1.09551077644058</v>
      </c>
      <c r="DW24" s="219">
        <v>1.14212825628911</v>
      </c>
      <c r="DX24" s="219">
        <v>1.1984577111060899</v>
      </c>
      <c r="DY24" s="219">
        <v>1.25478716592307</v>
      </c>
      <c r="DZ24" s="219">
        <v>1.31111662074005</v>
      </c>
      <c r="EA24" s="219">
        <v>1.3674460755570299</v>
      </c>
      <c r="EB24" s="219">
        <v>1.4237755303740101</v>
      </c>
      <c r="EC24" s="219">
        <v>1.48010498519099</v>
      </c>
      <c r="ED24" s="219">
        <v>1.5364344400079699</v>
      </c>
      <c r="EE24" s="219">
        <v>1.5927638948249501</v>
      </c>
      <c r="EF24" s="219">
        <v>1.64909334964193</v>
      </c>
      <c r="EG24" s="219">
        <v>1.7054228044589099</v>
      </c>
      <c r="EH24" s="219">
        <v>1.7617522592758901</v>
      </c>
      <c r="EI24" s="219">
        <v>1.81808171409287</v>
      </c>
      <c r="EJ24" s="219">
        <v>1.8744111689098499</v>
      </c>
      <c r="EK24" s="219">
        <v>1.9307406237268301</v>
      </c>
      <c r="EL24" s="219">
        <v>1.98707007854381</v>
      </c>
      <c r="EM24" s="219">
        <v>2.0433995333607902</v>
      </c>
      <c r="EN24" s="219">
        <v>2.0997289881777701</v>
      </c>
      <c r="EO24" s="219">
        <v>2.15605844299475</v>
      </c>
      <c r="EP24" s="219">
        <v>2.21238789781173</v>
      </c>
      <c r="EQ24" s="219">
        <v>2.2687173526287099</v>
      </c>
      <c r="ER24" s="219">
        <v>2.3250468074456898</v>
      </c>
      <c r="ES24" s="219">
        <v>2.3813762622626702</v>
      </c>
      <c r="ET24" s="219">
        <v>2.4377057170796501</v>
      </c>
      <c r="EU24" s="219">
        <v>2.49403517189663</v>
      </c>
      <c r="EV24" s="219">
        <v>2.55036462671361</v>
      </c>
      <c r="EW24" s="219">
        <v>2.6066940815305899</v>
      </c>
      <c r="EX24" s="219">
        <v>2.6630235363475698</v>
      </c>
      <c r="EY24" s="219">
        <v>2.7193529911645502</v>
      </c>
      <c r="EZ24" s="220">
        <v>0.95177354690759197</v>
      </c>
      <c r="FB24" s="218" t="s">
        <v>126</v>
      </c>
      <c r="FC24" s="219">
        <v>1.0877411964658199</v>
      </c>
      <c r="FD24" s="219">
        <v>1.1498978362638701</v>
      </c>
      <c r="FE24" s="219">
        <v>1.2120544760619101</v>
      </c>
      <c r="FF24" s="219">
        <v>1.2742111158599601</v>
      </c>
      <c r="FG24" s="219">
        <v>1.33636775565801</v>
      </c>
      <c r="FH24" s="219">
        <v>1.39852439545605</v>
      </c>
      <c r="FI24" s="219">
        <v>1.4606810352541</v>
      </c>
      <c r="FJ24" s="219">
        <v>1.52283767505215</v>
      </c>
      <c r="FK24" s="219">
        <v>1.5979436148081201</v>
      </c>
      <c r="FL24" s="219">
        <v>1.67304955456409</v>
      </c>
      <c r="FM24" s="219">
        <v>1.7481554943200699</v>
      </c>
      <c r="FN24" s="219">
        <v>1.82326143407604</v>
      </c>
      <c r="FO24" s="219">
        <v>1.8983673738320099</v>
      </c>
      <c r="FP24" s="219">
        <v>1.9734733135879901</v>
      </c>
      <c r="FQ24" s="219">
        <v>2.0485792533439602</v>
      </c>
      <c r="FR24" s="219">
        <v>2.1236851930999299</v>
      </c>
      <c r="FS24" s="219">
        <v>2.1987911328559102</v>
      </c>
      <c r="FT24" s="219">
        <v>2.2738970726118799</v>
      </c>
      <c r="FU24" s="219">
        <v>2.34900301236785</v>
      </c>
      <c r="FV24" s="219">
        <v>2.4241089521238299</v>
      </c>
      <c r="FW24" s="219">
        <v>2.4992148918798001</v>
      </c>
      <c r="FX24" s="219">
        <v>2.5743208316357702</v>
      </c>
      <c r="FY24" s="219">
        <v>2.6494267713917501</v>
      </c>
      <c r="FZ24" s="219">
        <v>2.7245327111477202</v>
      </c>
      <c r="GA24" s="219">
        <v>2.7996386509036899</v>
      </c>
      <c r="GB24" s="219">
        <v>2.8747445906596698</v>
      </c>
      <c r="GC24" s="219">
        <v>2.9498505304156399</v>
      </c>
      <c r="GD24" s="219">
        <v>3.0249564701716101</v>
      </c>
      <c r="GE24" s="219">
        <v>3.10006240992759</v>
      </c>
      <c r="GF24" s="219">
        <v>3.1751683496835601</v>
      </c>
      <c r="GG24" s="219">
        <v>3.2502742894395298</v>
      </c>
      <c r="GH24" s="219">
        <v>3.3253802291955101</v>
      </c>
      <c r="GI24" s="219">
        <v>3.4004861689514798</v>
      </c>
      <c r="GJ24" s="219">
        <v>3.4755921087074499</v>
      </c>
      <c r="GK24" s="219">
        <v>3.5506980484634298</v>
      </c>
      <c r="GL24" s="219">
        <v>3.6258039882194</v>
      </c>
      <c r="GM24" s="215">
        <v>0</v>
      </c>
    </row>
    <row r="25" spans="1:195" s="209" customFormat="1" ht="15.5" x14ac:dyDescent="0.3">
      <c r="A25" s="222" t="s">
        <v>127</v>
      </c>
      <c r="B25" s="215">
        <v>0</v>
      </c>
      <c r="C25" s="215">
        <v>0</v>
      </c>
      <c r="D25" s="215">
        <v>0</v>
      </c>
      <c r="E25" s="215">
        <v>0</v>
      </c>
      <c r="F25" s="215">
        <v>0</v>
      </c>
      <c r="G25" s="215">
        <v>0</v>
      </c>
      <c r="H25" s="215">
        <v>0</v>
      </c>
      <c r="I25" s="215">
        <v>0</v>
      </c>
      <c r="J25" s="215">
        <v>0</v>
      </c>
      <c r="K25" s="215">
        <v>0</v>
      </c>
      <c r="L25" s="215">
        <v>0</v>
      </c>
      <c r="M25" s="215">
        <v>0</v>
      </c>
      <c r="N25" s="215">
        <v>0</v>
      </c>
      <c r="O25" s="215">
        <v>0</v>
      </c>
      <c r="P25" s="215">
        <v>0</v>
      </c>
      <c r="Q25" s="215">
        <v>0</v>
      </c>
      <c r="R25" s="215">
        <v>0</v>
      </c>
      <c r="S25" s="215">
        <v>0</v>
      </c>
      <c r="T25" s="215">
        <v>0</v>
      </c>
      <c r="U25" s="215">
        <v>0</v>
      </c>
      <c r="V25" s="215">
        <v>0</v>
      </c>
      <c r="W25" s="215">
        <v>0</v>
      </c>
      <c r="X25" s="215">
        <v>0</v>
      </c>
      <c r="Y25" s="215">
        <v>0</v>
      </c>
      <c r="Z25" s="215">
        <v>0</v>
      </c>
      <c r="AA25" s="215">
        <v>0</v>
      </c>
      <c r="AB25" s="215">
        <v>0</v>
      </c>
      <c r="AC25" s="215">
        <v>0</v>
      </c>
      <c r="AD25" s="215">
        <v>0</v>
      </c>
      <c r="AE25" s="215">
        <v>0</v>
      </c>
      <c r="AF25" s="215">
        <v>0</v>
      </c>
      <c r="AG25" s="215">
        <v>0</v>
      </c>
      <c r="AH25" s="215">
        <v>0</v>
      </c>
      <c r="AI25" s="215">
        <v>0</v>
      </c>
      <c r="AJ25" s="215">
        <v>0</v>
      </c>
      <c r="AK25" s="215">
        <v>0</v>
      </c>
      <c r="AL25" s="220">
        <v>1.56840512208435</v>
      </c>
      <c r="AO25" s="218" t="s">
        <v>127</v>
      </c>
      <c r="AP25" s="219">
        <v>0.112028937291739</v>
      </c>
      <c r="AQ25" s="219">
        <v>0.118430590851267</v>
      </c>
      <c r="AR25" s="219">
        <v>0.124832244410795</v>
      </c>
      <c r="AS25" s="219">
        <v>0.131233897970323</v>
      </c>
      <c r="AT25" s="219">
        <v>0.13763555152985099</v>
      </c>
      <c r="AU25" s="219">
        <v>0.14403720508937901</v>
      </c>
      <c r="AV25" s="219">
        <v>0.15043885864890699</v>
      </c>
      <c r="AW25" s="219">
        <v>0.15684051220843501</v>
      </c>
      <c r="AX25" s="219">
        <v>0.16457584359286501</v>
      </c>
      <c r="AY25" s="219">
        <v>0.17231117497729401</v>
      </c>
      <c r="AZ25" s="219">
        <v>0.18004650636172401</v>
      </c>
      <c r="BA25" s="219">
        <v>0.18778183774615401</v>
      </c>
      <c r="BB25" s="219">
        <v>0.19551716913058301</v>
      </c>
      <c r="BC25" s="219">
        <v>0.20325250051501301</v>
      </c>
      <c r="BD25" s="219">
        <v>0.21098783189944301</v>
      </c>
      <c r="BE25" s="219">
        <v>0.21872316328387201</v>
      </c>
      <c r="BF25" s="219">
        <v>0.22645849466830201</v>
      </c>
      <c r="BG25" s="219">
        <v>0.23419382605273101</v>
      </c>
      <c r="BH25" s="219">
        <v>0.24192915743716101</v>
      </c>
      <c r="BI25" s="219">
        <v>0.24966448882159101</v>
      </c>
      <c r="BJ25" s="219">
        <v>0.25739982020601998</v>
      </c>
      <c r="BK25" s="219">
        <v>0.26513515159044998</v>
      </c>
      <c r="BL25" s="219">
        <v>0.27287048297487998</v>
      </c>
      <c r="BM25" s="219">
        <v>0.28060581435930898</v>
      </c>
      <c r="BN25" s="219">
        <v>0.28834114574373898</v>
      </c>
      <c r="BO25" s="219">
        <v>0.29607647712816898</v>
      </c>
      <c r="BP25" s="219">
        <v>0.30381180851259798</v>
      </c>
      <c r="BQ25" s="219">
        <v>0.31154713989702798</v>
      </c>
      <c r="BR25" s="219">
        <v>0.31928247128145698</v>
      </c>
      <c r="BS25" s="219">
        <v>0.32701780266588698</v>
      </c>
      <c r="BT25" s="219">
        <v>0.33475313405031698</v>
      </c>
      <c r="BU25" s="219">
        <v>0.34248846543474598</v>
      </c>
      <c r="BV25" s="219">
        <v>0.35022379681917598</v>
      </c>
      <c r="BW25" s="219">
        <v>0.35795912820360598</v>
      </c>
      <c r="BX25" s="219">
        <v>0.36569445958803498</v>
      </c>
      <c r="BY25" s="219">
        <v>0.37342979097246498</v>
      </c>
      <c r="BZ25" s="220">
        <v>1.1763038415632601</v>
      </c>
      <c r="CB25" s="221" t="s">
        <v>127</v>
      </c>
      <c r="CC25" s="219">
        <v>0.22405787458347901</v>
      </c>
      <c r="CD25" s="219">
        <v>0.23686118170253501</v>
      </c>
      <c r="CE25" s="219">
        <v>0.24966448882159101</v>
      </c>
      <c r="CF25" s="219">
        <v>0.26246779594064701</v>
      </c>
      <c r="CG25" s="219">
        <v>0.27527110305970298</v>
      </c>
      <c r="CH25" s="219">
        <v>0.28807441017875901</v>
      </c>
      <c r="CI25" s="219">
        <v>0.30087771729781398</v>
      </c>
      <c r="CJ25" s="219">
        <v>0.31368102441687001</v>
      </c>
      <c r="CK25" s="219">
        <v>0.32915168718573001</v>
      </c>
      <c r="CL25" s="219">
        <v>0.34462234995458901</v>
      </c>
      <c r="CM25" s="219">
        <v>0.36009301272344801</v>
      </c>
      <c r="CN25" s="219">
        <v>0.37556367549230801</v>
      </c>
      <c r="CO25" s="219">
        <v>0.39103433826116701</v>
      </c>
      <c r="CP25" s="219">
        <v>0.40650500103002601</v>
      </c>
      <c r="CQ25" s="219">
        <v>0.42197566379888501</v>
      </c>
      <c r="CR25" s="219">
        <v>0.43744632656774501</v>
      </c>
      <c r="CS25" s="219">
        <v>0.45291698933660401</v>
      </c>
      <c r="CT25" s="219">
        <v>0.46838765210546301</v>
      </c>
      <c r="CU25" s="219">
        <v>0.48385831487432202</v>
      </c>
      <c r="CV25" s="219">
        <v>0.49932897764318102</v>
      </c>
      <c r="CW25" s="219">
        <v>0.51479964041204096</v>
      </c>
      <c r="CX25" s="219">
        <v>0.53027030318089996</v>
      </c>
      <c r="CY25" s="219">
        <v>0.54574096594975896</v>
      </c>
      <c r="CZ25" s="219">
        <v>0.56121162871861896</v>
      </c>
      <c r="DA25" s="219">
        <v>0.57668229148747796</v>
      </c>
      <c r="DB25" s="219">
        <v>0.59215295425633696</v>
      </c>
      <c r="DC25" s="219">
        <v>0.60762361702519596</v>
      </c>
      <c r="DD25" s="219">
        <v>0.62309427979405596</v>
      </c>
      <c r="DE25" s="219">
        <v>0.63856494256291496</v>
      </c>
      <c r="DF25" s="219">
        <v>0.65403560533177396</v>
      </c>
      <c r="DG25" s="219">
        <v>0.66950626810063296</v>
      </c>
      <c r="DH25" s="219">
        <v>0.68497693086949296</v>
      </c>
      <c r="DI25" s="219">
        <v>0.70044759363835196</v>
      </c>
      <c r="DJ25" s="219">
        <v>0.71591825640721096</v>
      </c>
      <c r="DK25" s="219">
        <v>0.73138891917606996</v>
      </c>
      <c r="DL25" s="219">
        <v>0.74685958194492996</v>
      </c>
      <c r="DM25" s="220">
        <v>0.78420256104217601</v>
      </c>
      <c r="DO25" s="218" t="s">
        <v>127</v>
      </c>
      <c r="DP25" s="219">
        <v>0.33608681187521799</v>
      </c>
      <c r="DQ25" s="219">
        <v>0.35529177255380201</v>
      </c>
      <c r="DR25" s="219">
        <v>0.37449673323238603</v>
      </c>
      <c r="DS25" s="219">
        <v>0.39370169391096999</v>
      </c>
      <c r="DT25" s="219">
        <v>0.412906654589554</v>
      </c>
      <c r="DU25" s="219">
        <v>0.43211161526813802</v>
      </c>
      <c r="DV25" s="219">
        <v>0.45131657594672198</v>
      </c>
      <c r="DW25" s="219">
        <v>0.47052153662530599</v>
      </c>
      <c r="DX25" s="219">
        <v>0.49372753077859399</v>
      </c>
      <c r="DY25" s="219">
        <v>0.51693352493188305</v>
      </c>
      <c r="DZ25" s="219">
        <v>0.54013951908517199</v>
      </c>
      <c r="EA25" s="219">
        <v>0.56334551323846105</v>
      </c>
      <c r="EB25" s="219">
        <v>0.58655150739174999</v>
      </c>
      <c r="EC25" s="219">
        <v>0.60975750154503905</v>
      </c>
      <c r="ED25" s="219">
        <v>0.63296349569832799</v>
      </c>
      <c r="EE25" s="219">
        <v>0.65616948985161705</v>
      </c>
      <c r="EF25" s="219">
        <v>0.67937548400490499</v>
      </c>
      <c r="EG25" s="219">
        <v>0.70258147815819405</v>
      </c>
      <c r="EH25" s="219">
        <v>0.725787472311483</v>
      </c>
      <c r="EI25" s="219">
        <v>0.74899346646477205</v>
      </c>
      <c r="EJ25" s="219">
        <v>0.772199460618061</v>
      </c>
      <c r="EK25" s="219">
        <v>0.79540545477135005</v>
      </c>
      <c r="EL25" s="219">
        <v>0.818611448924639</v>
      </c>
      <c r="EM25" s="219">
        <v>0.84181744307792805</v>
      </c>
      <c r="EN25" s="219">
        <v>0.865023437231217</v>
      </c>
      <c r="EO25" s="219">
        <v>0.88822943138450505</v>
      </c>
      <c r="EP25" s="219">
        <v>0.911435425537794</v>
      </c>
      <c r="EQ25" s="219">
        <v>0.93464141969108305</v>
      </c>
      <c r="ER25" s="219">
        <v>0.957847413844372</v>
      </c>
      <c r="ES25" s="219">
        <v>0.98105340799766105</v>
      </c>
      <c r="ET25" s="219">
        <v>1.0042594021509501</v>
      </c>
      <c r="EU25" s="219">
        <v>1.0274653963042399</v>
      </c>
      <c r="EV25" s="219">
        <v>1.05067139045753</v>
      </c>
      <c r="EW25" s="219">
        <v>1.0738773846108201</v>
      </c>
      <c r="EX25" s="219">
        <v>1.0970833787641101</v>
      </c>
      <c r="EY25" s="219">
        <v>1.1202893729173899</v>
      </c>
      <c r="EZ25" s="220">
        <v>0.392101280521088</v>
      </c>
      <c r="FB25" s="218" t="s">
        <v>127</v>
      </c>
      <c r="FC25" s="219">
        <v>0.44811574916695801</v>
      </c>
      <c r="FD25" s="219">
        <v>0.47372236340506901</v>
      </c>
      <c r="FE25" s="219">
        <v>0.49932897764318102</v>
      </c>
      <c r="FF25" s="219">
        <v>0.52493559188129302</v>
      </c>
      <c r="FG25" s="219">
        <v>0.55054220611940496</v>
      </c>
      <c r="FH25" s="219">
        <v>0.57614882035751702</v>
      </c>
      <c r="FI25" s="219">
        <v>0.60175543459562897</v>
      </c>
      <c r="FJ25" s="219">
        <v>0.62736204883374103</v>
      </c>
      <c r="FK25" s="219">
        <v>0.65830337437145903</v>
      </c>
      <c r="FL25" s="219">
        <v>0.68924469990917803</v>
      </c>
      <c r="FM25" s="219">
        <v>0.72018602544689603</v>
      </c>
      <c r="FN25" s="219">
        <v>0.75112735098461503</v>
      </c>
      <c r="FO25" s="219">
        <v>0.78206867652233303</v>
      </c>
      <c r="FP25" s="219">
        <v>0.81301000206005203</v>
      </c>
      <c r="FQ25" s="219">
        <v>0.84395132759777003</v>
      </c>
      <c r="FR25" s="219">
        <v>0.87489265313548903</v>
      </c>
      <c r="FS25" s="219">
        <v>0.90583397867320703</v>
      </c>
      <c r="FT25" s="219">
        <v>0.93677530421092603</v>
      </c>
      <c r="FU25" s="219">
        <v>0.96771662974864503</v>
      </c>
      <c r="FV25" s="219">
        <v>0.99865795528636303</v>
      </c>
      <c r="FW25" s="219">
        <v>1.0295992808240799</v>
      </c>
      <c r="FX25" s="219">
        <v>1.0605406063617999</v>
      </c>
      <c r="FY25" s="219">
        <v>1.0914819318995199</v>
      </c>
      <c r="FZ25" s="219">
        <v>1.1224232574372399</v>
      </c>
      <c r="GA25" s="219">
        <v>1.1533645829749599</v>
      </c>
      <c r="GB25" s="219">
        <v>1.1843059085126699</v>
      </c>
      <c r="GC25" s="219">
        <v>1.2152472340503899</v>
      </c>
      <c r="GD25" s="219">
        <v>1.2461885595881099</v>
      </c>
      <c r="GE25" s="219">
        <v>1.2771298851258299</v>
      </c>
      <c r="GF25" s="219">
        <v>1.3080712106635499</v>
      </c>
      <c r="GG25" s="219">
        <v>1.3390125362012699</v>
      </c>
      <c r="GH25" s="219">
        <v>1.3699538617389899</v>
      </c>
      <c r="GI25" s="219">
        <v>1.4008951872766999</v>
      </c>
      <c r="GJ25" s="219">
        <v>1.4318365128144199</v>
      </c>
      <c r="GK25" s="219">
        <v>1.4627778383521399</v>
      </c>
      <c r="GL25" s="219">
        <v>1.4937191638898599</v>
      </c>
      <c r="GM25" s="215">
        <v>0</v>
      </c>
    </row>
    <row r="26" spans="1:195" s="209" customFormat="1" ht="31" x14ac:dyDescent="0.3">
      <c r="A26" s="222" t="s">
        <v>128</v>
      </c>
      <c r="B26" s="215">
        <v>0</v>
      </c>
      <c r="C26" s="215">
        <v>0</v>
      </c>
      <c r="D26" s="215">
        <v>0</v>
      </c>
      <c r="E26" s="215">
        <v>0</v>
      </c>
      <c r="F26" s="215">
        <v>0</v>
      </c>
      <c r="G26" s="215">
        <v>0</v>
      </c>
      <c r="H26" s="215">
        <v>0</v>
      </c>
      <c r="I26" s="215">
        <v>0</v>
      </c>
      <c r="J26" s="215">
        <v>0</v>
      </c>
      <c r="K26" s="215">
        <v>0</v>
      </c>
      <c r="L26" s="215">
        <v>0</v>
      </c>
      <c r="M26" s="215">
        <v>0</v>
      </c>
      <c r="N26" s="215">
        <v>0</v>
      </c>
      <c r="O26" s="215">
        <v>0</v>
      </c>
      <c r="P26" s="215">
        <v>0</v>
      </c>
      <c r="Q26" s="215">
        <v>0</v>
      </c>
      <c r="R26" s="215">
        <v>0</v>
      </c>
      <c r="S26" s="215">
        <v>0</v>
      </c>
      <c r="T26" s="215">
        <v>0</v>
      </c>
      <c r="U26" s="215">
        <v>0</v>
      </c>
      <c r="V26" s="215">
        <v>0</v>
      </c>
      <c r="W26" s="215">
        <v>0</v>
      </c>
      <c r="X26" s="215">
        <v>0</v>
      </c>
      <c r="Y26" s="215">
        <v>0</v>
      </c>
      <c r="Z26" s="215">
        <v>0</v>
      </c>
      <c r="AA26" s="215">
        <v>0</v>
      </c>
      <c r="AB26" s="215">
        <v>0</v>
      </c>
      <c r="AC26" s="215">
        <v>0</v>
      </c>
      <c r="AD26" s="215">
        <v>0</v>
      </c>
      <c r="AE26" s="215">
        <v>0</v>
      </c>
      <c r="AF26" s="215">
        <v>0</v>
      </c>
      <c r="AG26" s="215">
        <v>0</v>
      </c>
      <c r="AH26" s="215">
        <v>0</v>
      </c>
      <c r="AI26" s="215">
        <v>0</v>
      </c>
      <c r="AJ26" s="215">
        <v>0</v>
      </c>
      <c r="AK26" s="215">
        <v>0</v>
      </c>
      <c r="AL26" s="220">
        <v>51.641749955738398</v>
      </c>
      <c r="AO26" s="218" t="s">
        <v>128</v>
      </c>
      <c r="AP26" s="219">
        <v>3.68869642540988</v>
      </c>
      <c r="AQ26" s="219">
        <v>3.89947907829045</v>
      </c>
      <c r="AR26" s="219">
        <v>4.1102617311710103</v>
      </c>
      <c r="AS26" s="219">
        <v>4.3210443840515804</v>
      </c>
      <c r="AT26" s="219">
        <v>4.5318270369321398</v>
      </c>
      <c r="AU26" s="219">
        <v>4.7426096898127099</v>
      </c>
      <c r="AV26" s="219">
        <v>4.9533923426932702</v>
      </c>
      <c r="AW26" s="219">
        <v>5.1641749955738403</v>
      </c>
      <c r="AX26" s="219">
        <v>5.4188707011378501</v>
      </c>
      <c r="AY26" s="219">
        <v>5.6735664067018696</v>
      </c>
      <c r="AZ26" s="219">
        <v>5.9282621122658803</v>
      </c>
      <c r="BA26" s="219">
        <v>6.1829578178298998</v>
      </c>
      <c r="BB26" s="219">
        <v>6.4376535233939203</v>
      </c>
      <c r="BC26" s="219">
        <v>6.6923492289579301</v>
      </c>
      <c r="BD26" s="219">
        <v>6.9470449345219496</v>
      </c>
      <c r="BE26" s="219">
        <v>7.2017406400859603</v>
      </c>
      <c r="BF26" s="219">
        <v>7.4564363456499798</v>
      </c>
      <c r="BG26" s="219">
        <v>7.7111320512139896</v>
      </c>
      <c r="BH26" s="219">
        <v>7.96582775677801</v>
      </c>
      <c r="BI26" s="219">
        <v>8.2205234623420296</v>
      </c>
      <c r="BJ26" s="219">
        <v>8.4752191679060402</v>
      </c>
      <c r="BK26" s="219">
        <v>8.7299148734700598</v>
      </c>
      <c r="BL26" s="219">
        <v>8.9846105790340705</v>
      </c>
      <c r="BM26" s="219">
        <v>9.23930628459809</v>
      </c>
      <c r="BN26" s="219">
        <v>9.4940019901621095</v>
      </c>
      <c r="BO26" s="219">
        <v>9.7486976957261202</v>
      </c>
      <c r="BP26" s="219">
        <v>10.003393401290101</v>
      </c>
      <c r="BQ26" s="219">
        <v>10.2580891068542</v>
      </c>
      <c r="BR26" s="219">
        <v>10.5127848124182</v>
      </c>
      <c r="BS26" s="219">
        <v>10.7674805179822</v>
      </c>
      <c r="BT26" s="219">
        <v>11.0221762235462</v>
      </c>
      <c r="BU26" s="219">
        <v>11.2768719291102</v>
      </c>
      <c r="BV26" s="219">
        <v>11.5315676346742</v>
      </c>
      <c r="BW26" s="219">
        <v>11.7862633402382</v>
      </c>
      <c r="BX26" s="219">
        <v>12.0409590458023</v>
      </c>
      <c r="BY26" s="219">
        <v>12.2956547513663</v>
      </c>
      <c r="BZ26" s="220">
        <v>38.7313124668038</v>
      </c>
      <c r="CB26" s="221" t="s">
        <v>128</v>
      </c>
      <c r="CC26" s="219">
        <v>7.3773928508197697</v>
      </c>
      <c r="CD26" s="219">
        <v>7.7989581565809001</v>
      </c>
      <c r="CE26" s="219">
        <v>8.2205234623420296</v>
      </c>
      <c r="CF26" s="219">
        <v>8.6420887681031502</v>
      </c>
      <c r="CG26" s="219">
        <v>9.0636540738642903</v>
      </c>
      <c r="CH26" s="219">
        <v>9.4852193796254092</v>
      </c>
      <c r="CI26" s="219">
        <v>9.9067846853865404</v>
      </c>
      <c r="CJ26" s="219">
        <v>10.3283499911477</v>
      </c>
      <c r="CK26" s="219">
        <v>10.8377414022757</v>
      </c>
      <c r="CL26" s="219">
        <v>11.3471328134037</v>
      </c>
      <c r="CM26" s="219">
        <v>11.8565242245318</v>
      </c>
      <c r="CN26" s="219">
        <v>12.3659156356598</v>
      </c>
      <c r="CO26" s="219">
        <v>12.8753070467878</v>
      </c>
      <c r="CP26" s="219">
        <v>13.384698457915899</v>
      </c>
      <c r="CQ26" s="219">
        <v>13.894089869043899</v>
      </c>
      <c r="CR26" s="219">
        <v>14.403481280171899</v>
      </c>
      <c r="CS26" s="219">
        <v>14.9128726913</v>
      </c>
      <c r="CT26" s="219">
        <v>15.422264102428</v>
      </c>
      <c r="CU26" s="219">
        <v>15.931655513556001</v>
      </c>
      <c r="CV26" s="219">
        <v>16.441046924684098</v>
      </c>
      <c r="CW26" s="219">
        <v>16.950438335812098</v>
      </c>
      <c r="CX26" s="219">
        <v>17.459829746940098</v>
      </c>
      <c r="CY26" s="219">
        <v>17.969221158068098</v>
      </c>
      <c r="CZ26" s="219">
        <v>18.478612569196201</v>
      </c>
      <c r="DA26" s="219">
        <v>18.988003980324201</v>
      </c>
      <c r="DB26" s="219">
        <v>19.497395391452201</v>
      </c>
      <c r="DC26" s="219">
        <v>20.006786802580301</v>
      </c>
      <c r="DD26" s="219">
        <v>20.516178213708301</v>
      </c>
      <c r="DE26" s="219">
        <v>21.025569624836301</v>
      </c>
      <c r="DF26" s="219">
        <v>21.5349610359644</v>
      </c>
      <c r="DG26" s="219">
        <v>22.0443524470924</v>
      </c>
      <c r="DH26" s="219">
        <v>22.5537438582204</v>
      </c>
      <c r="DI26" s="219">
        <v>23.0631352693485</v>
      </c>
      <c r="DJ26" s="219">
        <v>23.5725266804765</v>
      </c>
      <c r="DK26" s="219">
        <v>24.0819180916045</v>
      </c>
      <c r="DL26" s="219">
        <v>24.5913095027325</v>
      </c>
      <c r="DM26" s="220">
        <v>25.820874977869199</v>
      </c>
      <c r="DO26" s="218" t="s">
        <v>128</v>
      </c>
      <c r="DP26" s="219">
        <v>11.066089276229601</v>
      </c>
      <c r="DQ26" s="219">
        <v>11.698437234871299</v>
      </c>
      <c r="DR26" s="219">
        <v>12.330785193513</v>
      </c>
      <c r="DS26" s="219">
        <v>12.9631331521547</v>
      </c>
      <c r="DT26" s="219">
        <v>13.595481110796401</v>
      </c>
      <c r="DU26" s="219">
        <v>14.2278290694381</v>
      </c>
      <c r="DV26" s="219">
        <v>14.8601770280798</v>
      </c>
      <c r="DW26" s="219">
        <v>15.4925249867215</v>
      </c>
      <c r="DX26" s="219">
        <v>16.256612103413602</v>
      </c>
      <c r="DY26" s="219">
        <v>17.020699220105602</v>
      </c>
      <c r="DZ26" s="219">
        <v>17.784786336797701</v>
      </c>
      <c r="EA26" s="219">
        <v>18.548873453489701</v>
      </c>
      <c r="EB26" s="219">
        <v>19.312960570181701</v>
      </c>
      <c r="EC26" s="219">
        <v>20.077047686873801</v>
      </c>
      <c r="ED26" s="219">
        <v>20.841134803565801</v>
      </c>
      <c r="EE26" s="219">
        <v>21.6052219202579</v>
      </c>
      <c r="EF26" s="219">
        <v>22.3693090369499</v>
      </c>
      <c r="EG26" s="219">
        <v>23.133396153642</v>
      </c>
      <c r="EH26" s="219">
        <v>23.897483270334</v>
      </c>
      <c r="EI26" s="219">
        <v>24.661570387026099</v>
      </c>
      <c r="EJ26" s="219">
        <v>25.425657503718099</v>
      </c>
      <c r="EK26" s="219">
        <v>26.189744620410199</v>
      </c>
      <c r="EL26" s="219">
        <v>26.953831737102199</v>
      </c>
      <c r="EM26" s="219">
        <v>27.717918853794298</v>
      </c>
      <c r="EN26" s="219">
        <v>28.482005970486298</v>
      </c>
      <c r="EO26" s="219">
        <v>29.246093087178402</v>
      </c>
      <c r="EP26" s="219">
        <v>30.010180203870402</v>
      </c>
      <c r="EQ26" s="219">
        <v>30.774267320562501</v>
      </c>
      <c r="ER26" s="219">
        <v>31.538354437254501</v>
      </c>
      <c r="ES26" s="219">
        <v>32.302441553946601</v>
      </c>
      <c r="ET26" s="219">
        <v>33.066528670638597</v>
      </c>
      <c r="EU26" s="219">
        <v>33.8306157873307</v>
      </c>
      <c r="EV26" s="219">
        <v>34.594702904022697</v>
      </c>
      <c r="EW26" s="219">
        <v>35.3587900207147</v>
      </c>
      <c r="EX26" s="219">
        <v>36.122877137406803</v>
      </c>
      <c r="EY26" s="219">
        <v>36.8869642540988</v>
      </c>
      <c r="EZ26" s="220">
        <v>12.910437488934599</v>
      </c>
      <c r="FB26" s="218" t="s">
        <v>128</v>
      </c>
      <c r="FC26" s="219">
        <v>14.7547857016395</v>
      </c>
      <c r="FD26" s="219">
        <v>15.5979163131618</v>
      </c>
      <c r="FE26" s="219">
        <v>16.441046924684098</v>
      </c>
      <c r="FF26" s="219">
        <v>17.2841775362063</v>
      </c>
      <c r="FG26" s="219">
        <v>18.127308147728598</v>
      </c>
      <c r="FH26" s="219">
        <v>18.970438759250801</v>
      </c>
      <c r="FI26" s="219">
        <v>19.813569370773099</v>
      </c>
      <c r="FJ26" s="219">
        <v>20.656699982295301</v>
      </c>
      <c r="FK26" s="219">
        <v>21.6754828045514</v>
      </c>
      <c r="FL26" s="219">
        <v>22.6942656268075</v>
      </c>
      <c r="FM26" s="219">
        <v>23.7130484490635</v>
      </c>
      <c r="FN26" s="219">
        <v>24.731831271319599</v>
      </c>
      <c r="FO26" s="219">
        <v>25.750614093575699</v>
      </c>
      <c r="FP26" s="219">
        <v>26.769396915831699</v>
      </c>
      <c r="FQ26" s="219">
        <v>27.788179738087798</v>
      </c>
      <c r="FR26" s="219">
        <v>28.806962560343901</v>
      </c>
      <c r="FS26" s="219">
        <v>29.825745382599901</v>
      </c>
      <c r="FT26" s="219">
        <v>30.844528204856001</v>
      </c>
      <c r="FU26" s="219">
        <v>31.863311027112001</v>
      </c>
      <c r="FV26" s="219">
        <v>32.882093849368097</v>
      </c>
      <c r="FW26" s="219">
        <v>33.900876671624196</v>
      </c>
      <c r="FX26" s="219">
        <v>34.919659493880197</v>
      </c>
      <c r="FY26" s="219">
        <v>35.938442316136303</v>
      </c>
      <c r="FZ26" s="219">
        <v>36.957225138392403</v>
      </c>
      <c r="GA26" s="219">
        <v>37.976007960648403</v>
      </c>
      <c r="GB26" s="219">
        <v>38.994790782904502</v>
      </c>
      <c r="GC26" s="219">
        <v>40.013573605160502</v>
      </c>
      <c r="GD26" s="219">
        <v>41.032356427416602</v>
      </c>
      <c r="GE26" s="219">
        <v>42.051139249672701</v>
      </c>
      <c r="GF26" s="219">
        <v>43.069922071928701</v>
      </c>
      <c r="GG26" s="219">
        <v>44.088704894184801</v>
      </c>
      <c r="GH26" s="219">
        <v>45.1074877164409</v>
      </c>
      <c r="GI26" s="219">
        <v>46.1262705386969</v>
      </c>
      <c r="GJ26" s="219">
        <v>47.145053360953</v>
      </c>
      <c r="GK26" s="219">
        <v>48.163836183209</v>
      </c>
      <c r="GL26" s="219">
        <v>49.182619005465099</v>
      </c>
      <c r="GM26" s="215">
        <v>0</v>
      </c>
    </row>
    <row r="27" spans="1:195" s="209" customFormat="1" ht="15.5" x14ac:dyDescent="0.3">
      <c r="A27" s="222" t="s">
        <v>129</v>
      </c>
      <c r="B27" s="215">
        <v>0</v>
      </c>
      <c r="C27" s="215">
        <v>0</v>
      </c>
      <c r="D27" s="215">
        <v>0</v>
      </c>
      <c r="E27" s="215">
        <v>0</v>
      </c>
      <c r="F27" s="215">
        <v>0</v>
      </c>
      <c r="G27" s="215">
        <v>0</v>
      </c>
      <c r="H27" s="215">
        <v>0</v>
      </c>
      <c r="I27" s="215">
        <v>0</v>
      </c>
      <c r="J27" s="215">
        <v>0</v>
      </c>
      <c r="K27" s="215">
        <v>0</v>
      </c>
      <c r="L27" s="215">
        <v>0</v>
      </c>
      <c r="M27" s="215">
        <v>0</v>
      </c>
      <c r="N27" s="215">
        <v>0</v>
      </c>
      <c r="O27" s="215">
        <v>0</v>
      </c>
      <c r="P27" s="215">
        <v>0</v>
      </c>
      <c r="Q27" s="215">
        <v>0</v>
      </c>
      <c r="R27" s="215">
        <v>0</v>
      </c>
      <c r="S27" s="215">
        <v>0</v>
      </c>
      <c r="T27" s="215">
        <v>0</v>
      </c>
      <c r="U27" s="215">
        <v>0</v>
      </c>
      <c r="V27" s="215">
        <v>0</v>
      </c>
      <c r="W27" s="215">
        <v>0</v>
      </c>
      <c r="X27" s="215">
        <v>0</v>
      </c>
      <c r="Y27" s="215">
        <v>0</v>
      </c>
      <c r="Z27" s="215">
        <v>0</v>
      </c>
      <c r="AA27" s="215">
        <v>0</v>
      </c>
      <c r="AB27" s="215">
        <v>0</v>
      </c>
      <c r="AC27" s="215">
        <v>0</v>
      </c>
      <c r="AD27" s="215">
        <v>0</v>
      </c>
      <c r="AE27" s="215">
        <v>0</v>
      </c>
      <c r="AF27" s="215">
        <v>0</v>
      </c>
      <c r="AG27" s="215">
        <v>0</v>
      </c>
      <c r="AH27" s="215">
        <v>0</v>
      </c>
      <c r="AI27" s="215">
        <v>0</v>
      </c>
      <c r="AJ27" s="215">
        <v>0</v>
      </c>
      <c r="AK27" s="215">
        <v>0</v>
      </c>
      <c r="AL27" s="220">
        <v>102.610287468</v>
      </c>
      <c r="AO27" s="218" t="s">
        <v>129</v>
      </c>
      <c r="AP27" s="219">
        <v>7.3293062477142996</v>
      </c>
      <c r="AQ27" s="219">
        <v>7.7481237475836897</v>
      </c>
      <c r="AR27" s="219">
        <v>8.1669412474530798</v>
      </c>
      <c r="AS27" s="219">
        <v>8.5857587473224708</v>
      </c>
      <c r="AT27" s="219">
        <v>9.0045762471918493</v>
      </c>
      <c r="AU27" s="219">
        <v>9.4233937470612403</v>
      </c>
      <c r="AV27" s="219">
        <v>9.8422112469306207</v>
      </c>
      <c r="AW27" s="219">
        <v>10.261028746799999</v>
      </c>
      <c r="AX27" s="219">
        <v>10.7670998924755</v>
      </c>
      <c r="AY27" s="219">
        <v>11.273171038151</v>
      </c>
      <c r="AZ27" s="219">
        <v>11.779242183826501</v>
      </c>
      <c r="BA27" s="219">
        <v>12.285313329502101</v>
      </c>
      <c r="BB27" s="219">
        <v>12.791384475177599</v>
      </c>
      <c r="BC27" s="219">
        <v>13.2974556208531</v>
      </c>
      <c r="BD27" s="219">
        <v>13.8035267665286</v>
      </c>
      <c r="BE27" s="219">
        <v>14.309597912204101</v>
      </c>
      <c r="BF27" s="219">
        <v>14.8156690578796</v>
      </c>
      <c r="BG27" s="219">
        <v>15.3217402035551</v>
      </c>
      <c r="BH27" s="219">
        <v>15.827811349230601</v>
      </c>
      <c r="BI27" s="219">
        <v>16.333882494906199</v>
      </c>
      <c r="BJ27" s="219">
        <v>16.839953640581701</v>
      </c>
      <c r="BK27" s="219">
        <v>17.3460247862572</v>
      </c>
      <c r="BL27" s="219">
        <v>17.852095931932698</v>
      </c>
      <c r="BM27" s="219">
        <v>18.358167077608201</v>
      </c>
      <c r="BN27" s="219">
        <v>18.864238223283699</v>
      </c>
      <c r="BO27" s="219">
        <v>19.370309368959202</v>
      </c>
      <c r="BP27" s="219">
        <v>19.8763805146347</v>
      </c>
      <c r="BQ27" s="219">
        <v>20.382451660310199</v>
      </c>
      <c r="BR27" s="219">
        <v>20.888522805985801</v>
      </c>
      <c r="BS27" s="219">
        <v>21.3945939516613</v>
      </c>
      <c r="BT27" s="219">
        <v>21.900665097336798</v>
      </c>
      <c r="BU27" s="219">
        <v>22.4067362430123</v>
      </c>
      <c r="BV27" s="219">
        <v>22.912807388687799</v>
      </c>
      <c r="BW27" s="219">
        <v>23.418878534363301</v>
      </c>
      <c r="BX27" s="219">
        <v>23.9249496800388</v>
      </c>
      <c r="BY27" s="219">
        <v>24.431020825714299</v>
      </c>
      <c r="BZ27" s="220">
        <v>76.957715601000203</v>
      </c>
      <c r="CB27" s="221" t="s">
        <v>129</v>
      </c>
      <c r="CC27" s="219">
        <v>14.658612495428599</v>
      </c>
      <c r="CD27" s="219">
        <v>15.496247495167401</v>
      </c>
      <c r="CE27" s="219">
        <v>16.333882494906199</v>
      </c>
      <c r="CF27" s="219">
        <v>17.171517494644899</v>
      </c>
      <c r="CG27" s="219">
        <v>18.009152494383699</v>
      </c>
      <c r="CH27" s="219">
        <v>18.846787494122498</v>
      </c>
      <c r="CI27" s="219">
        <v>19.684422493861199</v>
      </c>
      <c r="CJ27" s="219">
        <v>20.522057493599998</v>
      </c>
      <c r="CK27" s="219">
        <v>21.534199784951099</v>
      </c>
      <c r="CL27" s="219">
        <v>22.5463420763021</v>
      </c>
      <c r="CM27" s="219">
        <v>23.558484367653101</v>
      </c>
      <c r="CN27" s="219">
        <v>24.570626659004098</v>
      </c>
      <c r="CO27" s="219">
        <v>25.582768950355099</v>
      </c>
      <c r="CP27" s="219">
        <v>26.5949112417061</v>
      </c>
      <c r="CQ27" s="219">
        <v>27.607053533057201</v>
      </c>
      <c r="CR27" s="219">
        <v>28.619195824408202</v>
      </c>
      <c r="CS27" s="219">
        <v>29.631338115759199</v>
      </c>
      <c r="CT27" s="219">
        <v>30.6434804071102</v>
      </c>
      <c r="CU27" s="219">
        <v>31.655622698461301</v>
      </c>
      <c r="CV27" s="219">
        <v>32.667764989812298</v>
      </c>
      <c r="CW27" s="219">
        <v>33.679907281163302</v>
      </c>
      <c r="CX27" s="219">
        <v>34.6920495725143</v>
      </c>
      <c r="CY27" s="219">
        <v>35.704191863865297</v>
      </c>
      <c r="CZ27" s="219">
        <v>36.716334155216401</v>
      </c>
      <c r="DA27" s="219">
        <v>37.728476446567399</v>
      </c>
      <c r="DB27" s="219">
        <v>38.740618737918403</v>
      </c>
      <c r="DC27" s="219">
        <v>39.7527610292695</v>
      </c>
      <c r="DD27" s="219">
        <v>40.764903320620498</v>
      </c>
      <c r="DE27" s="219">
        <v>41.777045611971502</v>
      </c>
      <c r="DF27" s="219">
        <v>42.7891879033225</v>
      </c>
      <c r="DG27" s="219">
        <v>43.801330194673497</v>
      </c>
      <c r="DH27" s="219">
        <v>44.813472486024601</v>
      </c>
      <c r="DI27" s="219">
        <v>45.825614777375598</v>
      </c>
      <c r="DJ27" s="219">
        <v>46.837757068726603</v>
      </c>
      <c r="DK27" s="219">
        <v>47.8498993600777</v>
      </c>
      <c r="DL27" s="219">
        <v>48.862041651428598</v>
      </c>
      <c r="DM27" s="220">
        <v>51.305143734000097</v>
      </c>
      <c r="DO27" s="218" t="s">
        <v>129</v>
      </c>
      <c r="DP27" s="219">
        <v>21.987918743142899</v>
      </c>
      <c r="DQ27" s="219">
        <v>23.2443712427511</v>
      </c>
      <c r="DR27" s="219">
        <v>24.500823742359199</v>
      </c>
      <c r="DS27" s="219">
        <v>25.7572762419674</v>
      </c>
      <c r="DT27" s="219">
        <v>27.013728741575601</v>
      </c>
      <c r="DU27" s="219">
        <v>28.2701812411837</v>
      </c>
      <c r="DV27" s="219">
        <v>29.526633740791901</v>
      </c>
      <c r="DW27" s="219">
        <v>30.783086240399999</v>
      </c>
      <c r="DX27" s="219">
        <v>32.301299677426599</v>
      </c>
      <c r="DY27" s="219">
        <v>33.819513114453102</v>
      </c>
      <c r="DZ27" s="219">
        <v>35.337726551479598</v>
      </c>
      <c r="EA27" s="219">
        <v>36.855939988506201</v>
      </c>
      <c r="EB27" s="219">
        <v>38.374153425532697</v>
      </c>
      <c r="EC27" s="219">
        <v>39.8923668625593</v>
      </c>
      <c r="ED27" s="219">
        <v>41.410580299585803</v>
      </c>
      <c r="EE27" s="219">
        <v>42.928793736612299</v>
      </c>
      <c r="EF27" s="219">
        <v>44.447007173638802</v>
      </c>
      <c r="EG27" s="219">
        <v>45.965220610665398</v>
      </c>
      <c r="EH27" s="219">
        <v>47.483434047691901</v>
      </c>
      <c r="EI27" s="219">
        <v>49.001647484718397</v>
      </c>
      <c r="EJ27" s="219">
        <v>50.519860921745</v>
      </c>
      <c r="EK27" s="219">
        <v>52.038074358771503</v>
      </c>
      <c r="EL27" s="219">
        <v>53.556287795797999</v>
      </c>
      <c r="EM27" s="219">
        <v>55.074501232824602</v>
      </c>
      <c r="EN27" s="219">
        <v>56.592714669851098</v>
      </c>
      <c r="EO27" s="219">
        <v>58.110928106877601</v>
      </c>
      <c r="EP27" s="219">
        <v>59.629141543904197</v>
      </c>
      <c r="EQ27" s="219">
        <v>61.1473549809307</v>
      </c>
      <c r="ER27" s="219">
        <v>62.665568417957203</v>
      </c>
      <c r="ES27" s="219">
        <v>64.183781854983806</v>
      </c>
      <c r="ET27" s="219">
        <v>65.701995292010295</v>
      </c>
      <c r="EU27" s="219">
        <v>67.220208729036798</v>
      </c>
      <c r="EV27" s="219">
        <v>68.738422166063302</v>
      </c>
      <c r="EW27" s="219">
        <v>70.256635603089904</v>
      </c>
      <c r="EX27" s="219">
        <v>71.774849040116393</v>
      </c>
      <c r="EY27" s="219">
        <v>73.293062477142996</v>
      </c>
      <c r="EZ27" s="220">
        <v>25.652571866999999</v>
      </c>
      <c r="FB27" s="218" t="s">
        <v>129</v>
      </c>
      <c r="FC27" s="219">
        <v>29.317224990857198</v>
      </c>
      <c r="FD27" s="219">
        <v>30.992494990334698</v>
      </c>
      <c r="FE27" s="219">
        <v>32.667764989812298</v>
      </c>
      <c r="FF27" s="219">
        <v>34.343034989289897</v>
      </c>
      <c r="FG27" s="219">
        <v>36.018304988767397</v>
      </c>
      <c r="FH27" s="219">
        <v>37.693574988244897</v>
      </c>
      <c r="FI27" s="219">
        <v>39.368844987722497</v>
      </c>
      <c r="FJ27" s="219">
        <v>41.044114987200103</v>
      </c>
      <c r="FK27" s="219">
        <v>43.068399569902098</v>
      </c>
      <c r="FL27" s="219">
        <v>45.0926841526042</v>
      </c>
      <c r="FM27" s="219">
        <v>47.116968735306202</v>
      </c>
      <c r="FN27" s="219">
        <v>49.141253318008197</v>
      </c>
      <c r="FO27" s="219">
        <v>51.165537900710298</v>
      </c>
      <c r="FP27" s="219">
        <v>53.1898224834123</v>
      </c>
      <c r="FQ27" s="219">
        <v>55.214107066114401</v>
      </c>
      <c r="FR27" s="219">
        <v>57.238391648816403</v>
      </c>
      <c r="FS27" s="219">
        <v>59.262676231518498</v>
      </c>
      <c r="FT27" s="219">
        <v>61.2869608142205</v>
      </c>
      <c r="FU27" s="219">
        <v>63.311245396922601</v>
      </c>
      <c r="FV27" s="219">
        <v>65.335529979624596</v>
      </c>
      <c r="FW27" s="219">
        <v>67.359814562326605</v>
      </c>
      <c r="FX27" s="219">
        <v>69.3840991450286</v>
      </c>
      <c r="FY27" s="219">
        <v>71.408383727730694</v>
      </c>
      <c r="FZ27" s="219">
        <v>73.432668310432703</v>
      </c>
      <c r="GA27" s="219">
        <v>75.456952893134897</v>
      </c>
      <c r="GB27" s="219">
        <v>77.481237475836807</v>
      </c>
      <c r="GC27" s="219">
        <v>79.505522058538901</v>
      </c>
      <c r="GD27" s="219">
        <v>81.529806641240896</v>
      </c>
      <c r="GE27" s="219">
        <v>83.554091223943004</v>
      </c>
      <c r="GF27" s="219">
        <v>85.578375806644999</v>
      </c>
      <c r="GG27" s="219">
        <v>87.602660389347093</v>
      </c>
      <c r="GH27" s="219">
        <v>89.626944972049102</v>
      </c>
      <c r="GI27" s="219">
        <v>91.651229554751197</v>
      </c>
      <c r="GJ27" s="219">
        <v>93.675514137453206</v>
      </c>
      <c r="GK27" s="219">
        <v>95.6997987201553</v>
      </c>
      <c r="GL27" s="219">
        <v>97.724083302857196</v>
      </c>
      <c r="GM27" s="215">
        <v>0</v>
      </c>
    </row>
    <row r="28" spans="1:195" s="209" customFormat="1" ht="15.5" x14ac:dyDescent="0.3">
      <c r="A28" s="222" t="s">
        <v>130</v>
      </c>
      <c r="B28" s="215">
        <v>0</v>
      </c>
      <c r="C28" s="215">
        <v>0</v>
      </c>
      <c r="D28" s="215">
        <v>0</v>
      </c>
      <c r="E28" s="215">
        <v>0</v>
      </c>
      <c r="F28" s="215">
        <v>0</v>
      </c>
      <c r="G28" s="215">
        <v>0</v>
      </c>
      <c r="H28" s="215">
        <v>0</v>
      </c>
      <c r="I28" s="215">
        <v>0</v>
      </c>
      <c r="J28" s="215">
        <v>0</v>
      </c>
      <c r="K28" s="215">
        <v>0</v>
      </c>
      <c r="L28" s="215">
        <v>0</v>
      </c>
      <c r="M28" s="215">
        <v>0</v>
      </c>
      <c r="N28" s="215">
        <v>0</v>
      </c>
      <c r="O28" s="215">
        <v>0</v>
      </c>
      <c r="P28" s="215">
        <v>0</v>
      </c>
      <c r="Q28" s="215">
        <v>0</v>
      </c>
      <c r="R28" s="215">
        <v>0</v>
      </c>
      <c r="S28" s="215">
        <v>0</v>
      </c>
      <c r="T28" s="215">
        <v>0</v>
      </c>
      <c r="U28" s="215">
        <v>0</v>
      </c>
      <c r="V28" s="215">
        <v>0</v>
      </c>
      <c r="W28" s="215">
        <v>0</v>
      </c>
      <c r="X28" s="215">
        <v>0</v>
      </c>
      <c r="Y28" s="215">
        <v>0</v>
      </c>
      <c r="Z28" s="215">
        <v>0</v>
      </c>
      <c r="AA28" s="215">
        <v>0</v>
      </c>
      <c r="AB28" s="215">
        <v>0</v>
      </c>
      <c r="AC28" s="215">
        <v>0</v>
      </c>
      <c r="AD28" s="215">
        <v>0</v>
      </c>
      <c r="AE28" s="215">
        <v>0</v>
      </c>
      <c r="AF28" s="215">
        <v>0</v>
      </c>
      <c r="AG28" s="215">
        <v>0</v>
      </c>
      <c r="AH28" s="215">
        <v>0</v>
      </c>
      <c r="AI28" s="215">
        <v>0</v>
      </c>
      <c r="AJ28" s="215">
        <v>0</v>
      </c>
      <c r="AK28" s="215">
        <v>0</v>
      </c>
      <c r="AL28" s="220">
        <v>53.375520413192802</v>
      </c>
      <c r="AO28" s="218" t="s">
        <v>130</v>
      </c>
      <c r="AP28" s="219">
        <v>3.8125371723709098</v>
      </c>
      <c r="AQ28" s="219">
        <v>4.0303964393635301</v>
      </c>
      <c r="AR28" s="219">
        <v>4.2482557063561597</v>
      </c>
      <c r="AS28" s="219">
        <v>4.4661149733487804</v>
      </c>
      <c r="AT28" s="219">
        <v>4.6839742403414002</v>
      </c>
      <c r="AU28" s="219">
        <v>4.9018335073340298</v>
      </c>
      <c r="AV28" s="219">
        <v>5.1196927743266496</v>
      </c>
      <c r="AW28" s="219">
        <v>5.3375520413192801</v>
      </c>
      <c r="AX28" s="219">
        <v>5.6007986556020297</v>
      </c>
      <c r="AY28" s="219">
        <v>5.8640452698847803</v>
      </c>
      <c r="AZ28" s="219">
        <v>6.1272918841675397</v>
      </c>
      <c r="BA28" s="219">
        <v>6.3905384984502902</v>
      </c>
      <c r="BB28" s="219">
        <v>6.6537851127330496</v>
      </c>
      <c r="BC28" s="219">
        <v>6.9170317270158002</v>
      </c>
      <c r="BD28" s="219">
        <v>7.1802783412985498</v>
      </c>
      <c r="BE28" s="219">
        <v>7.4435249555813101</v>
      </c>
      <c r="BF28" s="219">
        <v>7.7067715698640598</v>
      </c>
      <c r="BG28" s="219">
        <v>7.9700181841468103</v>
      </c>
      <c r="BH28" s="219">
        <v>8.2332647984295697</v>
      </c>
      <c r="BI28" s="219">
        <v>8.4965114127123194</v>
      </c>
      <c r="BJ28" s="219">
        <v>8.7597580269950708</v>
      </c>
      <c r="BK28" s="219">
        <v>9.0230046412778204</v>
      </c>
      <c r="BL28" s="219">
        <v>9.2862512555605701</v>
      </c>
      <c r="BM28" s="219">
        <v>9.5494978698433304</v>
      </c>
      <c r="BN28" s="219">
        <v>9.81274448412608</v>
      </c>
      <c r="BO28" s="219">
        <v>10.075991098408799</v>
      </c>
      <c r="BP28" s="219">
        <v>10.339237712691601</v>
      </c>
      <c r="BQ28" s="219">
        <v>10.602484326974301</v>
      </c>
      <c r="BR28" s="219">
        <v>10.8657309412571</v>
      </c>
      <c r="BS28" s="219">
        <v>11.128977555539899</v>
      </c>
      <c r="BT28" s="219">
        <v>11.392224169822599</v>
      </c>
      <c r="BU28" s="219">
        <v>11.6554707841054</v>
      </c>
      <c r="BV28" s="219">
        <v>11.9187173983881</v>
      </c>
      <c r="BW28" s="219">
        <v>12.1819640126709</v>
      </c>
      <c r="BX28" s="219">
        <v>12.4452106269536</v>
      </c>
      <c r="BY28" s="219">
        <v>12.708457241236401</v>
      </c>
      <c r="BZ28" s="220">
        <v>40.031640309894598</v>
      </c>
      <c r="CB28" s="221" t="s">
        <v>130</v>
      </c>
      <c r="CC28" s="219">
        <v>7.6250743447418197</v>
      </c>
      <c r="CD28" s="219">
        <v>8.0607928787270708</v>
      </c>
      <c r="CE28" s="219">
        <v>8.4965114127123194</v>
      </c>
      <c r="CF28" s="219">
        <v>8.9322299466975696</v>
      </c>
      <c r="CG28" s="219">
        <v>9.3679484806828093</v>
      </c>
      <c r="CH28" s="219">
        <v>9.8036670146680507</v>
      </c>
      <c r="CI28" s="219">
        <v>10.239385548653299</v>
      </c>
      <c r="CJ28" s="219">
        <v>10.675104082638599</v>
      </c>
      <c r="CK28" s="219">
        <v>11.2015973112041</v>
      </c>
      <c r="CL28" s="219">
        <v>11.7280905397696</v>
      </c>
      <c r="CM28" s="219">
        <v>12.254583768335101</v>
      </c>
      <c r="CN28" s="219">
        <v>12.7810769969006</v>
      </c>
      <c r="CO28" s="219">
        <v>13.307570225466099</v>
      </c>
      <c r="CP28" s="219">
        <v>13.8340634540316</v>
      </c>
      <c r="CQ28" s="219">
        <v>14.3605566825971</v>
      </c>
      <c r="CR28" s="219">
        <v>14.887049911162601</v>
      </c>
      <c r="CS28" s="219">
        <v>15.4135431397281</v>
      </c>
      <c r="CT28" s="219">
        <v>15.940036368293599</v>
      </c>
      <c r="CU28" s="219">
        <v>16.4665295968591</v>
      </c>
      <c r="CV28" s="219">
        <v>16.9930228254246</v>
      </c>
      <c r="CW28" s="219">
        <v>17.519516053990099</v>
      </c>
      <c r="CX28" s="219">
        <v>18.046009282555602</v>
      </c>
      <c r="CY28" s="219">
        <v>18.572502511121101</v>
      </c>
      <c r="CZ28" s="219">
        <v>19.0989957396867</v>
      </c>
      <c r="DA28" s="219">
        <v>19.625488968252199</v>
      </c>
      <c r="DB28" s="219">
        <v>20.151982196817698</v>
      </c>
      <c r="DC28" s="219">
        <v>20.678475425383201</v>
      </c>
      <c r="DD28" s="219">
        <v>21.204968653948701</v>
      </c>
      <c r="DE28" s="219">
        <v>21.7314618825142</v>
      </c>
      <c r="DF28" s="219">
        <v>22.257955111079699</v>
      </c>
      <c r="DG28" s="219">
        <v>22.784448339645198</v>
      </c>
      <c r="DH28" s="219">
        <v>23.310941568210701</v>
      </c>
      <c r="DI28" s="219">
        <v>23.837434796776201</v>
      </c>
      <c r="DJ28" s="219">
        <v>24.3639280253417</v>
      </c>
      <c r="DK28" s="219">
        <v>24.890421253907199</v>
      </c>
      <c r="DL28" s="219">
        <v>25.416914482472698</v>
      </c>
      <c r="DM28" s="220">
        <v>26.687760206596401</v>
      </c>
      <c r="DO28" s="218" t="s">
        <v>130</v>
      </c>
      <c r="DP28" s="219">
        <v>11.4376115171127</v>
      </c>
      <c r="DQ28" s="219">
        <v>12.091189318090599</v>
      </c>
      <c r="DR28" s="219">
        <v>12.7447671190685</v>
      </c>
      <c r="DS28" s="219">
        <v>13.3983449200463</v>
      </c>
      <c r="DT28" s="219">
        <v>14.0519227210242</v>
      </c>
      <c r="DU28" s="219">
        <v>14.705500522002099</v>
      </c>
      <c r="DV28" s="219">
        <v>15.35907832298</v>
      </c>
      <c r="DW28" s="219">
        <v>16.0126561239578</v>
      </c>
      <c r="DX28" s="219">
        <v>16.802395966806099</v>
      </c>
      <c r="DY28" s="219">
        <v>17.592135809654401</v>
      </c>
      <c r="DZ28" s="219">
        <v>18.3818756525026</v>
      </c>
      <c r="EA28" s="219">
        <v>19.171615495350899</v>
      </c>
      <c r="EB28" s="219">
        <v>19.961355338199098</v>
      </c>
      <c r="EC28" s="219">
        <v>20.7510951810474</v>
      </c>
      <c r="ED28" s="219">
        <v>21.5408350238956</v>
      </c>
      <c r="EE28" s="219">
        <v>22.330574866743898</v>
      </c>
      <c r="EF28" s="219">
        <v>23.120314709592201</v>
      </c>
      <c r="EG28" s="219">
        <v>23.9100545524404</v>
      </c>
      <c r="EH28" s="219">
        <v>24.699794395288698</v>
      </c>
      <c r="EI28" s="219">
        <v>25.489534238137001</v>
      </c>
      <c r="EJ28" s="219">
        <v>26.2792740809852</v>
      </c>
      <c r="EK28" s="219">
        <v>27.069013923833499</v>
      </c>
      <c r="EL28" s="219">
        <v>27.858753766681701</v>
      </c>
      <c r="EM28" s="219">
        <v>28.64849360953</v>
      </c>
      <c r="EN28" s="219">
        <v>29.438233452378299</v>
      </c>
      <c r="EO28" s="219">
        <v>30.227973295226501</v>
      </c>
      <c r="EP28" s="219">
        <v>31.0177131380748</v>
      </c>
      <c r="EQ28" s="219">
        <v>31.807452980922999</v>
      </c>
      <c r="ER28" s="219">
        <v>32.597192823771302</v>
      </c>
      <c r="ES28" s="219">
        <v>33.3869326666196</v>
      </c>
      <c r="ET28" s="219">
        <v>34.176672509467799</v>
      </c>
      <c r="EU28" s="219">
        <v>34.966412352316098</v>
      </c>
      <c r="EV28" s="219">
        <v>35.756152195164297</v>
      </c>
      <c r="EW28" s="219">
        <v>36.545892038012603</v>
      </c>
      <c r="EX28" s="219">
        <v>37.335631880860802</v>
      </c>
      <c r="EY28" s="219">
        <v>38.125371723709101</v>
      </c>
      <c r="EZ28" s="220">
        <v>13.343880103298201</v>
      </c>
      <c r="FB28" s="218" t="s">
        <v>130</v>
      </c>
      <c r="FC28" s="219">
        <v>15.2501486894836</v>
      </c>
      <c r="FD28" s="219">
        <v>16.121585757454099</v>
      </c>
      <c r="FE28" s="219">
        <v>16.9930228254246</v>
      </c>
      <c r="FF28" s="219">
        <v>17.8644598933951</v>
      </c>
      <c r="FG28" s="219">
        <v>18.735896961365601</v>
      </c>
      <c r="FH28" s="219">
        <v>19.607334029336101</v>
      </c>
      <c r="FI28" s="219">
        <v>20.478771097306598</v>
      </c>
      <c r="FJ28" s="219">
        <v>21.350208165277099</v>
      </c>
      <c r="FK28" s="219">
        <v>22.403194622408101</v>
      </c>
      <c r="FL28" s="219">
        <v>23.4561810795391</v>
      </c>
      <c r="FM28" s="219">
        <v>24.509167536670098</v>
      </c>
      <c r="FN28" s="219">
        <v>25.5621539938012</v>
      </c>
      <c r="FO28" s="219">
        <v>26.615140450932198</v>
      </c>
      <c r="FP28" s="219">
        <v>27.668126908063201</v>
      </c>
      <c r="FQ28" s="219">
        <v>28.721113365194199</v>
      </c>
      <c r="FR28" s="219">
        <v>29.774099822325201</v>
      </c>
      <c r="FS28" s="219">
        <v>30.8270862794562</v>
      </c>
      <c r="FT28" s="219">
        <v>31.880072736587199</v>
      </c>
      <c r="FU28" s="219">
        <v>32.9330591937183</v>
      </c>
      <c r="FV28" s="219">
        <v>33.986045650849299</v>
      </c>
      <c r="FW28" s="219">
        <v>35.039032107980297</v>
      </c>
      <c r="FX28" s="219">
        <v>36.092018565111303</v>
      </c>
      <c r="FY28" s="219">
        <v>37.145005022242302</v>
      </c>
      <c r="FZ28" s="219">
        <v>38.1979914793733</v>
      </c>
      <c r="GA28" s="219">
        <v>39.250977936504299</v>
      </c>
      <c r="GB28" s="219">
        <v>40.303964393635297</v>
      </c>
      <c r="GC28" s="219">
        <v>41.356950850766403</v>
      </c>
      <c r="GD28" s="219">
        <v>42.409937307897401</v>
      </c>
      <c r="GE28" s="219">
        <v>43.4629237650284</v>
      </c>
      <c r="GF28" s="219">
        <v>44.515910222159398</v>
      </c>
      <c r="GG28" s="219">
        <v>45.568896679290397</v>
      </c>
      <c r="GH28" s="219">
        <v>46.621883136421403</v>
      </c>
      <c r="GI28" s="219">
        <v>47.674869593552501</v>
      </c>
      <c r="GJ28" s="219">
        <v>48.7278560506834</v>
      </c>
      <c r="GK28" s="219">
        <v>49.780842507814498</v>
      </c>
      <c r="GL28" s="219">
        <v>50.833828964945504</v>
      </c>
      <c r="GM28" s="215">
        <v>0</v>
      </c>
    </row>
    <row r="29" spans="1:195" s="209" customFormat="1" ht="15.5" x14ac:dyDescent="0.3">
      <c r="A29" s="222" t="s">
        <v>131</v>
      </c>
      <c r="B29" s="215">
        <v>0</v>
      </c>
      <c r="C29" s="215">
        <v>0</v>
      </c>
      <c r="D29" s="215">
        <v>0</v>
      </c>
      <c r="E29" s="215">
        <v>0</v>
      </c>
      <c r="F29" s="215">
        <v>0</v>
      </c>
      <c r="G29" s="215">
        <v>0</v>
      </c>
      <c r="H29" s="215">
        <v>0</v>
      </c>
      <c r="I29" s="215">
        <v>0</v>
      </c>
      <c r="J29" s="215">
        <v>0</v>
      </c>
      <c r="K29" s="215">
        <v>0</v>
      </c>
      <c r="L29" s="215">
        <v>0</v>
      </c>
      <c r="M29" s="215">
        <v>0</v>
      </c>
      <c r="N29" s="215">
        <v>0</v>
      </c>
      <c r="O29" s="215">
        <v>0</v>
      </c>
      <c r="P29" s="215">
        <v>0</v>
      </c>
      <c r="Q29" s="215">
        <v>0</v>
      </c>
      <c r="R29" s="215">
        <v>0</v>
      </c>
      <c r="S29" s="215">
        <v>0</v>
      </c>
      <c r="T29" s="215">
        <v>0</v>
      </c>
      <c r="U29" s="215">
        <v>0</v>
      </c>
      <c r="V29" s="215">
        <v>0</v>
      </c>
      <c r="W29" s="215">
        <v>0</v>
      </c>
      <c r="X29" s="215">
        <v>0</v>
      </c>
      <c r="Y29" s="215">
        <v>0</v>
      </c>
      <c r="Z29" s="215">
        <v>0</v>
      </c>
      <c r="AA29" s="215">
        <v>0</v>
      </c>
      <c r="AB29" s="215">
        <v>0</v>
      </c>
      <c r="AC29" s="215">
        <v>0</v>
      </c>
      <c r="AD29" s="215">
        <v>0</v>
      </c>
      <c r="AE29" s="215">
        <v>0</v>
      </c>
      <c r="AF29" s="215">
        <v>0</v>
      </c>
      <c r="AG29" s="215">
        <v>0</v>
      </c>
      <c r="AH29" s="215">
        <v>0</v>
      </c>
      <c r="AI29" s="215">
        <v>0</v>
      </c>
      <c r="AJ29" s="215">
        <v>0</v>
      </c>
      <c r="AK29" s="215">
        <v>0</v>
      </c>
      <c r="AL29" s="220">
        <v>142.93173524175299</v>
      </c>
      <c r="AO29" s="218" t="s">
        <v>131</v>
      </c>
      <c r="AP29" s="219">
        <v>10.2094096601252</v>
      </c>
      <c r="AQ29" s="219">
        <v>10.792804497846699</v>
      </c>
      <c r="AR29" s="219">
        <v>11.376199335568099</v>
      </c>
      <c r="AS29" s="219">
        <v>11.959594173289601</v>
      </c>
      <c r="AT29" s="219">
        <v>12.542989011011</v>
      </c>
      <c r="AU29" s="219">
        <v>13.1263838487325</v>
      </c>
      <c r="AV29" s="219">
        <v>13.7097786864539</v>
      </c>
      <c r="AW29" s="219">
        <v>14.2931735241753</v>
      </c>
      <c r="AX29" s="219">
        <v>14.9981089530887</v>
      </c>
      <c r="AY29" s="219">
        <v>15.703044382002201</v>
      </c>
      <c r="AZ29" s="219">
        <v>16.407979810915599</v>
      </c>
      <c r="BA29" s="219">
        <v>17.112915239829</v>
      </c>
      <c r="BB29" s="219">
        <v>17.817850668742398</v>
      </c>
      <c r="BC29" s="219">
        <v>18.5227860976558</v>
      </c>
      <c r="BD29" s="219">
        <v>19.227721526569201</v>
      </c>
      <c r="BE29" s="219">
        <v>19.932656955482599</v>
      </c>
      <c r="BF29" s="219">
        <v>20.637592384396001</v>
      </c>
      <c r="BG29" s="219">
        <v>21.342527813309399</v>
      </c>
      <c r="BH29" s="219">
        <v>22.0474632422229</v>
      </c>
      <c r="BI29" s="219">
        <v>22.752398671136302</v>
      </c>
      <c r="BJ29" s="219">
        <v>23.4573341000497</v>
      </c>
      <c r="BK29" s="219">
        <v>24.162269528963101</v>
      </c>
      <c r="BL29" s="219">
        <v>24.867204957876499</v>
      </c>
      <c r="BM29" s="219">
        <v>25.572140386789901</v>
      </c>
      <c r="BN29" s="219">
        <v>26.277075815703299</v>
      </c>
      <c r="BO29" s="219">
        <v>26.9820112446167</v>
      </c>
      <c r="BP29" s="219">
        <v>27.686946673530102</v>
      </c>
      <c r="BQ29" s="219">
        <v>28.3918821024435</v>
      </c>
      <c r="BR29" s="219">
        <v>29.096817531356901</v>
      </c>
      <c r="BS29" s="219">
        <v>29.801752960270399</v>
      </c>
      <c r="BT29" s="219">
        <v>30.5066883891838</v>
      </c>
      <c r="BU29" s="219">
        <v>31.211623818097198</v>
      </c>
      <c r="BV29" s="219">
        <v>31.9165592470106</v>
      </c>
      <c r="BW29" s="219">
        <v>32.621494675923998</v>
      </c>
      <c r="BX29" s="219">
        <v>33.326430104837399</v>
      </c>
      <c r="BY29" s="219">
        <v>34.031365533750801</v>
      </c>
      <c r="BZ29" s="220">
        <v>107.198801431315</v>
      </c>
      <c r="CB29" s="221" t="s">
        <v>131</v>
      </c>
      <c r="CC29" s="219">
        <v>20.418819320250499</v>
      </c>
      <c r="CD29" s="219">
        <v>21.585608995693399</v>
      </c>
      <c r="CE29" s="219">
        <v>22.752398671136302</v>
      </c>
      <c r="CF29" s="219">
        <v>23.919188346579102</v>
      </c>
      <c r="CG29" s="219">
        <v>25.085978022022001</v>
      </c>
      <c r="CH29" s="219">
        <v>26.2527676974649</v>
      </c>
      <c r="CI29" s="219">
        <v>27.4195573729078</v>
      </c>
      <c r="CJ29" s="219">
        <v>28.586347048350699</v>
      </c>
      <c r="CK29" s="219">
        <v>29.996217906177499</v>
      </c>
      <c r="CL29" s="219">
        <v>31.406088764004298</v>
      </c>
      <c r="CM29" s="219">
        <v>32.815959621831098</v>
      </c>
      <c r="CN29" s="219">
        <v>34.225830479658001</v>
      </c>
      <c r="CO29" s="219">
        <v>35.635701337484797</v>
      </c>
      <c r="CP29" s="219">
        <v>37.0455721953116</v>
      </c>
      <c r="CQ29" s="219">
        <v>38.455443053138403</v>
      </c>
      <c r="CR29" s="219">
        <v>39.865313910965199</v>
      </c>
      <c r="CS29" s="219">
        <v>41.275184768792101</v>
      </c>
      <c r="CT29" s="219">
        <v>42.685055626618897</v>
      </c>
      <c r="CU29" s="219">
        <v>44.094926484445701</v>
      </c>
      <c r="CV29" s="219">
        <v>45.504797342272497</v>
      </c>
      <c r="CW29" s="219">
        <v>46.9146682000993</v>
      </c>
      <c r="CX29" s="219">
        <v>48.324539057926202</v>
      </c>
      <c r="CY29" s="219">
        <v>49.734409915752998</v>
      </c>
      <c r="CZ29" s="219">
        <v>51.144280773579801</v>
      </c>
      <c r="DA29" s="219">
        <v>52.554151631406697</v>
      </c>
      <c r="DB29" s="219">
        <v>53.9640224892334</v>
      </c>
      <c r="DC29" s="219">
        <v>55.373893347060203</v>
      </c>
      <c r="DD29" s="219">
        <v>56.783764204886999</v>
      </c>
      <c r="DE29" s="219">
        <v>58.193635062713902</v>
      </c>
      <c r="DF29" s="219">
        <v>59.603505920540698</v>
      </c>
      <c r="DG29" s="219">
        <v>61.013376778367501</v>
      </c>
      <c r="DH29" s="219">
        <v>62.423247636194397</v>
      </c>
      <c r="DI29" s="219">
        <v>63.8331184940211</v>
      </c>
      <c r="DJ29" s="219">
        <v>65.242989351847996</v>
      </c>
      <c r="DK29" s="219">
        <v>66.652860209674799</v>
      </c>
      <c r="DL29" s="219">
        <v>68.062731067501602</v>
      </c>
      <c r="DM29" s="220">
        <v>71.465867620876693</v>
      </c>
      <c r="DO29" s="218" t="s">
        <v>131</v>
      </c>
      <c r="DP29" s="219">
        <v>30.628228980375699</v>
      </c>
      <c r="DQ29" s="219">
        <v>32.378413493540101</v>
      </c>
      <c r="DR29" s="219">
        <v>34.128598006704401</v>
      </c>
      <c r="DS29" s="219">
        <v>35.8787825198687</v>
      </c>
      <c r="DT29" s="219">
        <v>37.628967033033</v>
      </c>
      <c r="DU29" s="219">
        <v>39.379151546197399</v>
      </c>
      <c r="DV29" s="219">
        <v>41.129336059361698</v>
      </c>
      <c r="DW29" s="219">
        <v>42.879520572525998</v>
      </c>
      <c r="DX29" s="219">
        <v>44.994326859266202</v>
      </c>
      <c r="DY29" s="219">
        <v>47.109133146006499</v>
      </c>
      <c r="DZ29" s="219">
        <v>49.223939432746697</v>
      </c>
      <c r="EA29" s="219">
        <v>51.338745719486901</v>
      </c>
      <c r="EB29" s="219">
        <v>53.453552006227099</v>
      </c>
      <c r="EC29" s="219">
        <v>55.568358292967403</v>
      </c>
      <c r="ED29" s="219">
        <v>57.683164579707601</v>
      </c>
      <c r="EE29" s="219">
        <v>59.797970866447798</v>
      </c>
      <c r="EF29" s="219">
        <v>61.912777153188102</v>
      </c>
      <c r="EG29" s="219">
        <v>64.027583439928307</v>
      </c>
      <c r="EH29" s="219">
        <v>66.142389726668497</v>
      </c>
      <c r="EI29" s="219">
        <v>68.257196013408802</v>
      </c>
      <c r="EJ29" s="219">
        <v>70.372002300149006</v>
      </c>
      <c r="EK29" s="219">
        <v>72.486808586889197</v>
      </c>
      <c r="EL29" s="219">
        <v>74.601614873629401</v>
      </c>
      <c r="EM29" s="219">
        <v>76.716421160369705</v>
      </c>
      <c r="EN29" s="219">
        <v>78.831227447109896</v>
      </c>
      <c r="EO29" s="219">
        <v>80.946033733850101</v>
      </c>
      <c r="EP29" s="219">
        <v>83.060840020590405</v>
      </c>
      <c r="EQ29" s="219">
        <v>85.175646307330595</v>
      </c>
      <c r="ER29" s="219">
        <v>87.2904525940708</v>
      </c>
      <c r="ES29" s="219">
        <v>89.405258880811004</v>
      </c>
      <c r="ET29" s="219">
        <v>91.520065167551294</v>
      </c>
      <c r="EU29" s="219">
        <v>93.634871454291499</v>
      </c>
      <c r="EV29" s="219">
        <v>95.749677741031704</v>
      </c>
      <c r="EW29" s="219">
        <v>97.864484027771994</v>
      </c>
      <c r="EX29" s="219">
        <v>99.979290314512198</v>
      </c>
      <c r="EY29" s="219">
        <v>102.09409660125201</v>
      </c>
      <c r="EZ29" s="220">
        <v>35.732933810438396</v>
      </c>
      <c r="FB29" s="218" t="s">
        <v>131</v>
      </c>
      <c r="FC29" s="219">
        <v>40.837638640500998</v>
      </c>
      <c r="FD29" s="219">
        <v>43.171217991386698</v>
      </c>
      <c r="FE29" s="219">
        <v>45.504797342272497</v>
      </c>
      <c r="FF29" s="219">
        <v>47.838376693158303</v>
      </c>
      <c r="FG29" s="219">
        <v>50.171956044044101</v>
      </c>
      <c r="FH29" s="219">
        <v>52.505535394929801</v>
      </c>
      <c r="FI29" s="219">
        <v>54.8391147458156</v>
      </c>
      <c r="FJ29" s="219">
        <v>57.172694096701399</v>
      </c>
      <c r="FK29" s="219">
        <v>59.992435812354998</v>
      </c>
      <c r="FL29" s="219">
        <v>62.812177528008597</v>
      </c>
      <c r="FM29" s="219">
        <v>65.631919243662296</v>
      </c>
      <c r="FN29" s="219">
        <v>68.451660959315902</v>
      </c>
      <c r="FO29" s="219">
        <v>71.271402674969494</v>
      </c>
      <c r="FP29" s="219">
        <v>74.0911443906231</v>
      </c>
      <c r="FQ29" s="219">
        <v>76.910886106276806</v>
      </c>
      <c r="FR29" s="219">
        <v>79.730627821930497</v>
      </c>
      <c r="FS29" s="219">
        <v>82.550369537584103</v>
      </c>
      <c r="FT29" s="219">
        <v>85.370111253237695</v>
      </c>
      <c r="FU29" s="219">
        <v>88.189852968891401</v>
      </c>
      <c r="FV29" s="219">
        <v>91.009594684544993</v>
      </c>
      <c r="FW29" s="219">
        <v>93.829336400198699</v>
      </c>
      <c r="FX29" s="219">
        <v>96.649078115852305</v>
      </c>
      <c r="FY29" s="219">
        <v>99.468819831505897</v>
      </c>
      <c r="FZ29" s="219">
        <v>102.28856154716</v>
      </c>
      <c r="GA29" s="219">
        <v>105.108303262813</v>
      </c>
      <c r="GB29" s="219">
        <v>107.928044978467</v>
      </c>
      <c r="GC29" s="219">
        <v>110.74778669411999</v>
      </c>
      <c r="GD29" s="219">
        <v>113.567528409774</v>
      </c>
      <c r="GE29" s="219">
        <v>116.387270125428</v>
      </c>
      <c r="GF29" s="219">
        <v>119.207011841081</v>
      </c>
      <c r="GG29" s="219">
        <v>122.026753556735</v>
      </c>
      <c r="GH29" s="219">
        <v>124.84649527238901</v>
      </c>
      <c r="GI29" s="219">
        <v>127.666236988042</v>
      </c>
      <c r="GJ29" s="219">
        <v>130.48597870369599</v>
      </c>
      <c r="GK29" s="219">
        <v>133.30572041935</v>
      </c>
      <c r="GL29" s="219">
        <v>136.125462135003</v>
      </c>
      <c r="GM29" s="215">
        <v>0</v>
      </c>
    </row>
    <row r="30" spans="1:195" s="209" customFormat="1" ht="15.5" x14ac:dyDescent="0.3">
      <c r="A30" s="222" t="s">
        <v>132</v>
      </c>
      <c r="B30" s="215">
        <v>0</v>
      </c>
      <c r="C30" s="215">
        <v>0</v>
      </c>
      <c r="D30" s="215">
        <v>0</v>
      </c>
      <c r="E30" s="215">
        <v>0</v>
      </c>
      <c r="F30" s="215">
        <v>0</v>
      </c>
      <c r="G30" s="215">
        <v>0</v>
      </c>
      <c r="H30" s="215">
        <v>0</v>
      </c>
      <c r="I30" s="215">
        <v>0</v>
      </c>
      <c r="J30" s="215">
        <v>0</v>
      </c>
      <c r="K30" s="215">
        <v>0</v>
      </c>
      <c r="L30" s="215">
        <v>0</v>
      </c>
      <c r="M30" s="215">
        <v>0</v>
      </c>
      <c r="N30" s="215">
        <v>0</v>
      </c>
      <c r="O30" s="215">
        <v>0</v>
      </c>
      <c r="P30" s="215">
        <v>0</v>
      </c>
      <c r="Q30" s="215">
        <v>0</v>
      </c>
      <c r="R30" s="215">
        <v>0</v>
      </c>
      <c r="S30" s="215">
        <v>0</v>
      </c>
      <c r="T30" s="215">
        <v>0</v>
      </c>
      <c r="U30" s="215">
        <v>0</v>
      </c>
      <c r="V30" s="215">
        <v>0</v>
      </c>
      <c r="W30" s="215">
        <v>0</v>
      </c>
      <c r="X30" s="215">
        <v>0</v>
      </c>
      <c r="Y30" s="215">
        <v>0</v>
      </c>
      <c r="Z30" s="215">
        <v>0</v>
      </c>
      <c r="AA30" s="215">
        <v>0</v>
      </c>
      <c r="AB30" s="215">
        <v>0</v>
      </c>
      <c r="AC30" s="215">
        <v>0</v>
      </c>
      <c r="AD30" s="215">
        <v>0</v>
      </c>
      <c r="AE30" s="215">
        <v>0</v>
      </c>
      <c r="AF30" s="215">
        <v>0</v>
      </c>
      <c r="AG30" s="215">
        <v>0</v>
      </c>
      <c r="AH30" s="215">
        <v>0</v>
      </c>
      <c r="AI30" s="215">
        <v>0</v>
      </c>
      <c r="AJ30" s="215">
        <v>0</v>
      </c>
      <c r="AK30" s="215">
        <v>0</v>
      </c>
      <c r="AL30" s="220">
        <v>25.146612618452799</v>
      </c>
      <c r="AO30" s="218" t="s">
        <v>132</v>
      </c>
      <c r="AP30" s="219">
        <v>1.79618661560377</v>
      </c>
      <c r="AQ30" s="219">
        <v>1.89882585078113</v>
      </c>
      <c r="AR30" s="219">
        <v>2.0014650859584902</v>
      </c>
      <c r="AS30" s="219">
        <v>2.1041043211358499</v>
      </c>
      <c r="AT30" s="219">
        <v>2.2067435563132101</v>
      </c>
      <c r="AU30" s="219">
        <v>2.30938279149056</v>
      </c>
      <c r="AV30" s="219">
        <v>2.4120220266679202</v>
      </c>
      <c r="AW30" s="219">
        <v>2.5146612618452799</v>
      </c>
      <c r="AX30" s="219">
        <v>2.6386836710179198</v>
      </c>
      <c r="AY30" s="219">
        <v>2.7627060801905601</v>
      </c>
      <c r="AZ30" s="219">
        <v>2.8867284893632101</v>
      </c>
      <c r="BA30" s="219">
        <v>3.01075089853585</v>
      </c>
      <c r="BB30" s="219">
        <v>3.1347733077084898</v>
      </c>
      <c r="BC30" s="219">
        <v>3.2587957168811301</v>
      </c>
      <c r="BD30" s="219">
        <v>3.38281812605377</v>
      </c>
      <c r="BE30" s="219">
        <v>3.5068405352264098</v>
      </c>
      <c r="BF30" s="219">
        <v>3.6308629443990501</v>
      </c>
      <c r="BG30" s="219">
        <v>3.7548853535717002</v>
      </c>
      <c r="BH30" s="219">
        <v>3.87890776274434</v>
      </c>
      <c r="BI30" s="219">
        <v>4.0029301719169803</v>
      </c>
      <c r="BJ30" s="219">
        <v>4.1269525810896202</v>
      </c>
      <c r="BK30" s="219">
        <v>4.25097499026226</v>
      </c>
      <c r="BL30" s="219">
        <v>4.3749973994348998</v>
      </c>
      <c r="BM30" s="219">
        <v>4.4990198086075397</v>
      </c>
      <c r="BN30" s="219">
        <v>4.6230422177801902</v>
      </c>
      <c r="BO30" s="219">
        <v>4.74706462695283</v>
      </c>
      <c r="BP30" s="219">
        <v>4.8710870361254699</v>
      </c>
      <c r="BQ30" s="219">
        <v>4.9951094452981097</v>
      </c>
      <c r="BR30" s="219">
        <v>5.1191318544707496</v>
      </c>
      <c r="BS30" s="219">
        <v>5.2431542636433903</v>
      </c>
      <c r="BT30" s="219">
        <v>5.3671766728160302</v>
      </c>
      <c r="BU30" s="219">
        <v>5.4911990819886798</v>
      </c>
      <c r="BV30" s="219">
        <v>5.6152214911613196</v>
      </c>
      <c r="BW30" s="219">
        <v>5.7392439003339604</v>
      </c>
      <c r="BX30" s="219">
        <v>5.8632663095066002</v>
      </c>
      <c r="BY30" s="219">
        <v>5.9872887186792401</v>
      </c>
      <c r="BZ30" s="220">
        <v>18.859959463839601</v>
      </c>
      <c r="CB30" s="221" t="s">
        <v>132</v>
      </c>
      <c r="CC30" s="219">
        <v>3.59237323120754</v>
      </c>
      <c r="CD30" s="219">
        <v>3.79765170156226</v>
      </c>
      <c r="CE30" s="219">
        <v>4.0029301719169803</v>
      </c>
      <c r="CF30" s="219">
        <v>4.20820864227169</v>
      </c>
      <c r="CG30" s="219">
        <v>4.4134871126264104</v>
      </c>
      <c r="CH30" s="219">
        <v>4.6187655829811298</v>
      </c>
      <c r="CI30" s="219">
        <v>4.8240440533358404</v>
      </c>
      <c r="CJ30" s="219">
        <v>5.0293225236905599</v>
      </c>
      <c r="CK30" s="219">
        <v>5.2773673420358502</v>
      </c>
      <c r="CL30" s="219">
        <v>5.5254121603811299</v>
      </c>
      <c r="CM30" s="219">
        <v>5.7734569787264096</v>
      </c>
      <c r="CN30" s="219">
        <v>6.0215017970716902</v>
      </c>
      <c r="CO30" s="219">
        <v>6.2695466154169797</v>
      </c>
      <c r="CP30" s="219">
        <v>6.5175914337622602</v>
      </c>
      <c r="CQ30" s="219">
        <v>6.7656362521075399</v>
      </c>
      <c r="CR30" s="219">
        <v>7.0136810704528303</v>
      </c>
      <c r="CS30" s="219">
        <v>7.26172588879811</v>
      </c>
      <c r="CT30" s="219">
        <v>7.5097707071433897</v>
      </c>
      <c r="CU30" s="219">
        <v>7.75781552548868</v>
      </c>
      <c r="CV30" s="219">
        <v>8.0058603438339606</v>
      </c>
      <c r="CW30" s="219">
        <v>8.2539051621792403</v>
      </c>
      <c r="CX30" s="219">
        <v>8.50194998052452</v>
      </c>
      <c r="CY30" s="219">
        <v>8.7499947988698104</v>
      </c>
      <c r="CZ30" s="219">
        <v>8.99803961721509</v>
      </c>
      <c r="DA30" s="219">
        <v>9.2460844355603697</v>
      </c>
      <c r="DB30" s="219">
        <v>9.4941292539056601</v>
      </c>
      <c r="DC30" s="219">
        <v>9.7421740722509398</v>
      </c>
      <c r="DD30" s="219">
        <v>9.9902188905962195</v>
      </c>
      <c r="DE30" s="219">
        <v>10.238263708941499</v>
      </c>
      <c r="DF30" s="219">
        <v>10.4863085272868</v>
      </c>
      <c r="DG30" s="219">
        <v>10.734353345632099</v>
      </c>
      <c r="DH30" s="219">
        <v>10.9823981639774</v>
      </c>
      <c r="DI30" s="219">
        <v>11.2304429823226</v>
      </c>
      <c r="DJ30" s="219">
        <v>11.478487800667899</v>
      </c>
      <c r="DK30" s="219">
        <v>11.7265326190132</v>
      </c>
      <c r="DL30" s="219">
        <v>11.9745774373585</v>
      </c>
      <c r="DM30" s="220">
        <v>12.5733063092264</v>
      </c>
      <c r="DO30" s="218" t="s">
        <v>132</v>
      </c>
      <c r="DP30" s="219">
        <v>5.3885598468113196</v>
      </c>
      <c r="DQ30" s="219">
        <v>5.6964775523433904</v>
      </c>
      <c r="DR30" s="219">
        <v>6.00439525787547</v>
      </c>
      <c r="DS30" s="219">
        <v>6.3123129634075399</v>
      </c>
      <c r="DT30" s="219">
        <v>6.6202306689396204</v>
      </c>
      <c r="DU30" s="219">
        <v>6.9281483744716903</v>
      </c>
      <c r="DV30" s="219">
        <v>7.2360660800037699</v>
      </c>
      <c r="DW30" s="219">
        <v>7.5439837855358398</v>
      </c>
      <c r="DX30" s="219">
        <v>7.91605101305377</v>
      </c>
      <c r="DY30" s="219">
        <v>8.2881182405716896</v>
      </c>
      <c r="DZ30" s="219">
        <v>8.6601854680896206</v>
      </c>
      <c r="EA30" s="219">
        <v>9.0322526956075393</v>
      </c>
      <c r="EB30" s="219">
        <v>9.4043199231254597</v>
      </c>
      <c r="EC30" s="219">
        <v>9.7763871506433908</v>
      </c>
      <c r="ED30" s="219">
        <v>10.148454378161301</v>
      </c>
      <c r="EE30" s="219">
        <v>10.5205216056792</v>
      </c>
      <c r="EF30" s="219">
        <v>10.8925888331972</v>
      </c>
      <c r="EG30" s="219">
        <v>11.264656060715099</v>
      </c>
      <c r="EH30" s="219">
        <v>11.636723288233</v>
      </c>
      <c r="EI30" s="219">
        <v>12.008790515750899</v>
      </c>
      <c r="EJ30" s="219">
        <v>12.3808577432689</v>
      </c>
      <c r="EK30" s="219">
        <v>12.7529249707868</v>
      </c>
      <c r="EL30" s="219">
        <v>13.1249921983047</v>
      </c>
      <c r="EM30" s="219">
        <v>13.4970594258226</v>
      </c>
      <c r="EN30" s="219">
        <v>13.869126653340601</v>
      </c>
      <c r="EO30" s="219">
        <v>14.2411938808585</v>
      </c>
      <c r="EP30" s="219">
        <v>14.613261108376401</v>
      </c>
      <c r="EQ30" s="219">
        <v>14.9853283358943</v>
      </c>
      <c r="ER30" s="219">
        <v>15.3573955634123</v>
      </c>
      <c r="ES30" s="219">
        <v>15.729462790930199</v>
      </c>
      <c r="ET30" s="219">
        <v>16.101530018448099</v>
      </c>
      <c r="EU30" s="219">
        <v>16.473597245966001</v>
      </c>
      <c r="EV30" s="219">
        <v>16.845664473484</v>
      </c>
      <c r="EW30" s="219">
        <v>17.217731701001899</v>
      </c>
      <c r="EX30" s="219">
        <v>17.589798928519802</v>
      </c>
      <c r="EY30" s="219">
        <v>17.961866156037701</v>
      </c>
      <c r="EZ30" s="220">
        <v>6.2866531546131998</v>
      </c>
      <c r="FB30" s="218" t="s">
        <v>132</v>
      </c>
      <c r="FC30" s="219">
        <v>7.1847464624150899</v>
      </c>
      <c r="FD30" s="219">
        <v>7.5953034031245199</v>
      </c>
      <c r="FE30" s="219">
        <v>8.0058603438339606</v>
      </c>
      <c r="FF30" s="219">
        <v>8.4164172845433907</v>
      </c>
      <c r="FG30" s="219">
        <v>8.8269742252528207</v>
      </c>
      <c r="FH30" s="219">
        <v>9.2375311659622596</v>
      </c>
      <c r="FI30" s="219">
        <v>9.6480881066716897</v>
      </c>
      <c r="FJ30" s="219">
        <v>10.0586450473811</v>
      </c>
      <c r="FK30" s="219">
        <v>10.5547346840717</v>
      </c>
      <c r="FL30" s="219">
        <v>11.050824320762301</v>
      </c>
      <c r="FM30" s="219">
        <v>11.5469139574528</v>
      </c>
      <c r="FN30" s="219">
        <v>12.0430035941434</v>
      </c>
      <c r="FO30" s="219">
        <v>12.539093230834</v>
      </c>
      <c r="FP30" s="219">
        <v>13.035182867524499</v>
      </c>
      <c r="FQ30" s="219">
        <v>13.531272504215099</v>
      </c>
      <c r="FR30" s="219">
        <v>14.0273621409057</v>
      </c>
      <c r="FS30" s="219">
        <v>14.5234517775962</v>
      </c>
      <c r="FT30" s="219">
        <v>15.019541414286801</v>
      </c>
      <c r="FU30" s="219">
        <v>15.515631050977399</v>
      </c>
      <c r="FV30" s="219">
        <v>16.0117206876679</v>
      </c>
      <c r="FW30" s="219">
        <v>16.507810324358498</v>
      </c>
      <c r="FX30" s="219">
        <v>17.003899961049001</v>
      </c>
      <c r="FY30" s="219">
        <v>17.499989597739599</v>
      </c>
      <c r="FZ30" s="219">
        <v>17.996079234430201</v>
      </c>
      <c r="GA30" s="219">
        <v>18.4921688711207</v>
      </c>
      <c r="GB30" s="219">
        <v>18.988258507811299</v>
      </c>
      <c r="GC30" s="219">
        <v>19.484348144501901</v>
      </c>
      <c r="GD30" s="219">
        <v>19.9804377811924</v>
      </c>
      <c r="GE30" s="219">
        <v>20.476527417882998</v>
      </c>
      <c r="GF30" s="219">
        <v>20.9726170545736</v>
      </c>
      <c r="GG30" s="219">
        <v>21.468706691264099</v>
      </c>
      <c r="GH30" s="219">
        <v>21.964796327954701</v>
      </c>
      <c r="GI30" s="219">
        <v>22.4608859646453</v>
      </c>
      <c r="GJ30" s="219">
        <v>22.956975601335799</v>
      </c>
      <c r="GK30" s="219">
        <v>23.453065238026401</v>
      </c>
      <c r="GL30" s="219">
        <v>23.949154874716999</v>
      </c>
      <c r="GM30" s="215">
        <v>0</v>
      </c>
    </row>
    <row r="31" spans="1:195" s="209" customFormat="1" ht="15.5" x14ac:dyDescent="0.3">
      <c r="A31" s="222" t="s">
        <v>133</v>
      </c>
      <c r="B31" s="215">
        <v>0</v>
      </c>
      <c r="C31" s="215">
        <v>0</v>
      </c>
      <c r="D31" s="215">
        <v>0</v>
      </c>
      <c r="E31" s="215">
        <v>0</v>
      </c>
      <c r="F31" s="215">
        <v>0</v>
      </c>
      <c r="G31" s="215">
        <v>0</v>
      </c>
      <c r="H31" s="215">
        <v>0</v>
      </c>
      <c r="I31" s="215">
        <v>0</v>
      </c>
      <c r="J31" s="215">
        <v>0</v>
      </c>
      <c r="K31" s="215">
        <v>0</v>
      </c>
      <c r="L31" s="215">
        <v>0</v>
      </c>
      <c r="M31" s="215">
        <v>0</v>
      </c>
      <c r="N31" s="215">
        <v>0</v>
      </c>
      <c r="O31" s="215">
        <v>0</v>
      </c>
      <c r="P31" s="215">
        <v>0</v>
      </c>
      <c r="Q31" s="215">
        <v>0</v>
      </c>
      <c r="R31" s="215">
        <v>0</v>
      </c>
      <c r="S31" s="215">
        <v>0</v>
      </c>
      <c r="T31" s="215">
        <v>0</v>
      </c>
      <c r="U31" s="215">
        <v>0</v>
      </c>
      <c r="V31" s="215">
        <v>0</v>
      </c>
      <c r="W31" s="215">
        <v>0</v>
      </c>
      <c r="X31" s="215">
        <v>0</v>
      </c>
      <c r="Y31" s="215">
        <v>0</v>
      </c>
      <c r="Z31" s="215">
        <v>0</v>
      </c>
      <c r="AA31" s="215">
        <v>0</v>
      </c>
      <c r="AB31" s="215">
        <v>0</v>
      </c>
      <c r="AC31" s="215">
        <v>0</v>
      </c>
      <c r="AD31" s="215">
        <v>0</v>
      </c>
      <c r="AE31" s="215">
        <v>0</v>
      </c>
      <c r="AF31" s="215">
        <v>0</v>
      </c>
      <c r="AG31" s="215">
        <v>0</v>
      </c>
      <c r="AH31" s="215">
        <v>0</v>
      </c>
      <c r="AI31" s="215">
        <v>0</v>
      </c>
      <c r="AJ31" s="215">
        <v>0</v>
      </c>
      <c r="AK31" s="215">
        <v>0</v>
      </c>
      <c r="AL31" s="220">
        <v>9.1105706079184099</v>
      </c>
      <c r="AO31" s="218" t="s">
        <v>133</v>
      </c>
      <c r="AP31" s="219">
        <v>0.65075504342274404</v>
      </c>
      <c r="AQ31" s="219">
        <v>0.68794104590404404</v>
      </c>
      <c r="AR31" s="219">
        <v>0.72512704838534303</v>
      </c>
      <c r="AS31" s="219">
        <v>0.76231305086664303</v>
      </c>
      <c r="AT31" s="219">
        <v>0.79949905334794302</v>
      </c>
      <c r="AU31" s="219">
        <v>0.83668505582924202</v>
      </c>
      <c r="AV31" s="219">
        <v>0.87387105831054201</v>
      </c>
      <c r="AW31" s="219">
        <v>0.91105706079184101</v>
      </c>
      <c r="AX31" s="219">
        <v>0.95599014712341202</v>
      </c>
      <c r="AY31" s="219">
        <v>1.00092323345498</v>
      </c>
      <c r="AZ31" s="219">
        <v>1.04585631978655</v>
      </c>
      <c r="BA31" s="219">
        <v>1.09078940611812</v>
      </c>
      <c r="BB31" s="219">
        <v>1.13572249244969</v>
      </c>
      <c r="BC31" s="219">
        <v>1.18065557878126</v>
      </c>
      <c r="BD31" s="219">
        <v>1.22558866511283</v>
      </c>
      <c r="BE31" s="219">
        <v>1.27052175144441</v>
      </c>
      <c r="BF31" s="219">
        <v>1.31545483777598</v>
      </c>
      <c r="BG31" s="219">
        <v>1.3603879241075501</v>
      </c>
      <c r="BH31" s="219">
        <v>1.4053210104391201</v>
      </c>
      <c r="BI31" s="219">
        <v>1.4502540967706901</v>
      </c>
      <c r="BJ31" s="219">
        <v>1.4951871831022601</v>
      </c>
      <c r="BK31" s="219">
        <v>1.5401202694338301</v>
      </c>
      <c r="BL31" s="219">
        <v>1.5850533557654001</v>
      </c>
      <c r="BM31" s="219">
        <v>1.6299864420969701</v>
      </c>
      <c r="BN31" s="219">
        <v>1.6749195284285401</v>
      </c>
      <c r="BO31" s="219">
        <v>1.7198526147601101</v>
      </c>
      <c r="BP31" s="219">
        <v>1.7647857010916801</v>
      </c>
      <c r="BQ31" s="219">
        <v>1.8097187874232501</v>
      </c>
      <c r="BR31" s="219">
        <v>1.8546518737548201</v>
      </c>
      <c r="BS31" s="219">
        <v>1.8995849600863901</v>
      </c>
      <c r="BT31" s="219">
        <v>1.9445180464179601</v>
      </c>
      <c r="BU31" s="219">
        <v>1.9894511327495299</v>
      </c>
      <c r="BV31" s="219">
        <v>2.0343842190811001</v>
      </c>
      <c r="BW31" s="219">
        <v>2.0793173054126699</v>
      </c>
      <c r="BX31" s="219">
        <v>2.1242503917442401</v>
      </c>
      <c r="BY31" s="219">
        <v>2.1691834780758099</v>
      </c>
      <c r="BZ31" s="220">
        <v>6.8329279559388096</v>
      </c>
      <c r="CB31" s="221" t="s">
        <v>133</v>
      </c>
      <c r="CC31" s="219">
        <v>1.3015100868454901</v>
      </c>
      <c r="CD31" s="219">
        <v>1.3758820918080901</v>
      </c>
      <c r="CE31" s="219">
        <v>1.4502540967706901</v>
      </c>
      <c r="CF31" s="219">
        <v>1.5246261017332901</v>
      </c>
      <c r="CG31" s="219">
        <v>1.59899810669589</v>
      </c>
      <c r="CH31" s="219">
        <v>1.67337011165848</v>
      </c>
      <c r="CI31" s="219">
        <v>1.74774211662108</v>
      </c>
      <c r="CJ31" s="219">
        <v>1.82211412158368</v>
      </c>
      <c r="CK31" s="219">
        <v>1.91198029424682</v>
      </c>
      <c r="CL31" s="219">
        <v>2.00184646690996</v>
      </c>
      <c r="CM31" s="219">
        <v>2.0917126395731098</v>
      </c>
      <c r="CN31" s="219">
        <v>2.1815788122362498</v>
      </c>
      <c r="CO31" s="219">
        <v>2.2714449848993898</v>
      </c>
      <c r="CP31" s="219">
        <v>2.3613111575625298</v>
      </c>
      <c r="CQ31" s="219">
        <v>2.4511773302256699</v>
      </c>
      <c r="CR31" s="219">
        <v>2.5410435028888099</v>
      </c>
      <c r="CS31" s="219">
        <v>2.6309096755519499</v>
      </c>
      <c r="CT31" s="219">
        <v>2.7207758482150899</v>
      </c>
      <c r="CU31" s="219">
        <v>2.8106420208782299</v>
      </c>
      <c r="CV31" s="219">
        <v>2.9005081935413699</v>
      </c>
      <c r="CW31" s="219">
        <v>2.9903743662045099</v>
      </c>
      <c r="CX31" s="219">
        <v>3.0802405388676499</v>
      </c>
      <c r="CY31" s="219">
        <v>3.1701067115307899</v>
      </c>
      <c r="CZ31" s="219">
        <v>3.2599728841939402</v>
      </c>
      <c r="DA31" s="219">
        <v>3.3498390568570802</v>
      </c>
      <c r="DB31" s="219">
        <v>3.4397052295202202</v>
      </c>
      <c r="DC31" s="219">
        <v>3.5295714021833602</v>
      </c>
      <c r="DD31" s="219">
        <v>3.6194375748465002</v>
      </c>
      <c r="DE31" s="219">
        <v>3.7093037475096402</v>
      </c>
      <c r="DF31" s="219">
        <v>3.7991699201727802</v>
      </c>
      <c r="DG31" s="219">
        <v>3.8890360928359202</v>
      </c>
      <c r="DH31" s="219">
        <v>3.9789022654990598</v>
      </c>
      <c r="DI31" s="219">
        <v>4.0687684381622002</v>
      </c>
      <c r="DJ31" s="219">
        <v>4.1586346108253398</v>
      </c>
      <c r="DK31" s="219">
        <v>4.2485007834884803</v>
      </c>
      <c r="DL31" s="219">
        <v>4.3383669561516296</v>
      </c>
      <c r="DM31" s="220">
        <v>4.5552853039592103</v>
      </c>
      <c r="DO31" s="218" t="s">
        <v>133</v>
      </c>
      <c r="DP31" s="219">
        <v>1.9522651302682299</v>
      </c>
      <c r="DQ31" s="219">
        <v>2.0638231377121299</v>
      </c>
      <c r="DR31" s="219">
        <v>2.1753811451560301</v>
      </c>
      <c r="DS31" s="219">
        <v>2.2869391525999299</v>
      </c>
      <c r="DT31" s="219">
        <v>2.3984971600438301</v>
      </c>
      <c r="DU31" s="219">
        <v>2.5100551674877298</v>
      </c>
      <c r="DV31" s="219">
        <v>2.62161317493163</v>
      </c>
      <c r="DW31" s="219">
        <v>2.73317118237552</v>
      </c>
      <c r="DX31" s="219">
        <v>2.86797044137024</v>
      </c>
      <c r="DY31" s="219">
        <v>3.0027697003649498</v>
      </c>
      <c r="DZ31" s="219">
        <v>3.1375689593596601</v>
      </c>
      <c r="EA31" s="219">
        <v>3.2723682183543699</v>
      </c>
      <c r="EB31" s="219">
        <v>3.4071674773490801</v>
      </c>
      <c r="EC31" s="219">
        <v>3.5419667363437899</v>
      </c>
      <c r="ED31" s="219">
        <v>3.6767659953385001</v>
      </c>
      <c r="EE31" s="219">
        <v>3.8115652543332099</v>
      </c>
      <c r="EF31" s="219">
        <v>3.9463645133279299</v>
      </c>
      <c r="EG31" s="219">
        <v>4.0811637723226397</v>
      </c>
      <c r="EH31" s="219">
        <v>4.21596303131735</v>
      </c>
      <c r="EI31" s="219">
        <v>4.3507622903120602</v>
      </c>
      <c r="EJ31" s="219">
        <v>4.4855615493067704</v>
      </c>
      <c r="EK31" s="219">
        <v>4.6203608083014798</v>
      </c>
      <c r="EL31" s="219">
        <v>4.75516006729619</v>
      </c>
      <c r="EM31" s="219">
        <v>4.8899593262909002</v>
      </c>
      <c r="EN31" s="219">
        <v>5.0247585852856202</v>
      </c>
      <c r="EO31" s="219">
        <v>5.1595578442803296</v>
      </c>
      <c r="EP31" s="219">
        <v>5.2943571032750398</v>
      </c>
      <c r="EQ31" s="219">
        <v>5.4291563622697501</v>
      </c>
      <c r="ER31" s="219">
        <v>5.5639556212644603</v>
      </c>
      <c r="ES31" s="219">
        <v>5.6987548802591697</v>
      </c>
      <c r="ET31" s="219">
        <v>5.8335541392538799</v>
      </c>
      <c r="EU31" s="219">
        <v>5.9683533982485901</v>
      </c>
      <c r="EV31" s="219">
        <v>6.1031526572433101</v>
      </c>
      <c r="EW31" s="219">
        <v>6.2379519162380204</v>
      </c>
      <c r="EX31" s="219">
        <v>6.3727511752327297</v>
      </c>
      <c r="EY31" s="219">
        <v>6.50755043422744</v>
      </c>
      <c r="EZ31" s="220">
        <v>2.2776426519795998</v>
      </c>
      <c r="FB31" s="218" t="s">
        <v>133</v>
      </c>
      <c r="FC31" s="219">
        <v>2.6030201736909802</v>
      </c>
      <c r="FD31" s="219">
        <v>2.7517641836161699</v>
      </c>
      <c r="FE31" s="219">
        <v>2.9005081935413699</v>
      </c>
      <c r="FF31" s="219">
        <v>3.0492522034665699</v>
      </c>
      <c r="FG31" s="219">
        <v>3.1979962133917699</v>
      </c>
      <c r="FH31" s="219">
        <v>3.3467402233169699</v>
      </c>
      <c r="FI31" s="219">
        <v>3.4954842332421698</v>
      </c>
      <c r="FJ31" s="219">
        <v>3.6442282431673698</v>
      </c>
      <c r="FK31" s="219">
        <v>3.8239605884936498</v>
      </c>
      <c r="FL31" s="219">
        <v>4.0036929338199299</v>
      </c>
      <c r="FM31" s="219">
        <v>4.1834252791462099</v>
      </c>
      <c r="FN31" s="219">
        <v>4.3631576244724899</v>
      </c>
      <c r="FO31" s="219">
        <v>4.5428899697987699</v>
      </c>
      <c r="FP31" s="219">
        <v>4.7226223151250597</v>
      </c>
      <c r="FQ31" s="219">
        <v>4.9023546604513397</v>
      </c>
      <c r="FR31" s="219">
        <v>5.0820870057776197</v>
      </c>
      <c r="FS31" s="219">
        <v>5.2618193511038998</v>
      </c>
      <c r="FT31" s="219">
        <v>5.4415516964301798</v>
      </c>
      <c r="FU31" s="219">
        <v>5.6212840417564696</v>
      </c>
      <c r="FV31" s="219">
        <v>5.8010163870827496</v>
      </c>
      <c r="FW31" s="219">
        <v>5.9807487324090296</v>
      </c>
      <c r="FX31" s="219">
        <v>6.1604810777353096</v>
      </c>
      <c r="FY31" s="219">
        <v>6.3402134230615896</v>
      </c>
      <c r="FZ31" s="219">
        <v>6.5199457683878697</v>
      </c>
      <c r="GA31" s="219">
        <v>6.6996781137141603</v>
      </c>
      <c r="GB31" s="219">
        <v>6.8794104590404404</v>
      </c>
      <c r="GC31" s="219">
        <v>7.0591428043667204</v>
      </c>
      <c r="GD31" s="219">
        <v>7.2388751496930004</v>
      </c>
      <c r="GE31" s="219">
        <v>7.4186074950192804</v>
      </c>
      <c r="GF31" s="219">
        <v>7.5983398403455604</v>
      </c>
      <c r="GG31" s="219">
        <v>7.7780721856718404</v>
      </c>
      <c r="GH31" s="219">
        <v>7.9578045309981302</v>
      </c>
      <c r="GI31" s="219">
        <v>8.1375368763244094</v>
      </c>
      <c r="GJ31" s="219">
        <v>8.3172692216506903</v>
      </c>
      <c r="GK31" s="219">
        <v>8.4970015669769694</v>
      </c>
      <c r="GL31" s="219">
        <v>8.6767339123032503</v>
      </c>
      <c r="GM31" s="215">
        <v>0</v>
      </c>
    </row>
    <row r="32" spans="1:195" s="209" customFormat="1" ht="15.5" x14ac:dyDescent="0.3">
      <c r="A32" s="222" t="s">
        <v>134</v>
      </c>
      <c r="B32" s="215">
        <v>0</v>
      </c>
      <c r="C32" s="215">
        <v>0</v>
      </c>
      <c r="D32" s="215">
        <v>0</v>
      </c>
      <c r="E32" s="215">
        <v>0</v>
      </c>
      <c r="F32" s="215">
        <v>0</v>
      </c>
      <c r="G32" s="215">
        <v>0</v>
      </c>
      <c r="H32" s="215">
        <v>0</v>
      </c>
      <c r="I32" s="215">
        <v>0</v>
      </c>
      <c r="J32" s="215">
        <v>0</v>
      </c>
      <c r="K32" s="215">
        <v>0</v>
      </c>
      <c r="L32" s="215">
        <v>0</v>
      </c>
      <c r="M32" s="215">
        <v>0</v>
      </c>
      <c r="N32" s="215">
        <v>0</v>
      </c>
      <c r="O32" s="215">
        <v>0</v>
      </c>
      <c r="P32" s="215">
        <v>0</v>
      </c>
      <c r="Q32" s="215">
        <v>0</v>
      </c>
      <c r="R32" s="215">
        <v>0</v>
      </c>
      <c r="S32" s="215">
        <v>0</v>
      </c>
      <c r="T32" s="215">
        <v>0</v>
      </c>
      <c r="U32" s="215">
        <v>0</v>
      </c>
      <c r="V32" s="215">
        <v>0</v>
      </c>
      <c r="W32" s="215">
        <v>0</v>
      </c>
      <c r="X32" s="215">
        <v>0</v>
      </c>
      <c r="Y32" s="215">
        <v>0</v>
      </c>
      <c r="Z32" s="215">
        <v>0</v>
      </c>
      <c r="AA32" s="215">
        <v>0</v>
      </c>
      <c r="AB32" s="215">
        <v>0</v>
      </c>
      <c r="AC32" s="215">
        <v>0</v>
      </c>
      <c r="AD32" s="215">
        <v>0</v>
      </c>
      <c r="AE32" s="215">
        <v>0</v>
      </c>
      <c r="AF32" s="215">
        <v>0</v>
      </c>
      <c r="AG32" s="215">
        <v>0</v>
      </c>
      <c r="AH32" s="215">
        <v>0</v>
      </c>
      <c r="AI32" s="215">
        <v>0</v>
      </c>
      <c r="AJ32" s="215">
        <v>0</v>
      </c>
      <c r="AK32" s="215">
        <v>0</v>
      </c>
      <c r="AL32" s="220">
        <v>151.59228975946499</v>
      </c>
      <c r="AO32" s="218" t="s">
        <v>134</v>
      </c>
      <c r="AP32" s="219">
        <v>10.8280206971046</v>
      </c>
      <c r="AQ32" s="219">
        <v>11.446764736939199</v>
      </c>
      <c r="AR32" s="219">
        <v>12.065508776773701</v>
      </c>
      <c r="AS32" s="219">
        <v>12.6842528166083</v>
      </c>
      <c r="AT32" s="219">
        <v>13.3029968564428</v>
      </c>
      <c r="AU32" s="219">
        <v>13.921740896277401</v>
      </c>
      <c r="AV32" s="219">
        <v>14.5404849361119</v>
      </c>
      <c r="AW32" s="219">
        <v>15.159228975946499</v>
      </c>
      <c r="AX32" s="219">
        <v>15.9068780240799</v>
      </c>
      <c r="AY32" s="219">
        <v>16.654527072213298</v>
      </c>
      <c r="AZ32" s="219">
        <v>17.402176120346699</v>
      </c>
      <c r="BA32" s="219">
        <v>18.149825168480099</v>
      </c>
      <c r="BB32" s="219">
        <v>18.897474216613499</v>
      </c>
      <c r="BC32" s="219">
        <v>19.6451232647469</v>
      </c>
      <c r="BD32" s="219">
        <v>20.3927723128804</v>
      </c>
      <c r="BE32" s="219">
        <v>21.1404213610138</v>
      </c>
      <c r="BF32" s="219">
        <v>21.8880704091472</v>
      </c>
      <c r="BG32" s="219">
        <v>22.635719457280601</v>
      </c>
      <c r="BH32" s="219">
        <v>23.383368505414001</v>
      </c>
      <c r="BI32" s="219">
        <v>24.131017553547402</v>
      </c>
      <c r="BJ32" s="219">
        <v>24.878666601680798</v>
      </c>
      <c r="BK32" s="219">
        <v>25.626315649814199</v>
      </c>
      <c r="BL32" s="219">
        <v>26.373964697947699</v>
      </c>
      <c r="BM32" s="219">
        <v>27.121613746081099</v>
      </c>
      <c r="BN32" s="219">
        <v>27.869262794214499</v>
      </c>
      <c r="BO32" s="219">
        <v>28.6169118423479</v>
      </c>
      <c r="BP32" s="219">
        <v>29.3645608904813</v>
      </c>
      <c r="BQ32" s="219">
        <v>30.112209938614701</v>
      </c>
      <c r="BR32" s="219">
        <v>30.8598589867482</v>
      </c>
      <c r="BS32" s="219">
        <v>31.607508034881601</v>
      </c>
      <c r="BT32" s="219">
        <v>32.355157083015001</v>
      </c>
      <c r="BU32" s="219">
        <v>33.102806131148398</v>
      </c>
      <c r="BV32" s="219">
        <v>33.850455179281802</v>
      </c>
      <c r="BW32" s="219">
        <v>34.598104227415199</v>
      </c>
      <c r="BX32" s="219">
        <v>35.345753275548603</v>
      </c>
      <c r="BY32" s="219">
        <v>36.093402323682</v>
      </c>
      <c r="BZ32" s="220">
        <v>113.694217319598</v>
      </c>
      <c r="CB32" s="221" t="s">
        <v>134</v>
      </c>
      <c r="CC32" s="219">
        <v>21.6560413942092</v>
      </c>
      <c r="CD32" s="219">
        <v>22.893529473878299</v>
      </c>
      <c r="CE32" s="219">
        <v>24.131017553547402</v>
      </c>
      <c r="CF32" s="219">
        <v>25.3685056332165</v>
      </c>
      <c r="CG32" s="219">
        <v>26.605993712885599</v>
      </c>
      <c r="CH32" s="219">
        <v>27.843481792554702</v>
      </c>
      <c r="CI32" s="219">
        <v>29.0809698722238</v>
      </c>
      <c r="CJ32" s="219">
        <v>30.318457951892899</v>
      </c>
      <c r="CK32" s="219">
        <v>31.8137560481597</v>
      </c>
      <c r="CL32" s="219">
        <v>33.309054144426597</v>
      </c>
      <c r="CM32" s="219">
        <v>34.804352240693397</v>
      </c>
      <c r="CN32" s="219">
        <v>36.299650336960198</v>
      </c>
      <c r="CO32" s="219">
        <v>37.794948433226999</v>
      </c>
      <c r="CP32" s="219">
        <v>39.290246529493899</v>
      </c>
      <c r="CQ32" s="219">
        <v>40.7855446257607</v>
      </c>
      <c r="CR32" s="219">
        <v>42.280842722027501</v>
      </c>
      <c r="CS32" s="219">
        <v>43.776140818294401</v>
      </c>
      <c r="CT32" s="219">
        <v>45.271438914561202</v>
      </c>
      <c r="CU32" s="219">
        <v>46.766737010828002</v>
      </c>
      <c r="CV32" s="219">
        <v>48.262035107094903</v>
      </c>
      <c r="CW32" s="219">
        <v>49.757333203361704</v>
      </c>
      <c r="CX32" s="219">
        <v>51.252631299628497</v>
      </c>
      <c r="CY32" s="219">
        <v>52.747929395895298</v>
      </c>
      <c r="CZ32" s="219">
        <v>54.243227492162198</v>
      </c>
      <c r="DA32" s="219">
        <v>55.738525588428999</v>
      </c>
      <c r="DB32" s="219">
        <v>57.2338236846958</v>
      </c>
      <c r="DC32" s="219">
        <v>58.7291217809627</v>
      </c>
      <c r="DD32" s="219">
        <v>60.224419877229501</v>
      </c>
      <c r="DE32" s="219">
        <v>61.719717973496302</v>
      </c>
      <c r="DF32" s="219">
        <v>63.215016069763102</v>
      </c>
      <c r="DG32" s="219">
        <v>64.710314166029903</v>
      </c>
      <c r="DH32" s="219">
        <v>66.205612262296796</v>
      </c>
      <c r="DI32" s="219">
        <v>67.700910358563604</v>
      </c>
      <c r="DJ32" s="219">
        <v>69.196208454830398</v>
      </c>
      <c r="DK32" s="219">
        <v>70.691506551097305</v>
      </c>
      <c r="DL32" s="219">
        <v>72.186804647363999</v>
      </c>
      <c r="DM32" s="220">
        <v>75.796144879732296</v>
      </c>
      <c r="DO32" s="218" t="s">
        <v>134</v>
      </c>
      <c r="DP32" s="219">
        <v>32.484062091313803</v>
      </c>
      <c r="DQ32" s="219">
        <v>34.340294210817497</v>
      </c>
      <c r="DR32" s="219">
        <v>36.196526330321099</v>
      </c>
      <c r="DS32" s="219">
        <v>38.0527584498248</v>
      </c>
      <c r="DT32" s="219">
        <v>39.908990569328402</v>
      </c>
      <c r="DU32" s="219">
        <v>41.765222688832097</v>
      </c>
      <c r="DV32" s="219">
        <v>43.621454808335699</v>
      </c>
      <c r="DW32" s="219">
        <v>45.4776869278394</v>
      </c>
      <c r="DX32" s="219">
        <v>47.720634072239598</v>
      </c>
      <c r="DY32" s="219">
        <v>49.963581216639902</v>
      </c>
      <c r="DZ32" s="219">
        <v>52.2065283610401</v>
      </c>
      <c r="EA32" s="219">
        <v>54.449475505440297</v>
      </c>
      <c r="EB32" s="219">
        <v>56.692422649840601</v>
      </c>
      <c r="EC32" s="219">
        <v>58.935369794240799</v>
      </c>
      <c r="ED32" s="219">
        <v>61.178316938640997</v>
      </c>
      <c r="EE32" s="219">
        <v>63.421264083041301</v>
      </c>
      <c r="EF32" s="219">
        <v>65.664211227441498</v>
      </c>
      <c r="EG32" s="219">
        <v>67.907158371841803</v>
      </c>
      <c r="EH32" s="219">
        <v>70.150105516241993</v>
      </c>
      <c r="EI32" s="219">
        <v>72.393052660642297</v>
      </c>
      <c r="EJ32" s="219">
        <v>74.635999805042502</v>
      </c>
      <c r="EK32" s="219">
        <v>76.878946949442707</v>
      </c>
      <c r="EL32" s="219">
        <v>79.121894093842997</v>
      </c>
      <c r="EM32" s="219">
        <v>81.364841238243201</v>
      </c>
      <c r="EN32" s="219">
        <v>83.607788382643406</v>
      </c>
      <c r="EO32" s="219">
        <v>85.850735527043696</v>
      </c>
      <c r="EP32" s="219">
        <v>88.093682671443901</v>
      </c>
      <c r="EQ32" s="219">
        <v>90.336629815844205</v>
      </c>
      <c r="ER32" s="219">
        <v>92.579576960244395</v>
      </c>
      <c r="ES32" s="219">
        <v>94.8225241046447</v>
      </c>
      <c r="ET32" s="219">
        <v>97.065471249044904</v>
      </c>
      <c r="EU32" s="219">
        <v>99.308418393445194</v>
      </c>
      <c r="EV32" s="219">
        <v>101.551365537845</v>
      </c>
      <c r="EW32" s="219">
        <v>103.794312682246</v>
      </c>
      <c r="EX32" s="219">
        <v>106.03725982664599</v>
      </c>
      <c r="EY32" s="219">
        <v>108.280206971046</v>
      </c>
      <c r="EZ32" s="220">
        <v>37.898072439866098</v>
      </c>
      <c r="FB32" s="218" t="s">
        <v>134</v>
      </c>
      <c r="FC32" s="219">
        <v>43.3120827884185</v>
      </c>
      <c r="FD32" s="219">
        <v>45.787058947756599</v>
      </c>
      <c r="FE32" s="219">
        <v>48.262035107094903</v>
      </c>
      <c r="FF32" s="219">
        <v>50.737011266433001</v>
      </c>
      <c r="FG32" s="219">
        <v>53.211987425771198</v>
      </c>
      <c r="FH32" s="219">
        <v>55.686963585109403</v>
      </c>
      <c r="FI32" s="219">
        <v>58.161939744447601</v>
      </c>
      <c r="FJ32" s="219">
        <v>60.636915903785798</v>
      </c>
      <c r="FK32" s="219">
        <v>63.627512096319499</v>
      </c>
      <c r="FL32" s="219">
        <v>66.618108288853094</v>
      </c>
      <c r="FM32" s="219">
        <v>69.608704481386795</v>
      </c>
      <c r="FN32" s="219">
        <v>72.599300673920496</v>
      </c>
      <c r="FO32" s="219">
        <v>75.589896866454097</v>
      </c>
      <c r="FP32" s="219">
        <v>78.580493058987798</v>
      </c>
      <c r="FQ32" s="219">
        <v>81.5710892515214</v>
      </c>
      <c r="FR32" s="219">
        <v>84.561685444055101</v>
      </c>
      <c r="FS32" s="219">
        <v>87.552281636588702</v>
      </c>
      <c r="FT32" s="219">
        <v>90.542877829122403</v>
      </c>
      <c r="FU32" s="219">
        <v>93.533474021656005</v>
      </c>
      <c r="FV32" s="219">
        <v>96.524070214189706</v>
      </c>
      <c r="FW32" s="219">
        <v>99.514666406723407</v>
      </c>
      <c r="FX32" s="219">
        <v>102.50526259925699</v>
      </c>
      <c r="FY32" s="219">
        <v>105.49585879179099</v>
      </c>
      <c r="FZ32" s="219">
        <v>108.486454984324</v>
      </c>
      <c r="GA32" s="219">
        <v>111.477051176858</v>
      </c>
      <c r="GB32" s="219">
        <v>114.467647369392</v>
      </c>
      <c r="GC32" s="219">
        <v>117.458243561925</v>
      </c>
      <c r="GD32" s="219">
        <v>120.448839754459</v>
      </c>
      <c r="GE32" s="219">
        <v>123.439435946993</v>
      </c>
      <c r="GF32" s="219">
        <v>126.43003213952601</v>
      </c>
      <c r="GG32" s="219">
        <v>129.42062833206001</v>
      </c>
      <c r="GH32" s="219">
        <v>132.41122452459399</v>
      </c>
      <c r="GI32" s="219">
        <v>135.40182071712701</v>
      </c>
      <c r="GJ32" s="219">
        <v>138.39241690966099</v>
      </c>
      <c r="GK32" s="219">
        <v>141.38301310219501</v>
      </c>
      <c r="GL32" s="219">
        <v>144.373609294728</v>
      </c>
      <c r="GM32" s="215">
        <v>0</v>
      </c>
    </row>
    <row r="33" spans="1:195" s="209" customFormat="1" ht="15.5" x14ac:dyDescent="0.3">
      <c r="A33" s="222" t="s">
        <v>135</v>
      </c>
      <c r="B33" s="215">
        <v>0</v>
      </c>
      <c r="C33" s="215">
        <v>0</v>
      </c>
      <c r="D33" s="215">
        <v>0</v>
      </c>
      <c r="E33" s="215">
        <v>0</v>
      </c>
      <c r="F33" s="215">
        <v>0</v>
      </c>
      <c r="G33" s="215">
        <v>0</v>
      </c>
      <c r="H33" s="215">
        <v>0</v>
      </c>
      <c r="I33" s="215">
        <v>0</v>
      </c>
      <c r="J33" s="215">
        <v>0</v>
      </c>
      <c r="K33" s="215">
        <v>0</v>
      </c>
      <c r="L33" s="215">
        <v>0</v>
      </c>
      <c r="M33" s="215">
        <v>0</v>
      </c>
      <c r="N33" s="215">
        <v>0</v>
      </c>
      <c r="O33" s="215">
        <v>0</v>
      </c>
      <c r="P33" s="215">
        <v>0</v>
      </c>
      <c r="Q33" s="215">
        <v>0</v>
      </c>
      <c r="R33" s="215">
        <v>0</v>
      </c>
      <c r="S33" s="215">
        <v>0</v>
      </c>
      <c r="T33" s="215">
        <v>0</v>
      </c>
      <c r="U33" s="215">
        <v>0</v>
      </c>
      <c r="V33" s="215">
        <v>0</v>
      </c>
      <c r="W33" s="215">
        <v>0</v>
      </c>
      <c r="X33" s="215">
        <v>0</v>
      </c>
      <c r="Y33" s="215">
        <v>0</v>
      </c>
      <c r="Z33" s="215">
        <v>0</v>
      </c>
      <c r="AA33" s="215">
        <v>0</v>
      </c>
      <c r="AB33" s="215">
        <v>0</v>
      </c>
      <c r="AC33" s="215">
        <v>0</v>
      </c>
      <c r="AD33" s="215">
        <v>0</v>
      </c>
      <c r="AE33" s="215">
        <v>0</v>
      </c>
      <c r="AF33" s="215">
        <v>0</v>
      </c>
      <c r="AG33" s="215">
        <v>0</v>
      </c>
      <c r="AH33" s="215">
        <v>0</v>
      </c>
      <c r="AI33" s="215">
        <v>0</v>
      </c>
      <c r="AJ33" s="215">
        <v>0</v>
      </c>
      <c r="AK33" s="215">
        <v>0</v>
      </c>
      <c r="AL33" s="220">
        <v>21.177030473599199</v>
      </c>
      <c r="AO33" s="218" t="s">
        <v>135</v>
      </c>
      <c r="AP33" s="219">
        <v>1.51264503382851</v>
      </c>
      <c r="AQ33" s="219">
        <v>1.5990818929044299</v>
      </c>
      <c r="AR33" s="219">
        <v>1.6855187519803401</v>
      </c>
      <c r="AS33" s="219">
        <v>1.77195561105626</v>
      </c>
      <c r="AT33" s="219">
        <v>1.8583924701321699</v>
      </c>
      <c r="AU33" s="219">
        <v>1.94482932920809</v>
      </c>
      <c r="AV33" s="219">
        <v>2.031266188284</v>
      </c>
      <c r="AW33" s="219">
        <v>2.1177030473599201</v>
      </c>
      <c r="AX33" s="219">
        <v>2.2221475854099801</v>
      </c>
      <c r="AY33" s="219">
        <v>2.32659212346005</v>
      </c>
      <c r="AZ33" s="219">
        <v>2.43103666151011</v>
      </c>
      <c r="BA33" s="219">
        <v>2.53548119956017</v>
      </c>
      <c r="BB33" s="219">
        <v>2.6399257376102399</v>
      </c>
      <c r="BC33" s="219">
        <v>2.7443702756602999</v>
      </c>
      <c r="BD33" s="219">
        <v>2.8488148137103599</v>
      </c>
      <c r="BE33" s="219">
        <v>2.9532593517604302</v>
      </c>
      <c r="BF33" s="219">
        <v>3.0577038898104898</v>
      </c>
      <c r="BG33" s="219">
        <v>3.1621484278605601</v>
      </c>
      <c r="BH33" s="219">
        <v>3.2665929659106201</v>
      </c>
      <c r="BI33" s="219">
        <v>3.3710375039606899</v>
      </c>
      <c r="BJ33" s="219">
        <v>3.47548204201075</v>
      </c>
      <c r="BK33" s="219">
        <v>3.57992658006081</v>
      </c>
      <c r="BL33" s="219">
        <v>3.6843711181108798</v>
      </c>
      <c r="BM33" s="219">
        <v>3.7888156561609398</v>
      </c>
      <c r="BN33" s="219">
        <v>3.8932601942110101</v>
      </c>
      <c r="BO33" s="219">
        <v>3.9977047322610701</v>
      </c>
      <c r="BP33" s="219">
        <v>4.1021492703111297</v>
      </c>
      <c r="BQ33" s="219">
        <v>4.2065938083612</v>
      </c>
      <c r="BR33" s="219">
        <v>4.3110383464112596</v>
      </c>
      <c r="BS33" s="219">
        <v>4.4154828844613201</v>
      </c>
      <c r="BT33" s="219">
        <v>4.5199274225113903</v>
      </c>
      <c r="BU33" s="219">
        <v>4.6243719605614499</v>
      </c>
      <c r="BV33" s="219">
        <v>4.7288164986115202</v>
      </c>
      <c r="BW33" s="219">
        <v>4.8332610366615798</v>
      </c>
      <c r="BX33" s="219">
        <v>4.9377055747116403</v>
      </c>
      <c r="BY33" s="219">
        <v>5.0421501127617097</v>
      </c>
      <c r="BZ33" s="220">
        <v>15.8827728551994</v>
      </c>
      <c r="CB33" s="221" t="s">
        <v>135</v>
      </c>
      <c r="CC33" s="219">
        <v>3.02529006765702</v>
      </c>
      <c r="CD33" s="219">
        <v>3.1981637858088598</v>
      </c>
      <c r="CE33" s="219">
        <v>3.3710375039606899</v>
      </c>
      <c r="CF33" s="219">
        <v>3.54391122211252</v>
      </c>
      <c r="CG33" s="219">
        <v>3.71678494026435</v>
      </c>
      <c r="CH33" s="219">
        <v>3.8896586584161699</v>
      </c>
      <c r="CI33" s="219">
        <v>4.0625323765679999</v>
      </c>
      <c r="CJ33" s="219">
        <v>4.2354060947198304</v>
      </c>
      <c r="CK33" s="219">
        <v>4.4442951708199603</v>
      </c>
      <c r="CL33" s="219">
        <v>4.6531842469200901</v>
      </c>
      <c r="CM33" s="219">
        <v>4.86207332302022</v>
      </c>
      <c r="CN33" s="219">
        <v>5.0709623991203499</v>
      </c>
      <c r="CO33" s="219">
        <v>5.2798514752204797</v>
      </c>
      <c r="CP33" s="219">
        <v>5.4887405513205998</v>
      </c>
      <c r="CQ33" s="219">
        <v>5.6976296274207296</v>
      </c>
      <c r="CR33" s="219">
        <v>5.9065187035208604</v>
      </c>
      <c r="CS33" s="219">
        <v>6.1154077796209902</v>
      </c>
      <c r="CT33" s="219">
        <v>6.3242968557211103</v>
      </c>
      <c r="CU33" s="219">
        <v>6.5331859318212402</v>
      </c>
      <c r="CV33" s="219">
        <v>6.74207500792137</v>
      </c>
      <c r="CW33" s="219">
        <v>6.9509640840214999</v>
      </c>
      <c r="CX33" s="219">
        <v>7.1598531601216298</v>
      </c>
      <c r="CY33" s="219">
        <v>7.3687422362217596</v>
      </c>
      <c r="CZ33" s="219">
        <v>7.5776313123218797</v>
      </c>
      <c r="DA33" s="219">
        <v>7.7865203884220104</v>
      </c>
      <c r="DB33" s="219">
        <v>7.9954094645221403</v>
      </c>
      <c r="DC33" s="219">
        <v>8.2042985406222595</v>
      </c>
      <c r="DD33" s="219">
        <v>8.4131876167223894</v>
      </c>
      <c r="DE33" s="219">
        <v>8.6220766928225192</v>
      </c>
      <c r="DF33" s="219">
        <v>8.8309657689226508</v>
      </c>
      <c r="DG33" s="219">
        <v>9.0398548450227807</v>
      </c>
      <c r="DH33" s="219">
        <v>9.2487439211229105</v>
      </c>
      <c r="DI33" s="219">
        <v>9.4576329972230404</v>
      </c>
      <c r="DJ33" s="219">
        <v>9.6665220733231596</v>
      </c>
      <c r="DK33" s="219">
        <v>9.8754111494232895</v>
      </c>
      <c r="DL33" s="219">
        <v>10.0843002255234</v>
      </c>
      <c r="DM33" s="220">
        <v>10.5885152367996</v>
      </c>
      <c r="DO33" s="218" t="s">
        <v>135</v>
      </c>
      <c r="DP33" s="219">
        <v>4.53793510148554</v>
      </c>
      <c r="DQ33" s="219">
        <v>4.7972456787132796</v>
      </c>
      <c r="DR33" s="219">
        <v>5.0565562559410298</v>
      </c>
      <c r="DS33" s="219">
        <v>5.3158668331687702</v>
      </c>
      <c r="DT33" s="219">
        <v>5.5751774103965204</v>
      </c>
      <c r="DU33" s="219">
        <v>5.8344879876242599</v>
      </c>
      <c r="DV33" s="219">
        <v>6.0937985648520101</v>
      </c>
      <c r="DW33" s="219">
        <v>6.3531091420797496</v>
      </c>
      <c r="DX33" s="219">
        <v>6.6664427562299498</v>
      </c>
      <c r="DY33" s="219">
        <v>6.9797763703801401</v>
      </c>
      <c r="DZ33" s="219">
        <v>7.2931099845303304</v>
      </c>
      <c r="EA33" s="219">
        <v>7.6064435986805199</v>
      </c>
      <c r="EB33" s="219">
        <v>7.9197772128307102</v>
      </c>
      <c r="EC33" s="219">
        <v>8.2331108269809103</v>
      </c>
      <c r="ED33" s="219">
        <v>8.54644444113109</v>
      </c>
      <c r="EE33" s="219">
        <v>8.8597780552812893</v>
      </c>
      <c r="EF33" s="219">
        <v>9.1731116694314796</v>
      </c>
      <c r="EG33" s="219">
        <v>9.4864452835816699</v>
      </c>
      <c r="EH33" s="219">
        <v>9.7997788977318692</v>
      </c>
      <c r="EI33" s="219">
        <v>10.1131125118821</v>
      </c>
      <c r="EJ33" s="219">
        <v>10.4264461260322</v>
      </c>
      <c r="EK33" s="219">
        <v>10.739779740182399</v>
      </c>
      <c r="EL33" s="219">
        <v>11.0531133543326</v>
      </c>
      <c r="EM33" s="219">
        <v>11.3664469684828</v>
      </c>
      <c r="EN33" s="219">
        <v>11.679780582633001</v>
      </c>
      <c r="EO33" s="219">
        <v>11.9931141967832</v>
      </c>
      <c r="EP33" s="219">
        <v>12.306447810933401</v>
      </c>
      <c r="EQ33" s="219">
        <v>12.6197814250836</v>
      </c>
      <c r="ER33" s="219">
        <v>12.933115039233799</v>
      </c>
      <c r="ES33" s="219">
        <v>13.246448653384</v>
      </c>
      <c r="ET33" s="219">
        <v>13.559782267534199</v>
      </c>
      <c r="EU33" s="219">
        <v>13.8731158816844</v>
      </c>
      <c r="EV33" s="219">
        <v>14.1864494958346</v>
      </c>
      <c r="EW33" s="219">
        <v>14.499783109984699</v>
      </c>
      <c r="EX33" s="219">
        <v>14.8131167241349</v>
      </c>
      <c r="EY33" s="219">
        <v>15.1264503382851</v>
      </c>
      <c r="EZ33" s="220">
        <v>5.29425761839979</v>
      </c>
      <c r="FB33" s="218" t="s">
        <v>135</v>
      </c>
      <c r="FC33" s="219">
        <v>6.0505801353140498</v>
      </c>
      <c r="FD33" s="219">
        <v>6.3963275716177099</v>
      </c>
      <c r="FE33" s="219">
        <v>6.74207500792137</v>
      </c>
      <c r="FF33" s="219">
        <v>7.0878224442250302</v>
      </c>
      <c r="FG33" s="219">
        <v>7.4335698805287</v>
      </c>
      <c r="FH33" s="219">
        <v>7.7793173168323504</v>
      </c>
      <c r="FI33" s="219">
        <v>8.1250647531360105</v>
      </c>
      <c r="FJ33" s="219">
        <v>8.4708121894396697</v>
      </c>
      <c r="FK33" s="219">
        <v>8.8885903416399294</v>
      </c>
      <c r="FL33" s="219">
        <v>9.3063684938401803</v>
      </c>
      <c r="FM33" s="219">
        <v>9.72414664604044</v>
      </c>
      <c r="FN33" s="219">
        <v>10.1419247982407</v>
      </c>
      <c r="FO33" s="219">
        <v>10.559702950441</v>
      </c>
      <c r="FP33" s="219">
        <v>10.9774811026412</v>
      </c>
      <c r="FQ33" s="219">
        <v>11.3952592548415</v>
      </c>
      <c r="FR33" s="219">
        <v>11.813037407041699</v>
      </c>
      <c r="FS33" s="219">
        <v>12.230815559242</v>
      </c>
      <c r="FT33" s="219">
        <v>12.648593711442199</v>
      </c>
      <c r="FU33" s="219">
        <v>13.0663718636425</v>
      </c>
      <c r="FV33" s="219">
        <v>13.484150015842699</v>
      </c>
      <c r="FW33" s="219">
        <v>13.901928168043</v>
      </c>
      <c r="FX33" s="219">
        <v>14.3197063202433</v>
      </c>
      <c r="FY33" s="219">
        <v>14.7374844724435</v>
      </c>
      <c r="FZ33" s="219">
        <v>15.1552626246438</v>
      </c>
      <c r="GA33" s="219">
        <v>15.573040776844</v>
      </c>
      <c r="GB33" s="219">
        <v>15.9908189290443</v>
      </c>
      <c r="GC33" s="219">
        <v>16.408597081244501</v>
      </c>
      <c r="GD33" s="219">
        <v>16.8263752334448</v>
      </c>
      <c r="GE33" s="219">
        <v>17.244153385644999</v>
      </c>
      <c r="GF33" s="219">
        <v>17.661931537845302</v>
      </c>
      <c r="GG33" s="219">
        <v>18.0797096900456</v>
      </c>
      <c r="GH33" s="219">
        <v>18.4974878422458</v>
      </c>
      <c r="GI33" s="219">
        <v>18.915265994446099</v>
      </c>
      <c r="GJ33" s="219">
        <v>19.333044146646301</v>
      </c>
      <c r="GK33" s="219">
        <v>19.7508222988466</v>
      </c>
      <c r="GL33" s="219">
        <v>20.1686004510468</v>
      </c>
      <c r="GM33" s="215">
        <v>0</v>
      </c>
    </row>
    <row r="34" spans="1:195" s="209" customFormat="1" ht="15.5" x14ac:dyDescent="0.3">
      <c r="A34" s="222" t="s">
        <v>196</v>
      </c>
      <c r="B34" s="215">
        <v>0</v>
      </c>
      <c r="C34" s="215">
        <v>0</v>
      </c>
      <c r="D34" s="215">
        <v>0</v>
      </c>
      <c r="E34" s="215">
        <v>0</v>
      </c>
      <c r="F34" s="215">
        <v>0</v>
      </c>
      <c r="G34" s="215">
        <v>0</v>
      </c>
      <c r="H34" s="215">
        <v>0</v>
      </c>
      <c r="I34" s="215">
        <v>0</v>
      </c>
      <c r="J34" s="215">
        <v>0</v>
      </c>
      <c r="K34" s="215">
        <v>0</v>
      </c>
      <c r="L34" s="215">
        <v>0</v>
      </c>
      <c r="M34" s="215">
        <v>0</v>
      </c>
      <c r="N34" s="215">
        <v>0</v>
      </c>
      <c r="O34" s="215">
        <v>0</v>
      </c>
      <c r="P34" s="215">
        <v>0</v>
      </c>
      <c r="Q34" s="215">
        <v>0</v>
      </c>
      <c r="R34" s="215">
        <v>0</v>
      </c>
      <c r="S34" s="215">
        <v>0</v>
      </c>
      <c r="T34" s="215">
        <v>0</v>
      </c>
      <c r="U34" s="215">
        <v>0</v>
      </c>
      <c r="V34" s="215">
        <v>0</v>
      </c>
      <c r="W34" s="215">
        <v>0</v>
      </c>
      <c r="X34" s="215">
        <v>0</v>
      </c>
      <c r="Y34" s="215">
        <v>0</v>
      </c>
      <c r="Z34" s="215">
        <v>0</v>
      </c>
      <c r="AA34" s="215">
        <v>0</v>
      </c>
      <c r="AB34" s="215">
        <v>0</v>
      </c>
      <c r="AC34" s="215">
        <v>0</v>
      </c>
      <c r="AD34" s="215">
        <v>0</v>
      </c>
      <c r="AE34" s="215">
        <v>0</v>
      </c>
      <c r="AF34" s="215">
        <v>0</v>
      </c>
      <c r="AG34" s="215">
        <v>0</v>
      </c>
      <c r="AH34" s="215">
        <v>0</v>
      </c>
      <c r="AI34" s="215">
        <v>0</v>
      </c>
      <c r="AJ34" s="215">
        <v>0</v>
      </c>
      <c r="AK34" s="215">
        <v>0</v>
      </c>
      <c r="AL34" s="220">
        <v>1691.9554536897001</v>
      </c>
      <c r="AN34" s="217"/>
      <c r="AO34" s="218" t="s">
        <v>196</v>
      </c>
      <c r="AP34" s="219">
        <v>120.9</v>
      </c>
      <c r="AQ34" s="219">
        <v>127.8</v>
      </c>
      <c r="AR34" s="219">
        <v>134.69999999999999</v>
      </c>
      <c r="AS34" s="219">
        <v>141.6</v>
      </c>
      <c r="AT34" s="219">
        <v>148.5</v>
      </c>
      <c r="AU34" s="219">
        <v>155.4</v>
      </c>
      <c r="AV34" s="219">
        <v>162.30000000000001</v>
      </c>
      <c r="AW34" s="219">
        <v>169.2</v>
      </c>
      <c r="AX34" s="219">
        <v>177.5</v>
      </c>
      <c r="AY34" s="219">
        <v>185.9</v>
      </c>
      <c r="AZ34" s="219">
        <v>194.2</v>
      </c>
      <c r="BA34" s="219">
        <v>202.6</v>
      </c>
      <c r="BB34" s="219">
        <v>210.9</v>
      </c>
      <c r="BC34" s="219">
        <v>219.3</v>
      </c>
      <c r="BD34" s="219">
        <v>227.6</v>
      </c>
      <c r="BE34" s="219">
        <v>236</v>
      </c>
      <c r="BF34" s="219">
        <v>244.3</v>
      </c>
      <c r="BG34" s="219">
        <v>252.6</v>
      </c>
      <c r="BH34" s="219">
        <v>261</v>
      </c>
      <c r="BI34" s="219">
        <v>269.3</v>
      </c>
      <c r="BJ34" s="219">
        <v>277.7</v>
      </c>
      <c r="BK34" s="219">
        <v>286</v>
      </c>
      <c r="BL34" s="219">
        <v>294.39999999999998</v>
      </c>
      <c r="BM34" s="219">
        <v>302.7</v>
      </c>
      <c r="BN34" s="219">
        <v>311.10000000000002</v>
      </c>
      <c r="BO34" s="219">
        <v>319.39999999999998</v>
      </c>
      <c r="BP34" s="219">
        <v>327.7</v>
      </c>
      <c r="BQ34" s="219">
        <v>336.1</v>
      </c>
      <c r="BR34" s="219">
        <v>344.4</v>
      </c>
      <c r="BS34" s="219">
        <v>352.8</v>
      </c>
      <c r="BT34" s="219">
        <v>361.1</v>
      </c>
      <c r="BU34" s="219">
        <v>369.5</v>
      </c>
      <c r="BV34" s="219">
        <v>377.8</v>
      </c>
      <c r="BW34" s="219">
        <v>386.2</v>
      </c>
      <c r="BX34" s="219">
        <v>394.5</v>
      </c>
      <c r="BY34" s="219">
        <v>402.8</v>
      </c>
      <c r="BZ34" s="220">
        <v>1268.96659026728</v>
      </c>
      <c r="CB34" s="221" t="s">
        <v>196</v>
      </c>
      <c r="CC34" s="219">
        <v>241.7</v>
      </c>
      <c r="CD34" s="219">
        <v>255.5</v>
      </c>
      <c r="CE34" s="219">
        <v>269.3</v>
      </c>
      <c r="CF34" s="219">
        <v>283.10000000000002</v>
      </c>
      <c r="CG34" s="219">
        <v>297</v>
      </c>
      <c r="CH34" s="219">
        <v>310.8</v>
      </c>
      <c r="CI34" s="219">
        <v>324.60000000000002</v>
      </c>
      <c r="CJ34" s="219">
        <v>338.4</v>
      </c>
      <c r="CK34" s="219">
        <v>355.1</v>
      </c>
      <c r="CL34" s="219">
        <v>371.8</v>
      </c>
      <c r="CM34" s="219">
        <v>388.5</v>
      </c>
      <c r="CN34" s="219">
        <v>405.1</v>
      </c>
      <c r="CO34" s="219">
        <v>421.8</v>
      </c>
      <c r="CP34" s="219">
        <v>438.5</v>
      </c>
      <c r="CQ34" s="219">
        <v>455.2</v>
      </c>
      <c r="CR34" s="219">
        <v>471.9</v>
      </c>
      <c r="CS34" s="219">
        <v>488.6</v>
      </c>
      <c r="CT34" s="219">
        <v>505.3</v>
      </c>
      <c r="CU34" s="219">
        <v>522</v>
      </c>
      <c r="CV34" s="219">
        <v>538.70000000000005</v>
      </c>
      <c r="CW34" s="219">
        <v>555.4</v>
      </c>
      <c r="CX34" s="219">
        <v>572</v>
      </c>
      <c r="CY34" s="219">
        <v>588.70000000000005</v>
      </c>
      <c r="CZ34" s="219">
        <v>605.4</v>
      </c>
      <c r="DA34" s="219">
        <v>622.1</v>
      </c>
      <c r="DB34" s="219">
        <v>638.79999999999995</v>
      </c>
      <c r="DC34" s="219">
        <v>655.5</v>
      </c>
      <c r="DD34" s="219">
        <v>672.2</v>
      </c>
      <c r="DE34" s="219">
        <v>688.9</v>
      </c>
      <c r="DF34" s="219">
        <v>705.6</v>
      </c>
      <c r="DG34" s="219">
        <v>722.2</v>
      </c>
      <c r="DH34" s="219">
        <v>738.9</v>
      </c>
      <c r="DI34" s="219">
        <v>755.6</v>
      </c>
      <c r="DJ34" s="219">
        <v>772.3</v>
      </c>
      <c r="DK34" s="219">
        <v>789</v>
      </c>
      <c r="DL34" s="219">
        <v>805.7</v>
      </c>
      <c r="DM34" s="220">
        <v>845.97772684485096</v>
      </c>
      <c r="DO34" s="218" t="s">
        <v>196</v>
      </c>
      <c r="DP34" s="219">
        <v>362.6</v>
      </c>
      <c r="DQ34" s="219">
        <v>383.3</v>
      </c>
      <c r="DR34" s="219">
        <v>404</v>
      </c>
      <c r="DS34" s="219">
        <v>424.7</v>
      </c>
      <c r="DT34" s="219">
        <v>445.4</v>
      </c>
      <c r="DU34" s="219">
        <v>466.2</v>
      </c>
      <c r="DV34" s="219">
        <v>486.9</v>
      </c>
      <c r="DW34" s="219">
        <v>507.6</v>
      </c>
      <c r="DX34" s="219">
        <v>532.6</v>
      </c>
      <c r="DY34" s="219">
        <v>557.70000000000005</v>
      </c>
      <c r="DZ34" s="219">
        <v>582.70000000000005</v>
      </c>
      <c r="EA34" s="219">
        <v>607.70000000000005</v>
      </c>
      <c r="EB34" s="219">
        <v>632.79999999999995</v>
      </c>
      <c r="EC34" s="219">
        <v>657.8</v>
      </c>
      <c r="ED34" s="219">
        <v>682.8</v>
      </c>
      <c r="EE34" s="219">
        <v>707.9</v>
      </c>
      <c r="EF34" s="219">
        <v>732.9</v>
      </c>
      <c r="EG34" s="219">
        <v>757.9</v>
      </c>
      <c r="EH34" s="219">
        <v>783</v>
      </c>
      <c r="EI34" s="219">
        <v>808</v>
      </c>
      <c r="EJ34" s="219">
        <v>833</v>
      </c>
      <c r="EK34" s="219">
        <v>858.1</v>
      </c>
      <c r="EL34" s="219">
        <v>883.1</v>
      </c>
      <c r="EM34" s="219">
        <v>908.1</v>
      </c>
      <c r="EN34" s="219">
        <v>933.2</v>
      </c>
      <c r="EO34" s="219">
        <v>958.2</v>
      </c>
      <c r="EP34" s="219">
        <v>983.2</v>
      </c>
      <c r="EQ34" s="219">
        <v>1008.3</v>
      </c>
      <c r="ER34" s="219">
        <v>1033.3</v>
      </c>
      <c r="ES34" s="219">
        <v>1058.3</v>
      </c>
      <c r="ET34" s="219">
        <v>1083.4000000000001</v>
      </c>
      <c r="EU34" s="219">
        <v>1108.4000000000001</v>
      </c>
      <c r="EV34" s="219">
        <v>1133.4000000000001</v>
      </c>
      <c r="EW34" s="219">
        <v>1158.5</v>
      </c>
      <c r="EX34" s="219">
        <v>1183.5</v>
      </c>
      <c r="EY34" s="219">
        <v>1208.5</v>
      </c>
      <c r="EZ34" s="220">
        <v>422.98886342242599</v>
      </c>
      <c r="FB34" s="218" t="s">
        <v>196</v>
      </c>
      <c r="FC34" s="219">
        <v>483.4</v>
      </c>
      <c r="FD34" s="219">
        <v>511</v>
      </c>
      <c r="FE34" s="219">
        <v>538.70000000000005</v>
      </c>
      <c r="FF34" s="219">
        <v>566.29999999999995</v>
      </c>
      <c r="FG34" s="219">
        <v>593.9</v>
      </c>
      <c r="FH34" s="219">
        <v>621.5</v>
      </c>
      <c r="FI34" s="219">
        <v>649.20000000000005</v>
      </c>
      <c r="FJ34" s="219">
        <v>676.8</v>
      </c>
      <c r="FK34" s="219">
        <v>710.2</v>
      </c>
      <c r="FL34" s="219">
        <v>743.5</v>
      </c>
      <c r="FM34" s="219">
        <v>776.9</v>
      </c>
      <c r="FN34" s="219">
        <v>810.3</v>
      </c>
      <c r="FO34" s="219">
        <v>843.7</v>
      </c>
      <c r="FP34" s="219">
        <v>877.1</v>
      </c>
      <c r="FQ34" s="219">
        <v>910.4</v>
      </c>
      <c r="FR34" s="219">
        <v>943.8</v>
      </c>
      <c r="FS34" s="219">
        <v>977.2</v>
      </c>
      <c r="FT34" s="219">
        <v>1010.6</v>
      </c>
      <c r="FU34" s="219">
        <v>1043.9000000000001</v>
      </c>
      <c r="FV34" s="219">
        <v>1077.3</v>
      </c>
      <c r="FW34" s="219">
        <v>1110.7</v>
      </c>
      <c r="FX34" s="219">
        <v>1144.0999999999999</v>
      </c>
      <c r="FY34" s="219">
        <v>1177.5</v>
      </c>
      <c r="FZ34" s="219">
        <v>1210.8</v>
      </c>
      <c r="GA34" s="219">
        <v>1244.2</v>
      </c>
      <c r="GB34" s="219">
        <v>1277.5999999999999</v>
      </c>
      <c r="GC34" s="219">
        <v>1311</v>
      </c>
      <c r="GD34" s="219">
        <v>1344.4</v>
      </c>
      <c r="GE34" s="219">
        <v>1377.7</v>
      </c>
      <c r="GF34" s="219">
        <v>1411.1</v>
      </c>
      <c r="GG34" s="219">
        <v>1444.5</v>
      </c>
      <c r="GH34" s="219">
        <v>1477.9</v>
      </c>
      <c r="GI34" s="219">
        <v>1511.3</v>
      </c>
      <c r="GJ34" s="219">
        <v>1544.6</v>
      </c>
      <c r="GK34" s="219">
        <v>1578</v>
      </c>
      <c r="GL34" s="219">
        <v>1611.4</v>
      </c>
      <c r="GM34" s="215">
        <v>0</v>
      </c>
    </row>
    <row r="35" spans="1:195" s="209" customFormat="1" ht="15.5" x14ac:dyDescent="0.3">
      <c r="A35" s="222" t="s">
        <v>136</v>
      </c>
      <c r="B35" s="215">
        <v>0</v>
      </c>
      <c r="C35" s="215">
        <v>0</v>
      </c>
      <c r="D35" s="215">
        <v>0</v>
      </c>
      <c r="E35" s="215">
        <v>0</v>
      </c>
      <c r="F35" s="215">
        <v>0</v>
      </c>
      <c r="G35" s="215">
        <v>0</v>
      </c>
      <c r="H35" s="215">
        <v>0</v>
      </c>
      <c r="I35" s="215">
        <v>0</v>
      </c>
      <c r="J35" s="215">
        <v>0</v>
      </c>
      <c r="K35" s="215">
        <v>0</v>
      </c>
      <c r="L35" s="215">
        <v>0</v>
      </c>
      <c r="M35" s="215">
        <v>0</v>
      </c>
      <c r="N35" s="215">
        <v>0</v>
      </c>
      <c r="O35" s="215">
        <v>0</v>
      </c>
      <c r="P35" s="215">
        <v>0</v>
      </c>
      <c r="Q35" s="215">
        <v>0</v>
      </c>
      <c r="R35" s="215">
        <v>0</v>
      </c>
      <c r="S35" s="215">
        <v>0</v>
      </c>
      <c r="T35" s="215">
        <v>0</v>
      </c>
      <c r="U35" s="215">
        <v>0</v>
      </c>
      <c r="V35" s="215">
        <v>0</v>
      </c>
      <c r="W35" s="215">
        <v>0</v>
      </c>
      <c r="X35" s="215">
        <v>0</v>
      </c>
      <c r="Y35" s="215">
        <v>0</v>
      </c>
      <c r="Z35" s="215">
        <v>0</v>
      </c>
      <c r="AA35" s="215">
        <v>0</v>
      </c>
      <c r="AB35" s="215">
        <v>0</v>
      </c>
      <c r="AC35" s="215">
        <v>0</v>
      </c>
      <c r="AD35" s="215">
        <v>0</v>
      </c>
      <c r="AE35" s="215">
        <v>0</v>
      </c>
      <c r="AF35" s="215">
        <v>0</v>
      </c>
      <c r="AG35" s="215">
        <v>0</v>
      </c>
      <c r="AH35" s="215">
        <v>0</v>
      </c>
      <c r="AI35" s="215">
        <v>0</v>
      </c>
      <c r="AJ35" s="215">
        <v>0</v>
      </c>
      <c r="AK35" s="215">
        <v>0</v>
      </c>
      <c r="AL35" s="220">
        <v>162.62068035006499</v>
      </c>
      <c r="AN35" s="217"/>
      <c r="AO35" s="218" t="s">
        <v>136</v>
      </c>
      <c r="AP35" s="219">
        <v>11.6</v>
      </c>
      <c r="AQ35" s="219">
        <v>12.3</v>
      </c>
      <c r="AR35" s="219">
        <v>12.9</v>
      </c>
      <c r="AS35" s="219">
        <v>13.6</v>
      </c>
      <c r="AT35" s="219">
        <v>14.3</v>
      </c>
      <c r="AU35" s="219">
        <v>14.9</v>
      </c>
      <c r="AV35" s="219">
        <v>15.6</v>
      </c>
      <c r="AW35" s="219">
        <v>16.3</v>
      </c>
      <c r="AX35" s="219">
        <v>17.100000000000001</v>
      </c>
      <c r="AY35" s="219">
        <v>17.899999999999999</v>
      </c>
      <c r="AZ35" s="219">
        <v>18.7</v>
      </c>
      <c r="BA35" s="219">
        <v>19.5</v>
      </c>
      <c r="BB35" s="219">
        <v>20.3</v>
      </c>
      <c r="BC35" s="219">
        <v>21.1</v>
      </c>
      <c r="BD35" s="219">
        <v>21.9</v>
      </c>
      <c r="BE35" s="219">
        <v>22.7</v>
      </c>
      <c r="BF35" s="219">
        <v>23.5</v>
      </c>
      <c r="BG35" s="219">
        <v>24.3</v>
      </c>
      <c r="BH35" s="219">
        <v>25.1</v>
      </c>
      <c r="BI35" s="219">
        <v>25.9</v>
      </c>
      <c r="BJ35" s="219">
        <v>26.7</v>
      </c>
      <c r="BK35" s="219">
        <v>27.5</v>
      </c>
      <c r="BL35" s="219">
        <v>28.3</v>
      </c>
      <c r="BM35" s="219">
        <v>29.1</v>
      </c>
      <c r="BN35" s="219">
        <v>29.9</v>
      </c>
      <c r="BO35" s="219">
        <v>30.7</v>
      </c>
      <c r="BP35" s="219">
        <v>31.5</v>
      </c>
      <c r="BQ35" s="219">
        <v>32.299999999999997</v>
      </c>
      <c r="BR35" s="219">
        <v>33.1</v>
      </c>
      <c r="BS35" s="219">
        <v>33.9</v>
      </c>
      <c r="BT35" s="219">
        <v>34.700000000000003</v>
      </c>
      <c r="BU35" s="219">
        <v>35.5</v>
      </c>
      <c r="BV35" s="219">
        <v>36.299999999999997</v>
      </c>
      <c r="BW35" s="219">
        <v>37.1</v>
      </c>
      <c r="BX35" s="219">
        <v>37.9</v>
      </c>
      <c r="BY35" s="219">
        <v>38.700000000000003</v>
      </c>
      <c r="BZ35" s="220">
        <v>121.96551026254799</v>
      </c>
      <c r="CB35" s="221" t="s">
        <v>136</v>
      </c>
      <c r="CC35" s="219">
        <v>23.2</v>
      </c>
      <c r="CD35" s="219">
        <v>24.6</v>
      </c>
      <c r="CE35" s="219">
        <v>25.9</v>
      </c>
      <c r="CF35" s="219">
        <v>27.2</v>
      </c>
      <c r="CG35" s="219">
        <v>28.5</v>
      </c>
      <c r="CH35" s="219">
        <v>29.9</v>
      </c>
      <c r="CI35" s="219">
        <v>31.2</v>
      </c>
      <c r="CJ35" s="219">
        <v>32.5</v>
      </c>
      <c r="CK35" s="219">
        <v>34.1</v>
      </c>
      <c r="CL35" s="219">
        <v>35.700000000000003</v>
      </c>
      <c r="CM35" s="219">
        <v>37.299999999999997</v>
      </c>
      <c r="CN35" s="219">
        <v>38.9</v>
      </c>
      <c r="CO35" s="219">
        <v>40.5</v>
      </c>
      <c r="CP35" s="219">
        <v>42.1</v>
      </c>
      <c r="CQ35" s="219">
        <v>43.8</v>
      </c>
      <c r="CR35" s="219">
        <v>45.4</v>
      </c>
      <c r="CS35" s="219">
        <v>47</v>
      </c>
      <c r="CT35" s="219">
        <v>48.6</v>
      </c>
      <c r="CU35" s="219">
        <v>50.2</v>
      </c>
      <c r="CV35" s="219">
        <v>51.8</v>
      </c>
      <c r="CW35" s="219">
        <v>53.4</v>
      </c>
      <c r="CX35" s="219">
        <v>55</v>
      </c>
      <c r="CY35" s="219">
        <v>56.6</v>
      </c>
      <c r="CZ35" s="219">
        <v>58.2</v>
      </c>
      <c r="DA35" s="219">
        <v>59.8</v>
      </c>
      <c r="DB35" s="219">
        <v>61.4</v>
      </c>
      <c r="DC35" s="219">
        <v>63</v>
      </c>
      <c r="DD35" s="219">
        <v>64.599999999999994</v>
      </c>
      <c r="DE35" s="219">
        <v>66.2</v>
      </c>
      <c r="DF35" s="219">
        <v>67.8</v>
      </c>
      <c r="DG35" s="219">
        <v>69.400000000000006</v>
      </c>
      <c r="DH35" s="219">
        <v>71</v>
      </c>
      <c r="DI35" s="219">
        <v>72.599999999999994</v>
      </c>
      <c r="DJ35" s="219">
        <v>74.2</v>
      </c>
      <c r="DK35" s="219">
        <v>75.8</v>
      </c>
      <c r="DL35" s="219">
        <v>77.400000000000006</v>
      </c>
      <c r="DM35" s="220">
        <v>81.310340175032294</v>
      </c>
      <c r="DO35" s="218" t="s">
        <v>136</v>
      </c>
      <c r="DP35" s="219">
        <v>34.799999999999997</v>
      </c>
      <c r="DQ35" s="219">
        <v>36.799999999999997</v>
      </c>
      <c r="DR35" s="219">
        <v>38.799999999999997</v>
      </c>
      <c r="DS35" s="219">
        <v>40.799999999999997</v>
      </c>
      <c r="DT35" s="219">
        <v>42.8</v>
      </c>
      <c r="DU35" s="219">
        <v>44.8</v>
      </c>
      <c r="DV35" s="219">
        <v>46.8</v>
      </c>
      <c r="DW35" s="219">
        <v>48.8</v>
      </c>
      <c r="DX35" s="219">
        <v>51.2</v>
      </c>
      <c r="DY35" s="219">
        <v>53.6</v>
      </c>
      <c r="DZ35" s="219">
        <v>56</v>
      </c>
      <c r="EA35" s="219">
        <v>58.4</v>
      </c>
      <c r="EB35" s="219">
        <v>60.8</v>
      </c>
      <c r="EC35" s="219">
        <v>63.2</v>
      </c>
      <c r="ED35" s="219">
        <v>65.599999999999994</v>
      </c>
      <c r="EE35" s="219">
        <v>68</v>
      </c>
      <c r="EF35" s="219">
        <v>70.400000000000006</v>
      </c>
      <c r="EG35" s="219">
        <v>72.8</v>
      </c>
      <c r="EH35" s="219">
        <v>75.3</v>
      </c>
      <c r="EI35" s="219">
        <v>77.7</v>
      </c>
      <c r="EJ35" s="219">
        <v>80.099999999999994</v>
      </c>
      <c r="EK35" s="219">
        <v>82.5</v>
      </c>
      <c r="EL35" s="219">
        <v>84.9</v>
      </c>
      <c r="EM35" s="219">
        <v>87.3</v>
      </c>
      <c r="EN35" s="219">
        <v>89.7</v>
      </c>
      <c r="EO35" s="219">
        <v>92.1</v>
      </c>
      <c r="EP35" s="219">
        <v>94.5</v>
      </c>
      <c r="EQ35" s="219">
        <v>96.9</v>
      </c>
      <c r="ER35" s="219">
        <v>99.3</v>
      </c>
      <c r="ES35" s="219">
        <v>101.7</v>
      </c>
      <c r="ET35" s="219">
        <v>104.1</v>
      </c>
      <c r="EU35" s="219">
        <v>106.5</v>
      </c>
      <c r="EV35" s="219">
        <v>108.9</v>
      </c>
      <c r="EW35" s="219">
        <v>111.3</v>
      </c>
      <c r="EX35" s="219">
        <v>113.8</v>
      </c>
      <c r="EY35" s="219">
        <v>116.2</v>
      </c>
      <c r="EZ35" s="220">
        <v>40.655170087516098</v>
      </c>
      <c r="FB35" s="218" t="s">
        <v>136</v>
      </c>
      <c r="FC35" s="219">
        <v>46.5</v>
      </c>
      <c r="FD35" s="219">
        <v>49.1</v>
      </c>
      <c r="FE35" s="219">
        <v>51.8</v>
      </c>
      <c r="FF35" s="219">
        <v>54.4</v>
      </c>
      <c r="FG35" s="219">
        <v>57.1</v>
      </c>
      <c r="FH35" s="219">
        <v>59.7</v>
      </c>
      <c r="FI35" s="219">
        <v>62.4</v>
      </c>
      <c r="FJ35" s="219">
        <v>65</v>
      </c>
      <c r="FK35" s="219">
        <v>68.3</v>
      </c>
      <c r="FL35" s="219">
        <v>71.5</v>
      </c>
      <c r="FM35" s="219">
        <v>74.7</v>
      </c>
      <c r="FN35" s="219">
        <v>77.900000000000006</v>
      </c>
      <c r="FO35" s="219">
        <v>81.099999999999994</v>
      </c>
      <c r="FP35" s="219">
        <v>84.3</v>
      </c>
      <c r="FQ35" s="219">
        <v>87.5</v>
      </c>
      <c r="FR35" s="219">
        <v>90.7</v>
      </c>
      <c r="FS35" s="219">
        <v>93.9</v>
      </c>
      <c r="FT35" s="219">
        <v>97.1</v>
      </c>
      <c r="FU35" s="219">
        <v>100.3</v>
      </c>
      <c r="FV35" s="219">
        <v>103.5</v>
      </c>
      <c r="FW35" s="219">
        <v>106.8</v>
      </c>
      <c r="FX35" s="219">
        <v>110</v>
      </c>
      <c r="FY35" s="219">
        <v>113.2</v>
      </c>
      <c r="FZ35" s="219">
        <v>116.4</v>
      </c>
      <c r="GA35" s="219">
        <v>119.6</v>
      </c>
      <c r="GB35" s="219">
        <v>122.8</v>
      </c>
      <c r="GC35" s="219">
        <v>126</v>
      </c>
      <c r="GD35" s="219">
        <v>129.19999999999999</v>
      </c>
      <c r="GE35" s="219">
        <v>132.4</v>
      </c>
      <c r="GF35" s="219">
        <v>135.6</v>
      </c>
      <c r="GG35" s="219">
        <v>138.80000000000001</v>
      </c>
      <c r="GH35" s="219">
        <v>142</v>
      </c>
      <c r="GI35" s="219">
        <v>145.30000000000001</v>
      </c>
      <c r="GJ35" s="219">
        <v>148.5</v>
      </c>
      <c r="GK35" s="219">
        <v>151.69999999999999</v>
      </c>
      <c r="GL35" s="219">
        <v>154.9</v>
      </c>
      <c r="GM35" s="215">
        <v>0</v>
      </c>
    </row>
    <row r="36" spans="1:195" s="209" customFormat="1" ht="15.5" x14ac:dyDescent="0.3">
      <c r="A36" s="222" t="s">
        <v>857</v>
      </c>
      <c r="B36" s="215">
        <v>0</v>
      </c>
      <c r="C36" s="215">
        <v>0</v>
      </c>
      <c r="D36" s="215">
        <v>0</v>
      </c>
      <c r="E36" s="215">
        <v>0</v>
      </c>
      <c r="F36" s="215">
        <v>0</v>
      </c>
      <c r="G36" s="215">
        <v>0</v>
      </c>
      <c r="H36" s="215">
        <v>0</v>
      </c>
      <c r="I36" s="215">
        <v>0</v>
      </c>
      <c r="J36" s="215">
        <v>0</v>
      </c>
      <c r="K36" s="215">
        <v>0</v>
      </c>
      <c r="L36" s="215">
        <v>0</v>
      </c>
      <c r="M36" s="215">
        <v>0</v>
      </c>
      <c r="N36" s="215">
        <v>0</v>
      </c>
      <c r="O36" s="215">
        <v>0</v>
      </c>
      <c r="P36" s="215">
        <v>0</v>
      </c>
      <c r="Q36" s="215">
        <v>0</v>
      </c>
      <c r="R36" s="215">
        <v>0</v>
      </c>
      <c r="S36" s="215">
        <v>0</v>
      </c>
      <c r="T36" s="215">
        <v>0</v>
      </c>
      <c r="U36" s="215">
        <v>0</v>
      </c>
      <c r="V36" s="215">
        <v>0</v>
      </c>
      <c r="W36" s="215">
        <v>0</v>
      </c>
      <c r="X36" s="215">
        <v>0</v>
      </c>
      <c r="Y36" s="215">
        <v>0</v>
      </c>
      <c r="Z36" s="215">
        <v>0</v>
      </c>
      <c r="AA36" s="215">
        <v>0</v>
      </c>
      <c r="AB36" s="215">
        <v>0</v>
      </c>
      <c r="AC36" s="215">
        <v>0</v>
      </c>
      <c r="AD36" s="215">
        <v>0</v>
      </c>
      <c r="AE36" s="215">
        <v>0</v>
      </c>
      <c r="AF36" s="215">
        <v>0</v>
      </c>
      <c r="AG36" s="215">
        <v>0</v>
      </c>
      <c r="AH36" s="215">
        <v>0</v>
      </c>
      <c r="AI36" s="215">
        <v>0</v>
      </c>
      <c r="AJ36" s="215">
        <v>0</v>
      </c>
      <c r="AK36" s="215">
        <v>0</v>
      </c>
      <c r="AL36" s="220">
        <v>2542.1070640964599</v>
      </c>
      <c r="AN36" s="217"/>
      <c r="AO36" s="218" t="s">
        <v>857</v>
      </c>
      <c r="AP36" s="219">
        <v>181.6</v>
      </c>
      <c r="AQ36" s="219">
        <v>192</v>
      </c>
      <c r="AR36" s="219">
        <v>202.3</v>
      </c>
      <c r="AS36" s="219">
        <v>212.7</v>
      </c>
      <c r="AT36" s="219">
        <v>223.1</v>
      </c>
      <c r="AU36" s="219">
        <v>233.5</v>
      </c>
      <c r="AV36" s="219">
        <v>243.8</v>
      </c>
      <c r="AW36" s="219">
        <v>254.2</v>
      </c>
      <c r="AX36" s="219">
        <v>266.7</v>
      </c>
      <c r="AY36" s="219">
        <v>279.3</v>
      </c>
      <c r="AZ36" s="219">
        <v>291.8</v>
      </c>
      <c r="BA36" s="219">
        <v>304.39999999999998</v>
      </c>
      <c r="BB36" s="219">
        <v>316.89999999999998</v>
      </c>
      <c r="BC36" s="219">
        <v>329.4</v>
      </c>
      <c r="BD36" s="219">
        <v>342</v>
      </c>
      <c r="BE36" s="219">
        <v>354.5</v>
      </c>
      <c r="BF36" s="219">
        <v>367</v>
      </c>
      <c r="BG36" s="219">
        <v>379.6</v>
      </c>
      <c r="BH36" s="219">
        <v>392.1</v>
      </c>
      <c r="BI36" s="219">
        <v>404.7</v>
      </c>
      <c r="BJ36" s="219">
        <v>417.2</v>
      </c>
      <c r="BK36" s="219">
        <v>429.7</v>
      </c>
      <c r="BL36" s="219">
        <v>442.3</v>
      </c>
      <c r="BM36" s="219">
        <v>454.8</v>
      </c>
      <c r="BN36" s="219">
        <v>467.3</v>
      </c>
      <c r="BO36" s="219">
        <v>479.9</v>
      </c>
      <c r="BP36" s="219">
        <v>492.4</v>
      </c>
      <c r="BQ36" s="219">
        <v>505</v>
      </c>
      <c r="BR36" s="219">
        <v>517.5</v>
      </c>
      <c r="BS36" s="219">
        <v>530</v>
      </c>
      <c r="BT36" s="219">
        <v>542.6</v>
      </c>
      <c r="BU36" s="219">
        <v>555.1</v>
      </c>
      <c r="BV36" s="219">
        <v>567.70000000000005</v>
      </c>
      <c r="BW36" s="219">
        <v>580.20000000000005</v>
      </c>
      <c r="BX36" s="219">
        <v>592.70000000000005</v>
      </c>
      <c r="BY36" s="219">
        <v>605.29999999999995</v>
      </c>
      <c r="BZ36" s="220">
        <v>1906.5802980723499</v>
      </c>
      <c r="CB36" s="221" t="s">
        <v>857</v>
      </c>
      <c r="CC36" s="219">
        <v>363.2</v>
      </c>
      <c r="CD36" s="219">
        <v>383.9</v>
      </c>
      <c r="CE36" s="219">
        <v>404.7</v>
      </c>
      <c r="CF36" s="219">
        <v>425.4</v>
      </c>
      <c r="CG36" s="219">
        <v>446.2</v>
      </c>
      <c r="CH36" s="219">
        <v>466.9</v>
      </c>
      <c r="CI36" s="219">
        <v>487.7</v>
      </c>
      <c r="CJ36" s="219">
        <v>508.4</v>
      </c>
      <c r="CK36" s="219">
        <v>533.5</v>
      </c>
      <c r="CL36" s="219">
        <v>558.6</v>
      </c>
      <c r="CM36" s="219">
        <v>583.6</v>
      </c>
      <c r="CN36" s="219">
        <v>608.70000000000005</v>
      </c>
      <c r="CO36" s="219">
        <v>633.79999999999995</v>
      </c>
      <c r="CP36" s="219">
        <v>658.9</v>
      </c>
      <c r="CQ36" s="219">
        <v>683.9</v>
      </c>
      <c r="CR36" s="219">
        <v>709</v>
      </c>
      <c r="CS36" s="219">
        <v>734.1</v>
      </c>
      <c r="CT36" s="219">
        <v>759.2</v>
      </c>
      <c r="CU36" s="219">
        <v>784.2</v>
      </c>
      <c r="CV36" s="219">
        <v>809.3</v>
      </c>
      <c r="CW36" s="219">
        <v>834.4</v>
      </c>
      <c r="CX36" s="219">
        <v>859.5</v>
      </c>
      <c r="CY36" s="219">
        <v>884.5</v>
      </c>
      <c r="CZ36" s="219">
        <v>909.6</v>
      </c>
      <c r="DA36" s="219">
        <v>934.7</v>
      </c>
      <c r="DB36" s="219">
        <v>959.8</v>
      </c>
      <c r="DC36" s="219">
        <v>984.9</v>
      </c>
      <c r="DD36" s="219">
        <v>1009.9</v>
      </c>
      <c r="DE36" s="219">
        <v>1035</v>
      </c>
      <c r="DF36" s="219">
        <v>1060.0999999999999</v>
      </c>
      <c r="DG36" s="219">
        <v>1085.2</v>
      </c>
      <c r="DH36" s="219">
        <v>1110.2</v>
      </c>
      <c r="DI36" s="219">
        <v>1135.3</v>
      </c>
      <c r="DJ36" s="219">
        <v>1160.4000000000001</v>
      </c>
      <c r="DK36" s="219">
        <v>1185.5</v>
      </c>
      <c r="DL36" s="219">
        <v>1210.5</v>
      </c>
      <c r="DM36" s="220">
        <v>1271.05353204823</v>
      </c>
      <c r="DO36" s="218" t="s">
        <v>857</v>
      </c>
      <c r="DP36" s="219">
        <v>544.70000000000005</v>
      </c>
      <c r="DQ36" s="219">
        <v>575.9</v>
      </c>
      <c r="DR36" s="219">
        <v>607</v>
      </c>
      <c r="DS36" s="219">
        <v>638.1</v>
      </c>
      <c r="DT36" s="219">
        <v>669.2</v>
      </c>
      <c r="DU36" s="219">
        <v>700.4</v>
      </c>
      <c r="DV36" s="219">
        <v>731.5</v>
      </c>
      <c r="DW36" s="219">
        <v>762.6</v>
      </c>
      <c r="DX36" s="219">
        <v>800.2</v>
      </c>
      <c r="DY36" s="219">
        <v>837.9</v>
      </c>
      <c r="DZ36" s="219">
        <v>875.5</v>
      </c>
      <c r="EA36" s="219">
        <v>913.1</v>
      </c>
      <c r="EB36" s="219">
        <v>950.7</v>
      </c>
      <c r="EC36" s="219">
        <v>988.3</v>
      </c>
      <c r="ED36" s="219">
        <v>1025.9000000000001</v>
      </c>
      <c r="EE36" s="219">
        <v>1063.5</v>
      </c>
      <c r="EF36" s="219">
        <v>1101.0999999999999</v>
      </c>
      <c r="EG36" s="219">
        <v>1138.8</v>
      </c>
      <c r="EH36" s="219">
        <v>1176.4000000000001</v>
      </c>
      <c r="EI36" s="219">
        <v>1214</v>
      </c>
      <c r="EJ36" s="219">
        <v>1251.5999999999999</v>
      </c>
      <c r="EK36" s="219">
        <v>1289.2</v>
      </c>
      <c r="EL36" s="219">
        <v>1326.8</v>
      </c>
      <c r="EM36" s="219">
        <v>1364.4</v>
      </c>
      <c r="EN36" s="219">
        <v>1402</v>
      </c>
      <c r="EO36" s="219">
        <v>1439.7</v>
      </c>
      <c r="EP36" s="219">
        <v>1477.3</v>
      </c>
      <c r="EQ36" s="219">
        <v>1514.9</v>
      </c>
      <c r="ER36" s="219">
        <v>1552.5</v>
      </c>
      <c r="ES36" s="219">
        <v>1590.1</v>
      </c>
      <c r="ET36" s="219">
        <v>1627.7</v>
      </c>
      <c r="EU36" s="219">
        <v>1665.3</v>
      </c>
      <c r="EV36" s="219">
        <v>1703</v>
      </c>
      <c r="EW36" s="219">
        <v>1740.6</v>
      </c>
      <c r="EX36" s="219">
        <v>1778.2</v>
      </c>
      <c r="EY36" s="219">
        <v>1815.8</v>
      </c>
      <c r="EZ36" s="220">
        <v>635.52676602411498</v>
      </c>
      <c r="FB36" s="218" t="s">
        <v>857</v>
      </c>
      <c r="FC36" s="219">
        <v>726.3</v>
      </c>
      <c r="FD36" s="219">
        <v>767.8</v>
      </c>
      <c r="FE36" s="219">
        <v>809.3</v>
      </c>
      <c r="FF36" s="219">
        <v>850.8</v>
      </c>
      <c r="FG36" s="219">
        <v>892.3</v>
      </c>
      <c r="FH36" s="219">
        <v>933.8</v>
      </c>
      <c r="FI36" s="219">
        <v>975.3</v>
      </c>
      <c r="FJ36" s="219">
        <v>1016.8</v>
      </c>
      <c r="FK36" s="219">
        <v>1067</v>
      </c>
      <c r="FL36" s="219">
        <v>1117.0999999999999</v>
      </c>
      <c r="FM36" s="219">
        <v>1167.3</v>
      </c>
      <c r="FN36" s="219">
        <v>1217.4000000000001</v>
      </c>
      <c r="FO36" s="219">
        <v>1267.5999999999999</v>
      </c>
      <c r="FP36" s="219">
        <v>1317.7</v>
      </c>
      <c r="FQ36" s="219">
        <v>1367.9</v>
      </c>
      <c r="FR36" s="219">
        <v>1418</v>
      </c>
      <c r="FS36" s="219">
        <v>1468.2</v>
      </c>
      <c r="FT36" s="219">
        <v>1518.3</v>
      </c>
      <c r="FU36" s="219">
        <v>1568.5</v>
      </c>
      <c r="FV36" s="219">
        <v>1618.6</v>
      </c>
      <c r="FW36" s="219">
        <v>1668.8</v>
      </c>
      <c r="FX36" s="219">
        <v>1718.9</v>
      </c>
      <c r="FY36" s="219">
        <v>1769.1</v>
      </c>
      <c r="FZ36" s="219">
        <v>1819.2</v>
      </c>
      <c r="GA36" s="219">
        <v>1869.4</v>
      </c>
      <c r="GB36" s="219">
        <v>1919.6</v>
      </c>
      <c r="GC36" s="219">
        <v>1969.7</v>
      </c>
      <c r="GD36" s="219">
        <v>2019.9</v>
      </c>
      <c r="GE36" s="219">
        <v>2070</v>
      </c>
      <c r="GF36" s="219">
        <v>2120.1999999999998</v>
      </c>
      <c r="GG36" s="219">
        <v>2170.3000000000002</v>
      </c>
      <c r="GH36" s="219">
        <v>2220.5</v>
      </c>
      <c r="GI36" s="219">
        <v>2270.6</v>
      </c>
      <c r="GJ36" s="219">
        <v>2320.8000000000002</v>
      </c>
      <c r="GK36" s="219">
        <v>2370.9</v>
      </c>
      <c r="GL36" s="219">
        <v>2421.1</v>
      </c>
      <c r="GM36" s="215">
        <v>0</v>
      </c>
    </row>
    <row r="37" spans="1:195" s="209" customFormat="1" ht="15.5" x14ac:dyDescent="0.3">
      <c r="A37" s="222" t="s">
        <v>218</v>
      </c>
      <c r="B37" s="215">
        <v>0</v>
      </c>
      <c r="C37" s="215">
        <v>0</v>
      </c>
      <c r="D37" s="215">
        <v>0</v>
      </c>
      <c r="E37" s="215">
        <v>0</v>
      </c>
      <c r="F37" s="215">
        <v>0</v>
      </c>
      <c r="G37" s="215">
        <v>0</v>
      </c>
      <c r="H37" s="215">
        <v>0</v>
      </c>
      <c r="I37" s="215">
        <v>0</v>
      </c>
      <c r="J37" s="215">
        <v>0</v>
      </c>
      <c r="K37" s="215">
        <v>0</v>
      </c>
      <c r="L37" s="215">
        <v>0</v>
      </c>
      <c r="M37" s="215">
        <v>0</v>
      </c>
      <c r="N37" s="215">
        <v>0</v>
      </c>
      <c r="O37" s="215">
        <v>0</v>
      </c>
      <c r="P37" s="215">
        <v>0</v>
      </c>
      <c r="Q37" s="215">
        <v>0</v>
      </c>
      <c r="R37" s="215">
        <v>0</v>
      </c>
      <c r="S37" s="215">
        <v>0</v>
      </c>
      <c r="T37" s="215">
        <v>0</v>
      </c>
      <c r="U37" s="215">
        <v>0</v>
      </c>
      <c r="V37" s="215">
        <v>0</v>
      </c>
      <c r="W37" s="215">
        <v>0</v>
      </c>
      <c r="X37" s="215">
        <v>0</v>
      </c>
      <c r="Y37" s="215">
        <v>0</v>
      </c>
      <c r="Z37" s="215">
        <v>0</v>
      </c>
      <c r="AA37" s="215">
        <v>0</v>
      </c>
      <c r="AB37" s="215">
        <v>0</v>
      </c>
      <c r="AC37" s="215">
        <v>0</v>
      </c>
      <c r="AD37" s="215">
        <v>0</v>
      </c>
      <c r="AE37" s="215">
        <v>0</v>
      </c>
      <c r="AF37" s="215">
        <v>0</v>
      </c>
      <c r="AG37" s="215">
        <v>0</v>
      </c>
      <c r="AH37" s="215">
        <v>0</v>
      </c>
      <c r="AI37" s="215">
        <v>0</v>
      </c>
      <c r="AJ37" s="215">
        <v>0</v>
      </c>
      <c r="AK37" s="215">
        <v>0</v>
      </c>
      <c r="AL37" s="220">
        <v>1569.2768512151599</v>
      </c>
      <c r="AN37" s="217"/>
      <c r="AO37" s="218" t="s">
        <v>218</v>
      </c>
      <c r="AP37" s="219">
        <v>112.1</v>
      </c>
      <c r="AQ37" s="219">
        <v>118.5</v>
      </c>
      <c r="AR37" s="219">
        <v>124.9</v>
      </c>
      <c r="AS37" s="219">
        <v>131.30000000000001</v>
      </c>
      <c r="AT37" s="219">
        <v>137.69999999999999</v>
      </c>
      <c r="AU37" s="219">
        <v>144.1</v>
      </c>
      <c r="AV37" s="219">
        <v>150.5</v>
      </c>
      <c r="AW37" s="219">
        <v>156.9</v>
      </c>
      <c r="AX37" s="219">
        <v>164.7</v>
      </c>
      <c r="AY37" s="219">
        <v>172.4</v>
      </c>
      <c r="AZ37" s="219">
        <v>180.1</v>
      </c>
      <c r="BA37" s="219">
        <v>187.9</v>
      </c>
      <c r="BB37" s="219">
        <v>195.6</v>
      </c>
      <c r="BC37" s="219">
        <v>203.4</v>
      </c>
      <c r="BD37" s="219">
        <v>211.1</v>
      </c>
      <c r="BE37" s="219">
        <v>218.8</v>
      </c>
      <c r="BF37" s="219">
        <v>226.6</v>
      </c>
      <c r="BG37" s="219">
        <v>234.3</v>
      </c>
      <c r="BH37" s="219">
        <v>242.1</v>
      </c>
      <c r="BI37" s="219">
        <v>249.8</v>
      </c>
      <c r="BJ37" s="219">
        <v>257.5</v>
      </c>
      <c r="BK37" s="219">
        <v>265.3</v>
      </c>
      <c r="BL37" s="219">
        <v>273</v>
      </c>
      <c r="BM37" s="219">
        <v>280.8</v>
      </c>
      <c r="BN37" s="219">
        <v>288.5</v>
      </c>
      <c r="BO37" s="219">
        <v>296.2</v>
      </c>
      <c r="BP37" s="219">
        <v>304</v>
      </c>
      <c r="BQ37" s="219">
        <v>311.7</v>
      </c>
      <c r="BR37" s="219">
        <v>319.5</v>
      </c>
      <c r="BS37" s="219">
        <v>327.2</v>
      </c>
      <c r="BT37" s="219">
        <v>334.9</v>
      </c>
      <c r="BU37" s="219">
        <v>342.7</v>
      </c>
      <c r="BV37" s="219">
        <v>350.4</v>
      </c>
      <c r="BW37" s="219">
        <v>358.2</v>
      </c>
      <c r="BX37" s="219">
        <v>365.9</v>
      </c>
      <c r="BY37" s="219">
        <v>373.6</v>
      </c>
      <c r="BZ37" s="220">
        <v>1176.95763841137</v>
      </c>
      <c r="CB37" s="221" t="s">
        <v>218</v>
      </c>
      <c r="CC37" s="219">
        <v>224.2</v>
      </c>
      <c r="CD37" s="219">
        <v>237</v>
      </c>
      <c r="CE37" s="219">
        <v>249.8</v>
      </c>
      <c r="CF37" s="219">
        <v>262.60000000000002</v>
      </c>
      <c r="CG37" s="219">
        <v>275.39999999999998</v>
      </c>
      <c r="CH37" s="219">
        <v>288.2</v>
      </c>
      <c r="CI37" s="219">
        <v>301</v>
      </c>
      <c r="CJ37" s="219">
        <v>313.89999999999998</v>
      </c>
      <c r="CK37" s="219">
        <v>329.3</v>
      </c>
      <c r="CL37" s="219">
        <v>344.8</v>
      </c>
      <c r="CM37" s="219">
        <v>360.3</v>
      </c>
      <c r="CN37" s="219">
        <v>375.8</v>
      </c>
      <c r="CO37" s="219">
        <v>391.3</v>
      </c>
      <c r="CP37" s="219">
        <v>406.7</v>
      </c>
      <c r="CQ37" s="219">
        <v>422.2</v>
      </c>
      <c r="CR37" s="219">
        <v>437.7</v>
      </c>
      <c r="CS37" s="219">
        <v>453.2</v>
      </c>
      <c r="CT37" s="219">
        <v>468.6</v>
      </c>
      <c r="CU37" s="219">
        <v>484.1</v>
      </c>
      <c r="CV37" s="219">
        <v>499.6</v>
      </c>
      <c r="CW37" s="219">
        <v>515.1</v>
      </c>
      <c r="CX37" s="219">
        <v>530.6</v>
      </c>
      <c r="CY37" s="219">
        <v>546</v>
      </c>
      <c r="CZ37" s="219">
        <v>561.5</v>
      </c>
      <c r="DA37" s="219">
        <v>577</v>
      </c>
      <c r="DB37" s="219">
        <v>592.5</v>
      </c>
      <c r="DC37" s="219">
        <v>608</v>
      </c>
      <c r="DD37" s="219">
        <v>623.4</v>
      </c>
      <c r="DE37" s="219">
        <v>638.9</v>
      </c>
      <c r="DF37" s="219">
        <v>654.4</v>
      </c>
      <c r="DG37" s="219">
        <v>669.9</v>
      </c>
      <c r="DH37" s="219">
        <v>685.4</v>
      </c>
      <c r="DI37" s="219">
        <v>700.8</v>
      </c>
      <c r="DJ37" s="219">
        <v>716.3</v>
      </c>
      <c r="DK37" s="219">
        <v>731.8</v>
      </c>
      <c r="DL37" s="219">
        <v>747.3</v>
      </c>
      <c r="DM37" s="220">
        <v>784.63842560757996</v>
      </c>
      <c r="DO37" s="218" t="s">
        <v>218</v>
      </c>
      <c r="DP37" s="219">
        <v>336.3</v>
      </c>
      <c r="DQ37" s="219">
        <v>355.5</v>
      </c>
      <c r="DR37" s="219">
        <v>374.7</v>
      </c>
      <c r="DS37" s="219">
        <v>393.9</v>
      </c>
      <c r="DT37" s="219">
        <v>413.1</v>
      </c>
      <c r="DU37" s="219">
        <v>432.4</v>
      </c>
      <c r="DV37" s="219">
        <v>451.6</v>
      </c>
      <c r="DW37" s="219">
        <v>470.8</v>
      </c>
      <c r="DX37" s="219">
        <v>494</v>
      </c>
      <c r="DY37" s="219">
        <v>517.20000000000005</v>
      </c>
      <c r="DZ37" s="219">
        <v>540.4</v>
      </c>
      <c r="EA37" s="219">
        <v>563.70000000000005</v>
      </c>
      <c r="EB37" s="219">
        <v>586.9</v>
      </c>
      <c r="EC37" s="219">
        <v>610.1</v>
      </c>
      <c r="ED37" s="219">
        <v>633.29999999999995</v>
      </c>
      <c r="EE37" s="219">
        <v>656.5</v>
      </c>
      <c r="EF37" s="219">
        <v>679.8</v>
      </c>
      <c r="EG37" s="219">
        <v>703</v>
      </c>
      <c r="EH37" s="219">
        <v>726.2</v>
      </c>
      <c r="EI37" s="219">
        <v>749.4</v>
      </c>
      <c r="EJ37" s="219">
        <v>772.6</v>
      </c>
      <c r="EK37" s="219">
        <v>795.8</v>
      </c>
      <c r="EL37" s="219">
        <v>819.1</v>
      </c>
      <c r="EM37" s="219">
        <v>842.3</v>
      </c>
      <c r="EN37" s="219">
        <v>865.5</v>
      </c>
      <c r="EO37" s="219">
        <v>888.7</v>
      </c>
      <c r="EP37" s="219">
        <v>911.9</v>
      </c>
      <c r="EQ37" s="219">
        <v>935.2</v>
      </c>
      <c r="ER37" s="219">
        <v>958.4</v>
      </c>
      <c r="ES37" s="219">
        <v>981.6</v>
      </c>
      <c r="ET37" s="219">
        <v>1004.8</v>
      </c>
      <c r="EU37" s="219">
        <v>1028</v>
      </c>
      <c r="EV37" s="219">
        <v>1051.3</v>
      </c>
      <c r="EW37" s="219">
        <v>1074.5</v>
      </c>
      <c r="EX37" s="219">
        <v>1097.7</v>
      </c>
      <c r="EY37" s="219">
        <v>1120.9000000000001</v>
      </c>
      <c r="EZ37" s="220">
        <v>392.31921280378998</v>
      </c>
      <c r="FB37" s="218" t="s">
        <v>218</v>
      </c>
      <c r="FC37" s="219">
        <v>448.4</v>
      </c>
      <c r="FD37" s="219">
        <v>474</v>
      </c>
      <c r="FE37" s="219">
        <v>499.6</v>
      </c>
      <c r="FF37" s="219">
        <v>525.20000000000005</v>
      </c>
      <c r="FG37" s="219">
        <v>550.79999999999995</v>
      </c>
      <c r="FH37" s="219">
        <v>576.5</v>
      </c>
      <c r="FI37" s="219">
        <v>602.1</v>
      </c>
      <c r="FJ37" s="219">
        <v>627.70000000000005</v>
      </c>
      <c r="FK37" s="219">
        <v>658.7</v>
      </c>
      <c r="FL37" s="219">
        <v>689.6</v>
      </c>
      <c r="FM37" s="219">
        <v>720.6</v>
      </c>
      <c r="FN37" s="219">
        <v>751.5</v>
      </c>
      <c r="FO37" s="219">
        <v>782.5</v>
      </c>
      <c r="FP37" s="219">
        <v>813.5</v>
      </c>
      <c r="FQ37" s="219">
        <v>844.4</v>
      </c>
      <c r="FR37" s="219">
        <v>875.4</v>
      </c>
      <c r="FS37" s="219">
        <v>906.3</v>
      </c>
      <c r="FT37" s="219">
        <v>937.3</v>
      </c>
      <c r="FU37" s="219">
        <v>968.3</v>
      </c>
      <c r="FV37" s="219">
        <v>999.2</v>
      </c>
      <c r="FW37" s="219">
        <v>1030.2</v>
      </c>
      <c r="FX37" s="219">
        <v>1061.0999999999999</v>
      </c>
      <c r="FY37" s="219">
        <v>1092.0999999999999</v>
      </c>
      <c r="FZ37" s="219">
        <v>1123</v>
      </c>
      <c r="GA37" s="219">
        <v>1154</v>
      </c>
      <c r="GB37" s="219">
        <v>1185</v>
      </c>
      <c r="GC37" s="219">
        <v>1215.9000000000001</v>
      </c>
      <c r="GD37" s="219">
        <v>1246.9000000000001</v>
      </c>
      <c r="GE37" s="219">
        <v>1277.8</v>
      </c>
      <c r="GF37" s="219">
        <v>1308.8</v>
      </c>
      <c r="GG37" s="219">
        <v>1339.8</v>
      </c>
      <c r="GH37" s="219">
        <v>1370.7</v>
      </c>
      <c r="GI37" s="219">
        <v>1401.7</v>
      </c>
      <c r="GJ37" s="219">
        <v>1432.6</v>
      </c>
      <c r="GK37" s="219">
        <v>1463.6</v>
      </c>
      <c r="GL37" s="219">
        <v>1494.5</v>
      </c>
      <c r="GM37" s="215">
        <v>0</v>
      </c>
    </row>
    <row r="38" spans="1:195" s="209" customFormat="1" ht="15.5" x14ac:dyDescent="0.3">
      <c r="A38" s="222" t="s">
        <v>858</v>
      </c>
      <c r="B38" s="215">
        <v>0</v>
      </c>
      <c r="C38" s="215">
        <v>0</v>
      </c>
      <c r="D38" s="215">
        <v>0</v>
      </c>
      <c r="E38" s="215">
        <v>0</v>
      </c>
      <c r="F38" s="215">
        <v>0</v>
      </c>
      <c r="G38" s="215">
        <v>0</v>
      </c>
      <c r="H38" s="215">
        <v>0</v>
      </c>
      <c r="I38" s="215">
        <v>0</v>
      </c>
      <c r="J38" s="215">
        <v>0</v>
      </c>
      <c r="K38" s="215">
        <v>0</v>
      </c>
      <c r="L38" s="215">
        <v>0</v>
      </c>
      <c r="M38" s="215">
        <v>0</v>
      </c>
      <c r="N38" s="215">
        <v>0</v>
      </c>
      <c r="O38" s="215">
        <v>0</v>
      </c>
      <c r="P38" s="215">
        <v>0</v>
      </c>
      <c r="Q38" s="215">
        <v>0</v>
      </c>
      <c r="R38" s="215">
        <v>0</v>
      </c>
      <c r="S38" s="215">
        <v>0</v>
      </c>
      <c r="T38" s="215">
        <v>0</v>
      </c>
      <c r="U38" s="215">
        <v>0</v>
      </c>
      <c r="V38" s="215">
        <v>0</v>
      </c>
      <c r="W38" s="215">
        <v>0</v>
      </c>
      <c r="X38" s="215">
        <v>0</v>
      </c>
      <c r="Y38" s="215">
        <v>0</v>
      </c>
      <c r="Z38" s="215">
        <v>0</v>
      </c>
      <c r="AA38" s="215">
        <v>0</v>
      </c>
      <c r="AB38" s="215">
        <v>0</v>
      </c>
      <c r="AC38" s="215">
        <v>0</v>
      </c>
      <c r="AD38" s="215">
        <v>0</v>
      </c>
      <c r="AE38" s="215">
        <v>0</v>
      </c>
      <c r="AF38" s="215">
        <v>0</v>
      </c>
      <c r="AG38" s="215">
        <v>0</v>
      </c>
      <c r="AH38" s="215">
        <v>0</v>
      </c>
      <c r="AI38" s="215">
        <v>0</v>
      </c>
      <c r="AJ38" s="215">
        <v>0</v>
      </c>
      <c r="AK38" s="215">
        <v>0</v>
      </c>
      <c r="AL38" s="220">
        <v>700.00492636534102</v>
      </c>
      <c r="AN38" s="217"/>
      <c r="AO38" s="218" t="s">
        <v>858</v>
      </c>
      <c r="AP38" s="219">
        <v>50</v>
      </c>
      <c r="AQ38" s="219">
        <v>52.9</v>
      </c>
      <c r="AR38" s="219">
        <v>55.7</v>
      </c>
      <c r="AS38" s="219">
        <v>58.6</v>
      </c>
      <c r="AT38" s="219">
        <v>61.4</v>
      </c>
      <c r="AU38" s="219">
        <v>64.3</v>
      </c>
      <c r="AV38" s="219">
        <v>67.099999999999994</v>
      </c>
      <c r="AW38" s="219">
        <v>70</v>
      </c>
      <c r="AX38" s="219">
        <v>73.5</v>
      </c>
      <c r="AY38" s="219">
        <v>76.900000000000006</v>
      </c>
      <c r="AZ38" s="219">
        <v>80.400000000000006</v>
      </c>
      <c r="BA38" s="219">
        <v>83.8</v>
      </c>
      <c r="BB38" s="219">
        <v>87.3</v>
      </c>
      <c r="BC38" s="219">
        <v>90.7</v>
      </c>
      <c r="BD38" s="219">
        <v>94.2</v>
      </c>
      <c r="BE38" s="219">
        <v>97.6</v>
      </c>
      <c r="BF38" s="219">
        <v>101.1</v>
      </c>
      <c r="BG38" s="219">
        <v>104.5</v>
      </c>
      <c r="BH38" s="219">
        <v>108</v>
      </c>
      <c r="BI38" s="219">
        <v>111.4</v>
      </c>
      <c r="BJ38" s="219">
        <v>114.9</v>
      </c>
      <c r="BK38" s="219">
        <v>118.3</v>
      </c>
      <c r="BL38" s="219">
        <v>121.8</v>
      </c>
      <c r="BM38" s="219">
        <v>125.2</v>
      </c>
      <c r="BN38" s="219">
        <v>128.69999999999999</v>
      </c>
      <c r="BO38" s="219">
        <v>132.1</v>
      </c>
      <c r="BP38" s="219">
        <v>135.6</v>
      </c>
      <c r="BQ38" s="219">
        <v>139</v>
      </c>
      <c r="BR38" s="219">
        <v>142.5</v>
      </c>
      <c r="BS38" s="219">
        <v>146</v>
      </c>
      <c r="BT38" s="219">
        <v>149.4</v>
      </c>
      <c r="BU38" s="219">
        <v>152.9</v>
      </c>
      <c r="BV38" s="219">
        <v>156.30000000000001</v>
      </c>
      <c r="BW38" s="219">
        <v>159.80000000000001</v>
      </c>
      <c r="BX38" s="219">
        <v>163.19999999999999</v>
      </c>
      <c r="BY38" s="219">
        <v>166.7</v>
      </c>
      <c r="BZ38" s="220">
        <v>525.00369477400602</v>
      </c>
      <c r="CB38" s="221" t="s">
        <v>858</v>
      </c>
      <c r="CC38" s="219">
        <v>100</v>
      </c>
      <c r="CD38" s="219">
        <v>105.7</v>
      </c>
      <c r="CE38" s="219">
        <v>111.4</v>
      </c>
      <c r="CF38" s="219">
        <v>117.1</v>
      </c>
      <c r="CG38" s="219">
        <v>122.9</v>
      </c>
      <c r="CH38" s="219">
        <v>128.6</v>
      </c>
      <c r="CI38" s="219">
        <v>134.30000000000001</v>
      </c>
      <c r="CJ38" s="219">
        <v>140</v>
      </c>
      <c r="CK38" s="219">
        <v>146.9</v>
      </c>
      <c r="CL38" s="219">
        <v>153.80000000000001</v>
      </c>
      <c r="CM38" s="219">
        <v>160.69999999999999</v>
      </c>
      <c r="CN38" s="219">
        <v>167.6</v>
      </c>
      <c r="CO38" s="219">
        <v>174.5</v>
      </c>
      <c r="CP38" s="219">
        <v>181.4</v>
      </c>
      <c r="CQ38" s="219">
        <v>188.3</v>
      </c>
      <c r="CR38" s="219">
        <v>195.2</v>
      </c>
      <c r="CS38" s="219">
        <v>202.1</v>
      </c>
      <c r="CT38" s="219">
        <v>209</v>
      </c>
      <c r="CU38" s="219">
        <v>216</v>
      </c>
      <c r="CV38" s="219">
        <v>222.9</v>
      </c>
      <c r="CW38" s="219">
        <v>229.8</v>
      </c>
      <c r="CX38" s="219">
        <v>236.7</v>
      </c>
      <c r="CY38" s="219">
        <v>243.6</v>
      </c>
      <c r="CZ38" s="219">
        <v>250.5</v>
      </c>
      <c r="DA38" s="219">
        <v>257.39999999999998</v>
      </c>
      <c r="DB38" s="219">
        <v>264.3</v>
      </c>
      <c r="DC38" s="219">
        <v>271.2</v>
      </c>
      <c r="DD38" s="219">
        <v>278.10000000000002</v>
      </c>
      <c r="DE38" s="219">
        <v>285</v>
      </c>
      <c r="DF38" s="219">
        <v>291.89999999999998</v>
      </c>
      <c r="DG38" s="219">
        <v>298.8</v>
      </c>
      <c r="DH38" s="219">
        <v>305.7</v>
      </c>
      <c r="DI38" s="219">
        <v>312.60000000000002</v>
      </c>
      <c r="DJ38" s="219">
        <v>319.5</v>
      </c>
      <c r="DK38" s="219">
        <v>326.39999999999998</v>
      </c>
      <c r="DL38" s="219">
        <v>333.3</v>
      </c>
      <c r="DM38" s="220">
        <v>350.00246318267102</v>
      </c>
      <c r="DO38" s="218" t="s">
        <v>858</v>
      </c>
      <c r="DP38" s="219">
        <v>150</v>
      </c>
      <c r="DQ38" s="219">
        <v>158.6</v>
      </c>
      <c r="DR38" s="219">
        <v>167.1</v>
      </c>
      <c r="DS38" s="219">
        <v>175.7</v>
      </c>
      <c r="DT38" s="219">
        <v>184.3</v>
      </c>
      <c r="DU38" s="219">
        <v>192.9</v>
      </c>
      <c r="DV38" s="219">
        <v>201.4</v>
      </c>
      <c r="DW38" s="219">
        <v>210</v>
      </c>
      <c r="DX38" s="219">
        <v>220.4</v>
      </c>
      <c r="DY38" s="219">
        <v>230.7</v>
      </c>
      <c r="DZ38" s="219">
        <v>241.1</v>
      </c>
      <c r="EA38" s="219">
        <v>251.4</v>
      </c>
      <c r="EB38" s="219">
        <v>261.8</v>
      </c>
      <c r="EC38" s="219">
        <v>272.10000000000002</v>
      </c>
      <c r="ED38" s="219">
        <v>282.5</v>
      </c>
      <c r="EE38" s="219">
        <v>292.89999999999998</v>
      </c>
      <c r="EF38" s="219">
        <v>303.2</v>
      </c>
      <c r="EG38" s="219">
        <v>313.60000000000002</v>
      </c>
      <c r="EH38" s="219">
        <v>323.89999999999998</v>
      </c>
      <c r="EI38" s="219">
        <v>334.3</v>
      </c>
      <c r="EJ38" s="219">
        <v>344.6</v>
      </c>
      <c r="EK38" s="219">
        <v>355</v>
      </c>
      <c r="EL38" s="219">
        <v>365.4</v>
      </c>
      <c r="EM38" s="219">
        <v>375.7</v>
      </c>
      <c r="EN38" s="219">
        <v>386.1</v>
      </c>
      <c r="EO38" s="219">
        <v>396.4</v>
      </c>
      <c r="EP38" s="219">
        <v>406.8</v>
      </c>
      <c r="EQ38" s="219">
        <v>417.1</v>
      </c>
      <c r="ER38" s="219">
        <v>427.5</v>
      </c>
      <c r="ES38" s="219">
        <v>437.9</v>
      </c>
      <c r="ET38" s="219">
        <v>448.2</v>
      </c>
      <c r="EU38" s="219">
        <v>458.6</v>
      </c>
      <c r="EV38" s="219">
        <v>468.9</v>
      </c>
      <c r="EW38" s="219">
        <v>479.3</v>
      </c>
      <c r="EX38" s="219">
        <v>489.6</v>
      </c>
      <c r="EY38" s="219">
        <v>500</v>
      </c>
      <c r="EZ38" s="220">
        <v>175.001231591335</v>
      </c>
      <c r="FB38" s="218" t="s">
        <v>858</v>
      </c>
      <c r="FC38" s="219">
        <v>200</v>
      </c>
      <c r="FD38" s="219">
        <v>211.4</v>
      </c>
      <c r="FE38" s="219">
        <v>222.9</v>
      </c>
      <c r="FF38" s="219">
        <v>234.3</v>
      </c>
      <c r="FG38" s="219">
        <v>245.7</v>
      </c>
      <c r="FH38" s="219">
        <v>257.10000000000002</v>
      </c>
      <c r="FI38" s="219">
        <v>268.60000000000002</v>
      </c>
      <c r="FJ38" s="219">
        <v>280</v>
      </c>
      <c r="FK38" s="219">
        <v>293.8</v>
      </c>
      <c r="FL38" s="219">
        <v>307.60000000000002</v>
      </c>
      <c r="FM38" s="219">
        <v>321.39999999999998</v>
      </c>
      <c r="FN38" s="219">
        <v>335.2</v>
      </c>
      <c r="FO38" s="219">
        <v>349.1</v>
      </c>
      <c r="FP38" s="219">
        <v>362.9</v>
      </c>
      <c r="FQ38" s="219">
        <v>376.7</v>
      </c>
      <c r="FR38" s="219">
        <v>390.5</v>
      </c>
      <c r="FS38" s="219">
        <v>404.3</v>
      </c>
      <c r="FT38" s="219">
        <v>418.1</v>
      </c>
      <c r="FU38" s="219">
        <v>431.9</v>
      </c>
      <c r="FV38" s="219">
        <v>445.7</v>
      </c>
      <c r="FW38" s="219">
        <v>459.5</v>
      </c>
      <c r="FX38" s="219">
        <v>473.3</v>
      </c>
      <c r="FY38" s="219">
        <v>487.1</v>
      </c>
      <c r="FZ38" s="219">
        <v>501</v>
      </c>
      <c r="GA38" s="219">
        <v>514.79999999999995</v>
      </c>
      <c r="GB38" s="219">
        <v>528.6</v>
      </c>
      <c r="GC38" s="219">
        <v>542.4</v>
      </c>
      <c r="GD38" s="219">
        <v>556.20000000000005</v>
      </c>
      <c r="GE38" s="219">
        <v>570</v>
      </c>
      <c r="GF38" s="219">
        <v>583.79999999999995</v>
      </c>
      <c r="GG38" s="219">
        <v>597.6</v>
      </c>
      <c r="GH38" s="219">
        <v>611.4</v>
      </c>
      <c r="GI38" s="219">
        <v>625.20000000000005</v>
      </c>
      <c r="GJ38" s="219">
        <v>639.1</v>
      </c>
      <c r="GK38" s="219">
        <v>652.9</v>
      </c>
      <c r="GL38" s="219">
        <v>666.7</v>
      </c>
      <c r="GM38" s="215">
        <v>0</v>
      </c>
    </row>
    <row r="39" spans="1:195" s="209" customFormat="1" ht="15.5" x14ac:dyDescent="0.3">
      <c r="A39" s="222" t="s">
        <v>140</v>
      </c>
      <c r="B39" s="215">
        <v>0</v>
      </c>
      <c r="C39" s="215">
        <v>0</v>
      </c>
      <c r="D39" s="215">
        <v>0</v>
      </c>
      <c r="E39" s="215">
        <v>0</v>
      </c>
      <c r="F39" s="215">
        <v>0</v>
      </c>
      <c r="G39" s="215">
        <v>0</v>
      </c>
      <c r="H39" s="215">
        <v>0</v>
      </c>
      <c r="I39" s="215">
        <v>0</v>
      </c>
      <c r="J39" s="215">
        <v>0</v>
      </c>
      <c r="K39" s="215">
        <v>0</v>
      </c>
      <c r="L39" s="215">
        <v>0</v>
      </c>
      <c r="M39" s="215">
        <v>0</v>
      </c>
      <c r="N39" s="215">
        <v>0</v>
      </c>
      <c r="O39" s="215">
        <v>0</v>
      </c>
      <c r="P39" s="215">
        <v>0</v>
      </c>
      <c r="Q39" s="215">
        <v>0</v>
      </c>
      <c r="R39" s="215">
        <v>0</v>
      </c>
      <c r="S39" s="215">
        <v>0</v>
      </c>
      <c r="T39" s="215">
        <v>0</v>
      </c>
      <c r="U39" s="215">
        <v>0</v>
      </c>
      <c r="V39" s="215">
        <v>0</v>
      </c>
      <c r="W39" s="215">
        <v>0</v>
      </c>
      <c r="X39" s="215">
        <v>0</v>
      </c>
      <c r="Y39" s="215">
        <v>0</v>
      </c>
      <c r="Z39" s="215">
        <v>0</v>
      </c>
      <c r="AA39" s="215">
        <v>0</v>
      </c>
      <c r="AB39" s="215">
        <v>0</v>
      </c>
      <c r="AC39" s="215">
        <v>0</v>
      </c>
      <c r="AD39" s="215">
        <v>0</v>
      </c>
      <c r="AE39" s="215">
        <v>0</v>
      </c>
      <c r="AF39" s="215">
        <v>0</v>
      </c>
      <c r="AG39" s="215">
        <v>0</v>
      </c>
      <c r="AH39" s="215">
        <v>0</v>
      </c>
      <c r="AI39" s="215">
        <v>0</v>
      </c>
      <c r="AJ39" s="215">
        <v>0</v>
      </c>
      <c r="AK39" s="215">
        <v>0</v>
      </c>
      <c r="AL39" s="220">
        <v>939.88073335758895</v>
      </c>
      <c r="AN39" s="217"/>
      <c r="AO39" s="218" t="s">
        <v>140</v>
      </c>
      <c r="AP39" s="219">
        <v>67.099999999999994</v>
      </c>
      <c r="AQ39" s="219">
        <v>71</v>
      </c>
      <c r="AR39" s="219">
        <v>74.8</v>
      </c>
      <c r="AS39" s="219">
        <v>78.599999999999994</v>
      </c>
      <c r="AT39" s="219">
        <v>82.5</v>
      </c>
      <c r="AU39" s="219">
        <v>86.3</v>
      </c>
      <c r="AV39" s="219">
        <v>90.2</v>
      </c>
      <c r="AW39" s="219">
        <v>94</v>
      </c>
      <c r="AX39" s="219">
        <v>98.6</v>
      </c>
      <c r="AY39" s="219">
        <v>103.3</v>
      </c>
      <c r="AZ39" s="219">
        <v>107.9</v>
      </c>
      <c r="BA39" s="219">
        <v>112.5</v>
      </c>
      <c r="BB39" s="219">
        <v>117.2</v>
      </c>
      <c r="BC39" s="219">
        <v>121.8</v>
      </c>
      <c r="BD39" s="219">
        <v>126.4</v>
      </c>
      <c r="BE39" s="219">
        <v>131.1</v>
      </c>
      <c r="BF39" s="219">
        <v>135.69999999999999</v>
      </c>
      <c r="BG39" s="219">
        <v>140.30000000000001</v>
      </c>
      <c r="BH39" s="219">
        <v>145</v>
      </c>
      <c r="BI39" s="219">
        <v>149.6</v>
      </c>
      <c r="BJ39" s="219">
        <v>154.19999999999999</v>
      </c>
      <c r="BK39" s="219">
        <v>158.9</v>
      </c>
      <c r="BL39" s="219">
        <v>163.5</v>
      </c>
      <c r="BM39" s="219">
        <v>168.2</v>
      </c>
      <c r="BN39" s="219">
        <v>172.8</v>
      </c>
      <c r="BO39" s="219">
        <v>177.4</v>
      </c>
      <c r="BP39" s="219">
        <v>182.1</v>
      </c>
      <c r="BQ39" s="219">
        <v>186.7</v>
      </c>
      <c r="BR39" s="219">
        <v>191.3</v>
      </c>
      <c r="BS39" s="219">
        <v>196</v>
      </c>
      <c r="BT39" s="219">
        <v>200.6</v>
      </c>
      <c r="BU39" s="219">
        <v>205.2</v>
      </c>
      <c r="BV39" s="219">
        <v>209.9</v>
      </c>
      <c r="BW39" s="219">
        <v>214.5</v>
      </c>
      <c r="BX39" s="219">
        <v>219.1</v>
      </c>
      <c r="BY39" s="219">
        <v>223.8</v>
      </c>
      <c r="BZ39" s="220">
        <v>704.91055001819302</v>
      </c>
      <c r="CB39" s="221" t="s">
        <v>140</v>
      </c>
      <c r="CC39" s="219">
        <v>134.30000000000001</v>
      </c>
      <c r="CD39" s="219">
        <v>141.9</v>
      </c>
      <c r="CE39" s="219">
        <v>149.6</v>
      </c>
      <c r="CF39" s="219">
        <v>157.30000000000001</v>
      </c>
      <c r="CG39" s="219">
        <v>165</v>
      </c>
      <c r="CH39" s="219">
        <v>172.6</v>
      </c>
      <c r="CI39" s="219">
        <v>180.3</v>
      </c>
      <c r="CJ39" s="219">
        <v>188</v>
      </c>
      <c r="CK39" s="219">
        <v>197.2</v>
      </c>
      <c r="CL39" s="219">
        <v>206.5</v>
      </c>
      <c r="CM39" s="219">
        <v>215.8</v>
      </c>
      <c r="CN39" s="219">
        <v>225.1</v>
      </c>
      <c r="CO39" s="219">
        <v>234.3</v>
      </c>
      <c r="CP39" s="219">
        <v>243.6</v>
      </c>
      <c r="CQ39" s="219">
        <v>252.9</v>
      </c>
      <c r="CR39" s="219">
        <v>262.10000000000002</v>
      </c>
      <c r="CS39" s="219">
        <v>271.39999999999998</v>
      </c>
      <c r="CT39" s="219">
        <v>280.7</v>
      </c>
      <c r="CU39" s="219">
        <v>290</v>
      </c>
      <c r="CV39" s="219">
        <v>299.2</v>
      </c>
      <c r="CW39" s="219">
        <v>308.5</v>
      </c>
      <c r="CX39" s="219">
        <v>317.8</v>
      </c>
      <c r="CY39" s="219">
        <v>327</v>
      </c>
      <c r="CZ39" s="219">
        <v>336.3</v>
      </c>
      <c r="DA39" s="219">
        <v>345.6</v>
      </c>
      <c r="DB39" s="219">
        <v>354.9</v>
      </c>
      <c r="DC39" s="219">
        <v>364.1</v>
      </c>
      <c r="DD39" s="219">
        <v>373.4</v>
      </c>
      <c r="DE39" s="219">
        <v>382.7</v>
      </c>
      <c r="DF39" s="219">
        <v>391.9</v>
      </c>
      <c r="DG39" s="219">
        <v>401.2</v>
      </c>
      <c r="DH39" s="219">
        <v>410.5</v>
      </c>
      <c r="DI39" s="219">
        <v>419.7</v>
      </c>
      <c r="DJ39" s="219">
        <v>429</v>
      </c>
      <c r="DK39" s="219">
        <v>438.3</v>
      </c>
      <c r="DL39" s="219">
        <v>447.6</v>
      </c>
      <c r="DM39" s="220">
        <v>469.94036667879499</v>
      </c>
      <c r="DO39" s="218" t="s">
        <v>140</v>
      </c>
      <c r="DP39" s="219">
        <v>201.4</v>
      </c>
      <c r="DQ39" s="219">
        <v>212.9</v>
      </c>
      <c r="DR39" s="219">
        <v>224.4</v>
      </c>
      <c r="DS39" s="219">
        <v>235.9</v>
      </c>
      <c r="DT39" s="219">
        <v>247.4</v>
      </c>
      <c r="DU39" s="219">
        <v>258.89999999999998</v>
      </c>
      <c r="DV39" s="219">
        <v>270.5</v>
      </c>
      <c r="DW39" s="219">
        <v>282</v>
      </c>
      <c r="DX39" s="219">
        <v>295.89999999999998</v>
      </c>
      <c r="DY39" s="219">
        <v>309.8</v>
      </c>
      <c r="DZ39" s="219">
        <v>323.7</v>
      </c>
      <c r="EA39" s="219">
        <v>337.6</v>
      </c>
      <c r="EB39" s="219">
        <v>351.5</v>
      </c>
      <c r="EC39" s="219">
        <v>365.4</v>
      </c>
      <c r="ED39" s="219">
        <v>379.3</v>
      </c>
      <c r="EE39" s="219">
        <v>393.2</v>
      </c>
      <c r="EF39" s="219">
        <v>407.1</v>
      </c>
      <c r="EG39" s="219">
        <v>421</v>
      </c>
      <c r="EH39" s="219">
        <v>434.9</v>
      </c>
      <c r="EI39" s="219">
        <v>448.8</v>
      </c>
      <c r="EJ39" s="219">
        <v>462.7</v>
      </c>
      <c r="EK39" s="219">
        <v>476.7</v>
      </c>
      <c r="EL39" s="219">
        <v>490.6</v>
      </c>
      <c r="EM39" s="219">
        <v>504.5</v>
      </c>
      <c r="EN39" s="219">
        <v>518.4</v>
      </c>
      <c r="EO39" s="219">
        <v>532.29999999999995</v>
      </c>
      <c r="EP39" s="219">
        <v>546.20000000000005</v>
      </c>
      <c r="EQ39" s="219">
        <v>560.1</v>
      </c>
      <c r="ER39" s="219">
        <v>574</v>
      </c>
      <c r="ES39" s="219">
        <v>587.9</v>
      </c>
      <c r="ET39" s="219">
        <v>601.79999999999995</v>
      </c>
      <c r="EU39" s="219">
        <v>615.70000000000005</v>
      </c>
      <c r="EV39" s="219">
        <v>629.6</v>
      </c>
      <c r="EW39" s="219">
        <v>643.5</v>
      </c>
      <c r="EX39" s="219">
        <v>657.4</v>
      </c>
      <c r="EY39" s="219">
        <v>671.3</v>
      </c>
      <c r="EZ39" s="220">
        <v>234.97018333939701</v>
      </c>
      <c r="FB39" s="218" t="s">
        <v>140</v>
      </c>
      <c r="FC39" s="219">
        <v>268.5</v>
      </c>
      <c r="FD39" s="219">
        <v>283.89999999999998</v>
      </c>
      <c r="FE39" s="219">
        <v>299.2</v>
      </c>
      <c r="FF39" s="219">
        <v>314.60000000000002</v>
      </c>
      <c r="FG39" s="219">
        <v>329.9</v>
      </c>
      <c r="FH39" s="219">
        <v>345.3</v>
      </c>
      <c r="FI39" s="219">
        <v>360.6</v>
      </c>
      <c r="FJ39" s="219">
        <v>376</v>
      </c>
      <c r="FK39" s="219">
        <v>394.5</v>
      </c>
      <c r="FL39" s="219">
        <v>413</v>
      </c>
      <c r="FM39" s="219">
        <v>431.6</v>
      </c>
      <c r="FN39" s="219">
        <v>450.1</v>
      </c>
      <c r="FO39" s="219">
        <v>468.7</v>
      </c>
      <c r="FP39" s="219">
        <v>487.2</v>
      </c>
      <c r="FQ39" s="219">
        <v>505.7</v>
      </c>
      <c r="FR39" s="219">
        <v>524.29999999999995</v>
      </c>
      <c r="FS39" s="219">
        <v>542.79999999999995</v>
      </c>
      <c r="FT39" s="219">
        <v>561.4</v>
      </c>
      <c r="FU39" s="219">
        <v>579.9</v>
      </c>
      <c r="FV39" s="219">
        <v>598.5</v>
      </c>
      <c r="FW39" s="219">
        <v>617</v>
      </c>
      <c r="FX39" s="219">
        <v>635.5</v>
      </c>
      <c r="FY39" s="219">
        <v>654.1</v>
      </c>
      <c r="FZ39" s="219">
        <v>672.6</v>
      </c>
      <c r="GA39" s="219">
        <v>691.2</v>
      </c>
      <c r="GB39" s="219">
        <v>709.7</v>
      </c>
      <c r="GC39" s="219">
        <v>728.2</v>
      </c>
      <c r="GD39" s="219">
        <v>746.8</v>
      </c>
      <c r="GE39" s="219">
        <v>765.3</v>
      </c>
      <c r="GF39" s="219">
        <v>783.9</v>
      </c>
      <c r="GG39" s="219">
        <v>802.4</v>
      </c>
      <c r="GH39" s="219">
        <v>821</v>
      </c>
      <c r="GI39" s="219">
        <v>839.5</v>
      </c>
      <c r="GJ39" s="219">
        <v>858</v>
      </c>
      <c r="GK39" s="219">
        <v>876.6</v>
      </c>
      <c r="GL39" s="219">
        <v>895.1</v>
      </c>
      <c r="GM39" s="215">
        <v>0</v>
      </c>
    </row>
    <row r="40" spans="1:195" s="209" customFormat="1" ht="15.5" x14ac:dyDescent="0.3">
      <c r="A40" s="222" t="s">
        <v>859</v>
      </c>
      <c r="B40" s="215">
        <v>0</v>
      </c>
      <c r="C40" s="215">
        <v>0</v>
      </c>
      <c r="D40" s="215">
        <v>0</v>
      </c>
      <c r="E40" s="215">
        <v>0</v>
      </c>
      <c r="F40" s="215">
        <v>0</v>
      </c>
      <c r="G40" s="215">
        <v>0</v>
      </c>
      <c r="H40" s="215">
        <v>0</v>
      </c>
      <c r="I40" s="215">
        <v>0</v>
      </c>
      <c r="J40" s="215">
        <v>0</v>
      </c>
      <c r="K40" s="215">
        <v>0</v>
      </c>
      <c r="L40" s="215">
        <v>0</v>
      </c>
      <c r="M40" s="215">
        <v>0</v>
      </c>
      <c r="N40" s="215">
        <v>0</v>
      </c>
      <c r="O40" s="215">
        <v>0</v>
      </c>
      <c r="P40" s="215">
        <v>0</v>
      </c>
      <c r="Q40" s="215">
        <v>0</v>
      </c>
      <c r="R40" s="215">
        <v>0</v>
      </c>
      <c r="S40" s="215">
        <v>0</v>
      </c>
      <c r="T40" s="215">
        <v>0</v>
      </c>
      <c r="U40" s="215">
        <v>0</v>
      </c>
      <c r="V40" s="215">
        <v>0</v>
      </c>
      <c r="W40" s="215">
        <v>0</v>
      </c>
      <c r="X40" s="215">
        <v>0</v>
      </c>
      <c r="Y40" s="215">
        <v>0</v>
      </c>
      <c r="Z40" s="215">
        <v>0</v>
      </c>
      <c r="AA40" s="215">
        <v>0</v>
      </c>
      <c r="AB40" s="215">
        <v>0</v>
      </c>
      <c r="AC40" s="215">
        <v>0</v>
      </c>
      <c r="AD40" s="215">
        <v>0</v>
      </c>
      <c r="AE40" s="215">
        <v>0</v>
      </c>
      <c r="AF40" s="215">
        <v>0</v>
      </c>
      <c r="AG40" s="215">
        <v>0</v>
      </c>
      <c r="AH40" s="215">
        <v>0</v>
      </c>
      <c r="AI40" s="215">
        <v>0</v>
      </c>
      <c r="AJ40" s="215">
        <v>0</v>
      </c>
      <c r="AK40" s="215">
        <v>0</v>
      </c>
      <c r="AL40" s="220">
        <v>491.16800329571998</v>
      </c>
      <c r="AN40" s="217"/>
      <c r="AO40" s="218" t="s">
        <v>859</v>
      </c>
      <c r="AP40" s="219">
        <v>35.1</v>
      </c>
      <c r="AQ40" s="219">
        <v>37.1</v>
      </c>
      <c r="AR40" s="219">
        <v>39.1</v>
      </c>
      <c r="AS40" s="219">
        <v>41.1</v>
      </c>
      <c r="AT40" s="219">
        <v>43.1</v>
      </c>
      <c r="AU40" s="219">
        <v>45.1</v>
      </c>
      <c r="AV40" s="219">
        <v>47.1</v>
      </c>
      <c r="AW40" s="219">
        <v>49.1</v>
      </c>
      <c r="AX40" s="219">
        <v>51.5</v>
      </c>
      <c r="AY40" s="219">
        <v>54</v>
      </c>
      <c r="AZ40" s="219">
        <v>56.4</v>
      </c>
      <c r="BA40" s="219">
        <v>58.8</v>
      </c>
      <c r="BB40" s="219">
        <v>61.2</v>
      </c>
      <c r="BC40" s="219">
        <v>63.7</v>
      </c>
      <c r="BD40" s="219">
        <v>66.099999999999994</v>
      </c>
      <c r="BE40" s="219">
        <v>68.5</v>
      </c>
      <c r="BF40" s="219">
        <v>70.900000000000006</v>
      </c>
      <c r="BG40" s="219">
        <v>73.3</v>
      </c>
      <c r="BH40" s="219">
        <v>75.8</v>
      </c>
      <c r="BI40" s="219">
        <v>78.2</v>
      </c>
      <c r="BJ40" s="219">
        <v>80.599999999999994</v>
      </c>
      <c r="BK40" s="219">
        <v>83</v>
      </c>
      <c r="BL40" s="219">
        <v>85.5</v>
      </c>
      <c r="BM40" s="219">
        <v>87.9</v>
      </c>
      <c r="BN40" s="219">
        <v>90.3</v>
      </c>
      <c r="BO40" s="219">
        <v>92.7</v>
      </c>
      <c r="BP40" s="219">
        <v>95.1</v>
      </c>
      <c r="BQ40" s="219">
        <v>97.6</v>
      </c>
      <c r="BR40" s="219">
        <v>100</v>
      </c>
      <c r="BS40" s="219">
        <v>102.4</v>
      </c>
      <c r="BT40" s="219">
        <v>104.8</v>
      </c>
      <c r="BU40" s="219">
        <v>107.3</v>
      </c>
      <c r="BV40" s="219">
        <v>109.7</v>
      </c>
      <c r="BW40" s="219">
        <v>112.1</v>
      </c>
      <c r="BX40" s="219">
        <v>114.5</v>
      </c>
      <c r="BY40" s="219">
        <v>116.9</v>
      </c>
      <c r="BZ40" s="220">
        <v>368.37600247179</v>
      </c>
      <c r="CB40" s="221" t="s">
        <v>859</v>
      </c>
      <c r="CC40" s="219">
        <v>70.2</v>
      </c>
      <c r="CD40" s="219">
        <v>74.2</v>
      </c>
      <c r="CE40" s="219">
        <v>78.2</v>
      </c>
      <c r="CF40" s="219">
        <v>82.2</v>
      </c>
      <c r="CG40" s="219">
        <v>86.2</v>
      </c>
      <c r="CH40" s="219">
        <v>90.2</v>
      </c>
      <c r="CI40" s="219">
        <v>94.2</v>
      </c>
      <c r="CJ40" s="219">
        <v>98.2</v>
      </c>
      <c r="CK40" s="219">
        <v>103.1</v>
      </c>
      <c r="CL40" s="219">
        <v>107.9</v>
      </c>
      <c r="CM40" s="219">
        <v>112.8</v>
      </c>
      <c r="CN40" s="219">
        <v>117.6</v>
      </c>
      <c r="CO40" s="219">
        <v>122.5</v>
      </c>
      <c r="CP40" s="219">
        <v>127.3</v>
      </c>
      <c r="CQ40" s="219">
        <v>132.1</v>
      </c>
      <c r="CR40" s="219">
        <v>137</v>
      </c>
      <c r="CS40" s="219">
        <v>141.80000000000001</v>
      </c>
      <c r="CT40" s="219">
        <v>146.69999999999999</v>
      </c>
      <c r="CU40" s="219">
        <v>151.5</v>
      </c>
      <c r="CV40" s="219">
        <v>156.4</v>
      </c>
      <c r="CW40" s="219">
        <v>161.19999999999999</v>
      </c>
      <c r="CX40" s="219">
        <v>166.1</v>
      </c>
      <c r="CY40" s="219">
        <v>170.9</v>
      </c>
      <c r="CZ40" s="219">
        <v>175.8</v>
      </c>
      <c r="DA40" s="219">
        <v>180.6</v>
      </c>
      <c r="DB40" s="219">
        <v>185.4</v>
      </c>
      <c r="DC40" s="219">
        <v>190.3</v>
      </c>
      <c r="DD40" s="219">
        <v>195.1</v>
      </c>
      <c r="DE40" s="219">
        <v>200</v>
      </c>
      <c r="DF40" s="219">
        <v>204.8</v>
      </c>
      <c r="DG40" s="219">
        <v>209.7</v>
      </c>
      <c r="DH40" s="219">
        <v>214.5</v>
      </c>
      <c r="DI40" s="219">
        <v>219.4</v>
      </c>
      <c r="DJ40" s="219">
        <v>224.2</v>
      </c>
      <c r="DK40" s="219">
        <v>229</v>
      </c>
      <c r="DL40" s="219">
        <v>233.9</v>
      </c>
      <c r="DM40" s="220">
        <v>245.58400164785999</v>
      </c>
      <c r="DO40" s="218" t="s">
        <v>859</v>
      </c>
      <c r="DP40" s="219">
        <v>105.3</v>
      </c>
      <c r="DQ40" s="219">
        <v>111.3</v>
      </c>
      <c r="DR40" s="219">
        <v>117.3</v>
      </c>
      <c r="DS40" s="219">
        <v>123.3</v>
      </c>
      <c r="DT40" s="219">
        <v>129.30000000000001</v>
      </c>
      <c r="DU40" s="219">
        <v>135.30000000000001</v>
      </c>
      <c r="DV40" s="219">
        <v>141.30000000000001</v>
      </c>
      <c r="DW40" s="219">
        <v>147.4</v>
      </c>
      <c r="DX40" s="219">
        <v>154.6</v>
      </c>
      <c r="DY40" s="219">
        <v>161.9</v>
      </c>
      <c r="DZ40" s="219">
        <v>169.2</v>
      </c>
      <c r="EA40" s="219">
        <v>176.4</v>
      </c>
      <c r="EB40" s="219">
        <v>183.7</v>
      </c>
      <c r="EC40" s="219">
        <v>191</v>
      </c>
      <c r="ED40" s="219">
        <v>198.2</v>
      </c>
      <c r="EE40" s="219">
        <v>205.5</v>
      </c>
      <c r="EF40" s="219">
        <v>212.8</v>
      </c>
      <c r="EG40" s="219">
        <v>220</v>
      </c>
      <c r="EH40" s="219">
        <v>227.3</v>
      </c>
      <c r="EI40" s="219">
        <v>234.6</v>
      </c>
      <c r="EJ40" s="219">
        <v>241.8</v>
      </c>
      <c r="EK40" s="219">
        <v>249.1</v>
      </c>
      <c r="EL40" s="219">
        <v>256.39999999999998</v>
      </c>
      <c r="EM40" s="219">
        <v>263.60000000000002</v>
      </c>
      <c r="EN40" s="219">
        <v>270.89999999999998</v>
      </c>
      <c r="EO40" s="219">
        <v>278.2</v>
      </c>
      <c r="EP40" s="219">
        <v>285.39999999999998</v>
      </c>
      <c r="EQ40" s="219">
        <v>292.7</v>
      </c>
      <c r="ER40" s="219">
        <v>300</v>
      </c>
      <c r="ES40" s="219">
        <v>307.2</v>
      </c>
      <c r="ET40" s="219">
        <v>314.5</v>
      </c>
      <c r="EU40" s="219">
        <v>321.8</v>
      </c>
      <c r="EV40" s="219">
        <v>329</v>
      </c>
      <c r="EW40" s="219">
        <v>336.3</v>
      </c>
      <c r="EX40" s="219">
        <v>343.6</v>
      </c>
      <c r="EY40" s="219">
        <v>350.8</v>
      </c>
      <c r="EZ40" s="220">
        <v>122.79200082393</v>
      </c>
      <c r="FB40" s="218" t="s">
        <v>859</v>
      </c>
      <c r="FC40" s="219">
        <v>140.30000000000001</v>
      </c>
      <c r="FD40" s="219">
        <v>148.4</v>
      </c>
      <c r="FE40" s="219">
        <v>156.4</v>
      </c>
      <c r="FF40" s="219">
        <v>164.4</v>
      </c>
      <c r="FG40" s="219">
        <v>172.4</v>
      </c>
      <c r="FH40" s="219">
        <v>180.4</v>
      </c>
      <c r="FI40" s="219">
        <v>188.4</v>
      </c>
      <c r="FJ40" s="219">
        <v>196.5</v>
      </c>
      <c r="FK40" s="219">
        <v>206.2</v>
      </c>
      <c r="FL40" s="219">
        <v>215.8</v>
      </c>
      <c r="FM40" s="219">
        <v>225.5</v>
      </c>
      <c r="FN40" s="219">
        <v>235.2</v>
      </c>
      <c r="FO40" s="219">
        <v>244.9</v>
      </c>
      <c r="FP40" s="219">
        <v>254.6</v>
      </c>
      <c r="FQ40" s="219">
        <v>264.3</v>
      </c>
      <c r="FR40" s="219">
        <v>274</v>
      </c>
      <c r="FS40" s="219">
        <v>283.7</v>
      </c>
      <c r="FT40" s="219">
        <v>293.39999999999998</v>
      </c>
      <c r="FU40" s="219">
        <v>303.10000000000002</v>
      </c>
      <c r="FV40" s="219">
        <v>312.7</v>
      </c>
      <c r="FW40" s="219">
        <v>322.39999999999998</v>
      </c>
      <c r="FX40" s="219">
        <v>332.1</v>
      </c>
      <c r="FY40" s="219">
        <v>341.8</v>
      </c>
      <c r="FZ40" s="219">
        <v>351.5</v>
      </c>
      <c r="GA40" s="219">
        <v>361.2</v>
      </c>
      <c r="GB40" s="219">
        <v>370.9</v>
      </c>
      <c r="GC40" s="219">
        <v>380.6</v>
      </c>
      <c r="GD40" s="219">
        <v>390.3</v>
      </c>
      <c r="GE40" s="219">
        <v>400</v>
      </c>
      <c r="GF40" s="219">
        <v>409.6</v>
      </c>
      <c r="GG40" s="219">
        <v>419.3</v>
      </c>
      <c r="GH40" s="219">
        <v>429</v>
      </c>
      <c r="GI40" s="219">
        <v>438.7</v>
      </c>
      <c r="GJ40" s="219">
        <v>448.4</v>
      </c>
      <c r="GK40" s="219">
        <v>458.1</v>
      </c>
      <c r="GL40" s="219">
        <v>467.8</v>
      </c>
      <c r="GM40" s="215">
        <v>0</v>
      </c>
    </row>
    <row r="41" spans="1:195" s="209" customFormat="1" ht="15.5" x14ac:dyDescent="0.3">
      <c r="A41" s="222" t="s">
        <v>142</v>
      </c>
      <c r="B41" s="215">
        <v>0</v>
      </c>
      <c r="C41" s="215">
        <v>0</v>
      </c>
      <c r="D41" s="215">
        <v>0</v>
      </c>
      <c r="E41" s="215">
        <v>0</v>
      </c>
      <c r="F41" s="215">
        <v>0</v>
      </c>
      <c r="G41" s="215">
        <v>0</v>
      </c>
      <c r="H41" s="215">
        <v>0</v>
      </c>
      <c r="I41" s="215">
        <v>0</v>
      </c>
      <c r="J41" s="215">
        <v>0</v>
      </c>
      <c r="K41" s="215">
        <v>0</v>
      </c>
      <c r="L41" s="215">
        <v>0</v>
      </c>
      <c r="M41" s="215">
        <v>0</v>
      </c>
      <c r="N41" s="215">
        <v>0</v>
      </c>
      <c r="O41" s="215">
        <v>0</v>
      </c>
      <c r="P41" s="215">
        <v>0</v>
      </c>
      <c r="Q41" s="215">
        <v>0</v>
      </c>
      <c r="R41" s="215">
        <v>0</v>
      </c>
      <c r="S41" s="215">
        <v>0</v>
      </c>
      <c r="T41" s="215">
        <v>0</v>
      </c>
      <c r="U41" s="215">
        <v>0</v>
      </c>
      <c r="V41" s="215">
        <v>0</v>
      </c>
      <c r="W41" s="215">
        <v>0</v>
      </c>
      <c r="X41" s="215">
        <v>0</v>
      </c>
      <c r="Y41" s="215">
        <v>0</v>
      </c>
      <c r="Z41" s="215">
        <v>0</v>
      </c>
      <c r="AA41" s="215">
        <v>0</v>
      </c>
      <c r="AB41" s="215">
        <v>0</v>
      </c>
      <c r="AC41" s="215">
        <v>0</v>
      </c>
      <c r="AD41" s="215">
        <v>0</v>
      </c>
      <c r="AE41" s="215">
        <v>0</v>
      </c>
      <c r="AF41" s="215">
        <v>0</v>
      </c>
      <c r="AG41" s="215">
        <v>0</v>
      </c>
      <c r="AH41" s="215">
        <v>0</v>
      </c>
      <c r="AI41" s="215">
        <v>0</v>
      </c>
      <c r="AJ41" s="215">
        <v>0</v>
      </c>
      <c r="AK41" s="215">
        <v>0</v>
      </c>
      <c r="AL41" s="220">
        <v>3664.3510374153002</v>
      </c>
      <c r="AN41" s="217"/>
      <c r="AO41" s="218" t="s">
        <v>142</v>
      </c>
      <c r="AP41" s="219">
        <v>261.7</v>
      </c>
      <c r="AQ41" s="219">
        <v>276.7</v>
      </c>
      <c r="AR41" s="219">
        <v>291.7</v>
      </c>
      <c r="AS41" s="219">
        <v>306.60000000000002</v>
      </c>
      <c r="AT41" s="219">
        <v>321.60000000000002</v>
      </c>
      <c r="AU41" s="219">
        <v>336.5</v>
      </c>
      <c r="AV41" s="219">
        <v>351.5</v>
      </c>
      <c r="AW41" s="219">
        <v>366.4</v>
      </c>
      <c r="AX41" s="219">
        <v>384.5</v>
      </c>
      <c r="AY41" s="219">
        <v>402.6</v>
      </c>
      <c r="AZ41" s="219">
        <v>420.7</v>
      </c>
      <c r="BA41" s="219">
        <v>438.7</v>
      </c>
      <c r="BB41" s="219">
        <v>456.8</v>
      </c>
      <c r="BC41" s="219">
        <v>474.9</v>
      </c>
      <c r="BD41" s="219">
        <v>492.9</v>
      </c>
      <c r="BE41" s="219">
        <v>511</v>
      </c>
      <c r="BF41" s="219">
        <v>529.1</v>
      </c>
      <c r="BG41" s="219">
        <v>547.20000000000005</v>
      </c>
      <c r="BH41" s="219">
        <v>565.20000000000005</v>
      </c>
      <c r="BI41" s="219">
        <v>583.29999999999995</v>
      </c>
      <c r="BJ41" s="219">
        <v>601.4</v>
      </c>
      <c r="BK41" s="219">
        <v>619.4</v>
      </c>
      <c r="BL41" s="219">
        <v>637.5</v>
      </c>
      <c r="BM41" s="219">
        <v>655.6</v>
      </c>
      <c r="BN41" s="219">
        <v>673.7</v>
      </c>
      <c r="BO41" s="219">
        <v>691.7</v>
      </c>
      <c r="BP41" s="219">
        <v>709.8</v>
      </c>
      <c r="BQ41" s="219">
        <v>727.9</v>
      </c>
      <c r="BR41" s="219">
        <v>746</v>
      </c>
      <c r="BS41" s="219">
        <v>764</v>
      </c>
      <c r="BT41" s="219">
        <v>782.1</v>
      </c>
      <c r="BU41" s="219">
        <v>800.2</v>
      </c>
      <c r="BV41" s="219">
        <v>818.2</v>
      </c>
      <c r="BW41" s="219">
        <v>836.3</v>
      </c>
      <c r="BX41" s="219">
        <v>854.4</v>
      </c>
      <c r="BY41" s="219">
        <v>872.5</v>
      </c>
      <c r="BZ41" s="220">
        <v>2748.2632780614699</v>
      </c>
      <c r="CB41" s="221" t="s">
        <v>142</v>
      </c>
      <c r="CC41" s="219">
        <v>523.5</v>
      </c>
      <c r="CD41" s="219">
        <v>553.4</v>
      </c>
      <c r="CE41" s="219">
        <v>583.29999999999995</v>
      </c>
      <c r="CF41" s="219">
        <v>613.20000000000005</v>
      </c>
      <c r="CG41" s="219">
        <v>643.1</v>
      </c>
      <c r="CH41" s="219">
        <v>673</v>
      </c>
      <c r="CI41" s="219">
        <v>703</v>
      </c>
      <c r="CJ41" s="219">
        <v>732.9</v>
      </c>
      <c r="CK41" s="219">
        <v>769</v>
      </c>
      <c r="CL41" s="219">
        <v>805.2</v>
      </c>
      <c r="CM41" s="219">
        <v>841.3</v>
      </c>
      <c r="CN41" s="219">
        <v>877.5</v>
      </c>
      <c r="CO41" s="219">
        <v>913.6</v>
      </c>
      <c r="CP41" s="219">
        <v>949.7</v>
      </c>
      <c r="CQ41" s="219">
        <v>985.9</v>
      </c>
      <c r="CR41" s="219">
        <v>1022</v>
      </c>
      <c r="CS41" s="219">
        <v>1058.2</v>
      </c>
      <c r="CT41" s="219">
        <v>1094.3</v>
      </c>
      <c r="CU41" s="219">
        <v>1130.5</v>
      </c>
      <c r="CV41" s="219">
        <v>1166.5999999999999</v>
      </c>
      <c r="CW41" s="219">
        <v>1202.8</v>
      </c>
      <c r="CX41" s="219">
        <v>1238.9000000000001</v>
      </c>
      <c r="CY41" s="219">
        <v>1275</v>
      </c>
      <c r="CZ41" s="219">
        <v>1311.2</v>
      </c>
      <c r="DA41" s="219">
        <v>1347.3</v>
      </c>
      <c r="DB41" s="219">
        <v>1383.5</v>
      </c>
      <c r="DC41" s="219">
        <v>1419.6</v>
      </c>
      <c r="DD41" s="219">
        <v>1455.8</v>
      </c>
      <c r="DE41" s="219">
        <v>1491.9</v>
      </c>
      <c r="DF41" s="219">
        <v>1528.1</v>
      </c>
      <c r="DG41" s="219">
        <v>1564.2</v>
      </c>
      <c r="DH41" s="219">
        <v>1600.3</v>
      </c>
      <c r="DI41" s="219">
        <v>1636.5</v>
      </c>
      <c r="DJ41" s="219">
        <v>1672.6</v>
      </c>
      <c r="DK41" s="219">
        <v>1708.8</v>
      </c>
      <c r="DL41" s="219">
        <v>1744.9</v>
      </c>
      <c r="DM41" s="220">
        <v>1832.1755187076501</v>
      </c>
      <c r="DO41" s="218" t="s">
        <v>142</v>
      </c>
      <c r="DP41" s="219">
        <v>785.2</v>
      </c>
      <c r="DQ41" s="219">
        <v>830.1</v>
      </c>
      <c r="DR41" s="219">
        <v>875</v>
      </c>
      <c r="DS41" s="219">
        <v>919.8</v>
      </c>
      <c r="DT41" s="219">
        <v>964.7</v>
      </c>
      <c r="DU41" s="219">
        <v>1009.6</v>
      </c>
      <c r="DV41" s="219">
        <v>1054.4000000000001</v>
      </c>
      <c r="DW41" s="219">
        <v>1099.3</v>
      </c>
      <c r="DX41" s="219">
        <v>1153.5</v>
      </c>
      <c r="DY41" s="219">
        <v>1207.7</v>
      </c>
      <c r="DZ41" s="219">
        <v>1262</v>
      </c>
      <c r="EA41" s="219">
        <v>1316.2</v>
      </c>
      <c r="EB41" s="219">
        <v>1370.4</v>
      </c>
      <c r="EC41" s="219">
        <v>1424.6</v>
      </c>
      <c r="ED41" s="219">
        <v>1478.8</v>
      </c>
      <c r="EE41" s="219">
        <v>1533</v>
      </c>
      <c r="EF41" s="219">
        <v>1587.3</v>
      </c>
      <c r="EG41" s="219">
        <v>1641.5</v>
      </c>
      <c r="EH41" s="219">
        <v>1695.7</v>
      </c>
      <c r="EI41" s="219">
        <v>1749.9</v>
      </c>
      <c r="EJ41" s="219">
        <v>1804.1</v>
      </c>
      <c r="EK41" s="219">
        <v>1858.3</v>
      </c>
      <c r="EL41" s="219">
        <v>1912.6</v>
      </c>
      <c r="EM41" s="219">
        <v>1966.8</v>
      </c>
      <c r="EN41" s="219">
        <v>2021</v>
      </c>
      <c r="EO41" s="219">
        <v>2075.1999999999998</v>
      </c>
      <c r="EP41" s="219">
        <v>2129.4</v>
      </c>
      <c r="EQ41" s="219">
        <v>2183.6999999999998</v>
      </c>
      <c r="ER41" s="219">
        <v>2237.9</v>
      </c>
      <c r="ES41" s="219">
        <v>2292.1</v>
      </c>
      <c r="ET41" s="219">
        <v>2346.3000000000002</v>
      </c>
      <c r="EU41" s="219">
        <v>2400.5</v>
      </c>
      <c r="EV41" s="219">
        <v>2454.6999999999998</v>
      </c>
      <c r="EW41" s="219">
        <v>2509</v>
      </c>
      <c r="EX41" s="219">
        <v>2563.1999999999998</v>
      </c>
      <c r="EY41" s="219">
        <v>2617.4</v>
      </c>
      <c r="EZ41" s="220">
        <v>916.08775935382505</v>
      </c>
      <c r="FB41" s="218" t="s">
        <v>142</v>
      </c>
      <c r="FC41" s="219">
        <v>1047</v>
      </c>
      <c r="FD41" s="219">
        <v>1106.8</v>
      </c>
      <c r="FE41" s="219">
        <v>1166.5999999999999</v>
      </c>
      <c r="FF41" s="219">
        <v>1226.4000000000001</v>
      </c>
      <c r="FG41" s="219">
        <v>1286.3</v>
      </c>
      <c r="FH41" s="219">
        <v>1346.1</v>
      </c>
      <c r="FI41" s="219">
        <v>1405.9</v>
      </c>
      <c r="FJ41" s="219">
        <v>1465.7</v>
      </c>
      <c r="FK41" s="219">
        <v>1538</v>
      </c>
      <c r="FL41" s="219">
        <v>1610.3</v>
      </c>
      <c r="FM41" s="219">
        <v>1682.6</v>
      </c>
      <c r="FN41" s="219">
        <v>1754.9</v>
      </c>
      <c r="FO41" s="219">
        <v>1827.2</v>
      </c>
      <c r="FP41" s="219">
        <v>1899.5</v>
      </c>
      <c r="FQ41" s="219">
        <v>1971.8</v>
      </c>
      <c r="FR41" s="219">
        <v>2044.1</v>
      </c>
      <c r="FS41" s="219">
        <v>2116.3000000000002</v>
      </c>
      <c r="FT41" s="219">
        <v>2188.6</v>
      </c>
      <c r="FU41" s="219">
        <v>2260.9</v>
      </c>
      <c r="FV41" s="219">
        <v>2333.1999999999998</v>
      </c>
      <c r="FW41" s="219">
        <v>2405.5</v>
      </c>
      <c r="FX41" s="219">
        <v>2477.8000000000002</v>
      </c>
      <c r="FY41" s="219">
        <v>2550.1</v>
      </c>
      <c r="FZ41" s="219">
        <v>2622.4</v>
      </c>
      <c r="GA41" s="219">
        <v>2694.7</v>
      </c>
      <c r="GB41" s="219">
        <v>2767</v>
      </c>
      <c r="GC41" s="219">
        <v>2839.2</v>
      </c>
      <c r="GD41" s="219">
        <v>2911.5</v>
      </c>
      <c r="GE41" s="219">
        <v>2983.8</v>
      </c>
      <c r="GF41" s="219">
        <v>3056.1</v>
      </c>
      <c r="GG41" s="219">
        <v>3128.4</v>
      </c>
      <c r="GH41" s="219">
        <v>3200.7</v>
      </c>
      <c r="GI41" s="219">
        <v>3273</v>
      </c>
      <c r="GJ41" s="219">
        <v>3345.3</v>
      </c>
      <c r="GK41" s="219">
        <v>3417.6</v>
      </c>
      <c r="GL41" s="219">
        <v>3489.9</v>
      </c>
      <c r="GM41" s="215">
        <v>0</v>
      </c>
    </row>
    <row r="42" spans="1:195" s="209" customFormat="1" ht="15.5" x14ac:dyDescent="0.3">
      <c r="A42" s="222" t="s">
        <v>143</v>
      </c>
      <c r="B42" s="215">
        <v>0</v>
      </c>
      <c r="C42" s="215">
        <v>0</v>
      </c>
      <c r="D42" s="215">
        <v>0</v>
      </c>
      <c r="E42" s="215">
        <v>0</v>
      </c>
      <c r="F42" s="215">
        <v>0</v>
      </c>
      <c r="G42" s="215">
        <v>0</v>
      </c>
      <c r="H42" s="215">
        <v>0</v>
      </c>
      <c r="I42" s="215">
        <v>0</v>
      </c>
      <c r="J42" s="215">
        <v>0</v>
      </c>
      <c r="K42" s="215">
        <v>0</v>
      </c>
      <c r="L42" s="215">
        <v>0</v>
      </c>
      <c r="M42" s="215">
        <v>0</v>
      </c>
      <c r="N42" s="215">
        <v>0</v>
      </c>
      <c r="O42" s="215">
        <v>0</v>
      </c>
      <c r="P42" s="215">
        <v>0</v>
      </c>
      <c r="Q42" s="215">
        <v>0</v>
      </c>
      <c r="R42" s="215">
        <v>0</v>
      </c>
      <c r="S42" s="215">
        <v>0</v>
      </c>
      <c r="T42" s="215">
        <v>0</v>
      </c>
      <c r="U42" s="215">
        <v>0</v>
      </c>
      <c r="V42" s="215">
        <v>0</v>
      </c>
      <c r="W42" s="215">
        <v>0</v>
      </c>
      <c r="X42" s="215">
        <v>0</v>
      </c>
      <c r="Y42" s="215">
        <v>0</v>
      </c>
      <c r="Z42" s="215">
        <v>0</v>
      </c>
      <c r="AA42" s="215">
        <v>0</v>
      </c>
      <c r="AB42" s="215">
        <v>0</v>
      </c>
      <c r="AC42" s="215">
        <v>0</v>
      </c>
      <c r="AD42" s="215">
        <v>0</v>
      </c>
      <c r="AE42" s="215">
        <v>0</v>
      </c>
      <c r="AF42" s="215">
        <v>0</v>
      </c>
      <c r="AG42" s="215">
        <v>0</v>
      </c>
      <c r="AH42" s="215">
        <v>0</v>
      </c>
      <c r="AI42" s="215">
        <v>0</v>
      </c>
      <c r="AJ42" s="215">
        <v>0</v>
      </c>
      <c r="AK42" s="215">
        <v>0</v>
      </c>
      <c r="AL42" s="220">
        <v>3377.7409267060498</v>
      </c>
      <c r="AN42" s="217"/>
      <c r="AO42" s="218" t="s">
        <v>143</v>
      </c>
      <c r="AP42" s="219">
        <v>241.3</v>
      </c>
      <c r="AQ42" s="219">
        <v>255.1</v>
      </c>
      <c r="AR42" s="219">
        <v>268.8</v>
      </c>
      <c r="AS42" s="219">
        <v>282.60000000000002</v>
      </c>
      <c r="AT42" s="219">
        <v>296.39999999999998</v>
      </c>
      <c r="AU42" s="219">
        <v>310.2</v>
      </c>
      <c r="AV42" s="219">
        <v>324</v>
      </c>
      <c r="AW42" s="219">
        <v>337.8</v>
      </c>
      <c r="AX42" s="219">
        <v>354.4</v>
      </c>
      <c r="AY42" s="219">
        <v>371.1</v>
      </c>
      <c r="AZ42" s="219">
        <v>387.8</v>
      </c>
      <c r="BA42" s="219">
        <v>404.4</v>
      </c>
      <c r="BB42" s="219">
        <v>421.1</v>
      </c>
      <c r="BC42" s="219">
        <v>437.7</v>
      </c>
      <c r="BD42" s="219">
        <v>454.4</v>
      </c>
      <c r="BE42" s="219">
        <v>471</v>
      </c>
      <c r="BF42" s="219">
        <v>487.7</v>
      </c>
      <c r="BG42" s="219">
        <v>504.4</v>
      </c>
      <c r="BH42" s="219">
        <v>521</v>
      </c>
      <c r="BI42" s="219">
        <v>537.70000000000005</v>
      </c>
      <c r="BJ42" s="219">
        <v>554.29999999999995</v>
      </c>
      <c r="BK42" s="219">
        <v>571</v>
      </c>
      <c r="BL42" s="219">
        <v>587.70000000000005</v>
      </c>
      <c r="BM42" s="219">
        <v>604.29999999999995</v>
      </c>
      <c r="BN42" s="219">
        <v>621</v>
      </c>
      <c r="BO42" s="219">
        <v>637.6</v>
      </c>
      <c r="BP42" s="219">
        <v>654.29999999999995</v>
      </c>
      <c r="BQ42" s="219">
        <v>671</v>
      </c>
      <c r="BR42" s="219">
        <v>687.6</v>
      </c>
      <c r="BS42" s="219">
        <v>704.3</v>
      </c>
      <c r="BT42" s="219">
        <v>720.9</v>
      </c>
      <c r="BU42" s="219">
        <v>737.6</v>
      </c>
      <c r="BV42" s="219">
        <v>754.2</v>
      </c>
      <c r="BW42" s="219">
        <v>770.9</v>
      </c>
      <c r="BX42" s="219">
        <v>787.6</v>
      </c>
      <c r="BY42" s="219">
        <v>804.2</v>
      </c>
      <c r="BZ42" s="220">
        <v>2533.3056950295399</v>
      </c>
      <c r="CB42" s="221" t="s">
        <v>143</v>
      </c>
      <c r="CC42" s="219">
        <v>482.5</v>
      </c>
      <c r="CD42" s="219">
        <v>510.1</v>
      </c>
      <c r="CE42" s="219">
        <v>537.70000000000005</v>
      </c>
      <c r="CF42" s="219">
        <v>565.29999999999995</v>
      </c>
      <c r="CG42" s="219">
        <v>592.79999999999995</v>
      </c>
      <c r="CH42" s="219">
        <v>620.4</v>
      </c>
      <c r="CI42" s="219">
        <v>648</v>
      </c>
      <c r="CJ42" s="219">
        <v>675.5</v>
      </c>
      <c r="CK42" s="219">
        <v>708.9</v>
      </c>
      <c r="CL42" s="219">
        <v>742.2</v>
      </c>
      <c r="CM42" s="219">
        <v>775.5</v>
      </c>
      <c r="CN42" s="219">
        <v>808.8</v>
      </c>
      <c r="CO42" s="219">
        <v>842.1</v>
      </c>
      <c r="CP42" s="219">
        <v>875.5</v>
      </c>
      <c r="CQ42" s="219">
        <v>908.8</v>
      </c>
      <c r="CR42" s="219">
        <v>942.1</v>
      </c>
      <c r="CS42" s="219">
        <v>975.4</v>
      </c>
      <c r="CT42" s="219">
        <v>1008.7</v>
      </c>
      <c r="CU42" s="219">
        <v>1042</v>
      </c>
      <c r="CV42" s="219">
        <v>1075.4000000000001</v>
      </c>
      <c r="CW42" s="219">
        <v>1108.7</v>
      </c>
      <c r="CX42" s="219">
        <v>1142</v>
      </c>
      <c r="CY42" s="219">
        <v>1175.3</v>
      </c>
      <c r="CZ42" s="219">
        <v>1208.5999999999999</v>
      </c>
      <c r="DA42" s="219">
        <v>1242</v>
      </c>
      <c r="DB42" s="219">
        <v>1275.3</v>
      </c>
      <c r="DC42" s="219">
        <v>1308.5999999999999</v>
      </c>
      <c r="DD42" s="219">
        <v>1341.9</v>
      </c>
      <c r="DE42" s="219">
        <v>1375.2</v>
      </c>
      <c r="DF42" s="219">
        <v>1408.5</v>
      </c>
      <c r="DG42" s="219">
        <v>1441.9</v>
      </c>
      <c r="DH42" s="219">
        <v>1475.2</v>
      </c>
      <c r="DI42" s="219">
        <v>1508.5</v>
      </c>
      <c r="DJ42" s="219">
        <v>1541.8</v>
      </c>
      <c r="DK42" s="219">
        <v>1575.1</v>
      </c>
      <c r="DL42" s="219">
        <v>1608.4</v>
      </c>
      <c r="DM42" s="220">
        <v>1688.8704633530299</v>
      </c>
      <c r="DO42" s="218" t="s">
        <v>143</v>
      </c>
      <c r="DP42" s="219">
        <v>723.8</v>
      </c>
      <c r="DQ42" s="219">
        <v>765.2</v>
      </c>
      <c r="DR42" s="219">
        <v>806.5</v>
      </c>
      <c r="DS42" s="219">
        <v>847.9</v>
      </c>
      <c r="DT42" s="219">
        <v>889.2</v>
      </c>
      <c r="DU42" s="219">
        <v>930.6</v>
      </c>
      <c r="DV42" s="219">
        <v>972</v>
      </c>
      <c r="DW42" s="219">
        <v>1013.3</v>
      </c>
      <c r="DX42" s="219">
        <v>1063.3</v>
      </c>
      <c r="DY42" s="219">
        <v>1113.3</v>
      </c>
      <c r="DZ42" s="219">
        <v>1163.3</v>
      </c>
      <c r="EA42" s="219">
        <v>1213.2</v>
      </c>
      <c r="EB42" s="219">
        <v>1263.2</v>
      </c>
      <c r="EC42" s="219">
        <v>1313.2</v>
      </c>
      <c r="ED42" s="219">
        <v>1363.2</v>
      </c>
      <c r="EE42" s="219">
        <v>1413.1</v>
      </c>
      <c r="EF42" s="219">
        <v>1463.1</v>
      </c>
      <c r="EG42" s="219">
        <v>1513.1</v>
      </c>
      <c r="EH42" s="219">
        <v>1563.1</v>
      </c>
      <c r="EI42" s="219">
        <v>1613</v>
      </c>
      <c r="EJ42" s="219">
        <v>1663</v>
      </c>
      <c r="EK42" s="219">
        <v>1713</v>
      </c>
      <c r="EL42" s="219">
        <v>1763</v>
      </c>
      <c r="EM42" s="219">
        <v>1813</v>
      </c>
      <c r="EN42" s="219">
        <v>1862.9</v>
      </c>
      <c r="EO42" s="219">
        <v>1912.9</v>
      </c>
      <c r="EP42" s="219">
        <v>1962.9</v>
      </c>
      <c r="EQ42" s="219">
        <v>2012.9</v>
      </c>
      <c r="ER42" s="219">
        <v>2062.8000000000002</v>
      </c>
      <c r="ES42" s="219">
        <v>2112.8000000000002</v>
      </c>
      <c r="ET42" s="219">
        <v>2162.8000000000002</v>
      </c>
      <c r="EU42" s="219">
        <v>2212.8000000000002</v>
      </c>
      <c r="EV42" s="219">
        <v>2262.6999999999998</v>
      </c>
      <c r="EW42" s="219">
        <v>2312.6999999999998</v>
      </c>
      <c r="EX42" s="219">
        <v>2362.6999999999998</v>
      </c>
      <c r="EY42" s="219">
        <v>2412.6999999999998</v>
      </c>
      <c r="EZ42" s="220">
        <v>844.43523167651404</v>
      </c>
      <c r="FB42" s="218" t="s">
        <v>143</v>
      </c>
      <c r="FC42" s="219">
        <v>965.1</v>
      </c>
      <c r="FD42" s="219">
        <v>1020.2</v>
      </c>
      <c r="FE42" s="219">
        <v>1075.4000000000001</v>
      </c>
      <c r="FF42" s="219">
        <v>1130.5</v>
      </c>
      <c r="FG42" s="219">
        <v>1185.7</v>
      </c>
      <c r="FH42" s="219">
        <v>1240.8</v>
      </c>
      <c r="FI42" s="219">
        <v>1295.9000000000001</v>
      </c>
      <c r="FJ42" s="219">
        <v>1351.1</v>
      </c>
      <c r="FK42" s="219">
        <v>1417.7</v>
      </c>
      <c r="FL42" s="219">
        <v>1484.4</v>
      </c>
      <c r="FM42" s="219">
        <v>1551</v>
      </c>
      <c r="FN42" s="219">
        <v>1617.6</v>
      </c>
      <c r="FO42" s="219">
        <v>1684.3</v>
      </c>
      <c r="FP42" s="219">
        <v>1750.9</v>
      </c>
      <c r="FQ42" s="219">
        <v>1817.5</v>
      </c>
      <c r="FR42" s="219">
        <v>1884.2</v>
      </c>
      <c r="FS42" s="219">
        <v>1950.8</v>
      </c>
      <c r="FT42" s="219">
        <v>2017.5</v>
      </c>
      <c r="FU42" s="219">
        <v>2084.1</v>
      </c>
      <c r="FV42" s="219">
        <v>2150.6999999999998</v>
      </c>
      <c r="FW42" s="219">
        <v>2217.4</v>
      </c>
      <c r="FX42" s="219">
        <v>2284</v>
      </c>
      <c r="FY42" s="219">
        <v>2350.6</v>
      </c>
      <c r="FZ42" s="219">
        <v>2417.3000000000002</v>
      </c>
      <c r="GA42" s="219">
        <v>2483.9</v>
      </c>
      <c r="GB42" s="219">
        <v>2550.5</v>
      </c>
      <c r="GC42" s="219">
        <v>2617.1999999999998</v>
      </c>
      <c r="GD42" s="219">
        <v>2683.8</v>
      </c>
      <c r="GE42" s="219">
        <v>2750.4</v>
      </c>
      <c r="GF42" s="219">
        <v>2817.1</v>
      </c>
      <c r="GG42" s="219">
        <v>2883.7</v>
      </c>
      <c r="GH42" s="219">
        <v>2950.4</v>
      </c>
      <c r="GI42" s="219">
        <v>3017</v>
      </c>
      <c r="GJ42" s="219">
        <v>3083.6</v>
      </c>
      <c r="GK42" s="219">
        <v>3150.3</v>
      </c>
      <c r="GL42" s="219">
        <v>3216.9</v>
      </c>
      <c r="GM42" s="215">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22:CS120"/>
  <sheetViews>
    <sheetView workbookViewId="0">
      <selection activeCell="M16" sqref="M16"/>
    </sheetView>
  </sheetViews>
  <sheetFormatPr baseColWidth="10" defaultColWidth="11.54296875" defaultRowHeight="14.5" x14ac:dyDescent="0.35"/>
  <cols>
    <col min="2" max="2" width="37.54296875" bestFit="1" customWidth="1"/>
    <col min="3" max="3" width="12.1796875" bestFit="1" customWidth="1"/>
    <col min="4" max="4" width="19.1796875" bestFit="1" customWidth="1"/>
    <col min="5" max="5" width="16.1796875" bestFit="1" customWidth="1"/>
    <col min="9" max="9" width="12.1796875" bestFit="1" customWidth="1"/>
    <col min="13" max="13" width="11.81640625" customWidth="1"/>
    <col min="14" max="14" width="12.1796875" bestFit="1" customWidth="1"/>
    <col min="24" max="24" width="12" bestFit="1" customWidth="1"/>
    <col min="29" max="29" width="12" bestFit="1" customWidth="1"/>
    <col min="34" max="34" width="12" bestFit="1" customWidth="1"/>
    <col min="38" max="38" width="12" bestFit="1" customWidth="1"/>
    <col min="90" max="90" width="15.81640625" bestFit="1" customWidth="1"/>
    <col min="91" max="91" width="12" bestFit="1" customWidth="1"/>
  </cols>
  <sheetData>
    <row r="22" spans="2:7" x14ac:dyDescent="0.35">
      <c r="B22" s="331" t="s">
        <v>1554</v>
      </c>
    </row>
    <row r="23" spans="2:7" x14ac:dyDescent="0.35">
      <c r="B23" s="332">
        <v>0</v>
      </c>
    </row>
    <row r="25" spans="2:7" x14ac:dyDescent="0.35">
      <c r="G25" s="333"/>
    </row>
    <row r="26" spans="2:7" x14ac:dyDescent="0.35">
      <c r="G26" s="333"/>
    </row>
    <row r="27" spans="2:7" x14ac:dyDescent="0.35">
      <c r="G27" s="334"/>
    </row>
    <row r="32" spans="2:7" ht="18.5" x14ac:dyDescent="0.45">
      <c r="B32" s="335" t="s">
        <v>1555</v>
      </c>
    </row>
    <row r="33" spans="2:97" x14ac:dyDescent="0.35">
      <c r="B33" s="336" t="s">
        <v>1556</v>
      </c>
      <c r="C33">
        <v>2015</v>
      </c>
      <c r="D33">
        <v>2016</v>
      </c>
      <c r="E33">
        <v>2017</v>
      </c>
      <c r="F33">
        <v>2018</v>
      </c>
      <c r="G33">
        <v>2019</v>
      </c>
      <c r="H33">
        <v>2020</v>
      </c>
      <c r="I33">
        <v>2021</v>
      </c>
      <c r="J33">
        <v>2022</v>
      </c>
      <c r="K33">
        <v>2023</v>
      </c>
      <c r="L33">
        <v>2024</v>
      </c>
      <c r="M33">
        <v>2025</v>
      </c>
      <c r="N33">
        <v>2026</v>
      </c>
      <c r="O33">
        <v>2027</v>
      </c>
      <c r="P33">
        <v>2028</v>
      </c>
      <c r="Q33">
        <v>2029</v>
      </c>
      <c r="R33">
        <v>2030</v>
      </c>
      <c r="S33">
        <v>2031</v>
      </c>
      <c r="T33">
        <v>2032</v>
      </c>
      <c r="U33">
        <v>2033</v>
      </c>
      <c r="V33">
        <v>2034</v>
      </c>
      <c r="W33">
        <v>2035</v>
      </c>
      <c r="X33">
        <v>2036</v>
      </c>
      <c r="Y33">
        <v>2037</v>
      </c>
      <c r="Z33">
        <v>2038</v>
      </c>
      <c r="AA33">
        <v>2039</v>
      </c>
      <c r="AB33">
        <v>2040</v>
      </c>
      <c r="AC33">
        <v>2041</v>
      </c>
      <c r="AD33">
        <v>2042</v>
      </c>
      <c r="AE33">
        <v>2043</v>
      </c>
      <c r="AF33">
        <v>2044</v>
      </c>
      <c r="AG33">
        <v>2045</v>
      </c>
      <c r="AH33">
        <v>2046</v>
      </c>
      <c r="AI33">
        <v>2047</v>
      </c>
      <c r="AJ33">
        <v>2048</v>
      </c>
      <c r="AK33">
        <v>2049</v>
      </c>
      <c r="AL33">
        <v>2050</v>
      </c>
      <c r="AM33">
        <v>2051</v>
      </c>
      <c r="AN33">
        <v>2052</v>
      </c>
      <c r="AO33">
        <v>2053</v>
      </c>
      <c r="AP33">
        <v>2054</v>
      </c>
      <c r="AQ33">
        <v>2055</v>
      </c>
      <c r="AR33">
        <v>2056</v>
      </c>
      <c r="AS33">
        <v>2057</v>
      </c>
      <c r="AT33">
        <v>2058</v>
      </c>
      <c r="AU33">
        <v>2059</v>
      </c>
      <c r="AV33">
        <v>2060</v>
      </c>
      <c r="AW33">
        <v>2061</v>
      </c>
      <c r="AX33">
        <v>2062</v>
      </c>
      <c r="AY33">
        <v>2063</v>
      </c>
      <c r="AZ33">
        <v>2064</v>
      </c>
      <c r="BA33">
        <v>2065</v>
      </c>
      <c r="BB33">
        <v>2066</v>
      </c>
      <c r="BC33">
        <v>2067</v>
      </c>
      <c r="BD33">
        <v>2068</v>
      </c>
      <c r="BE33">
        <v>2069</v>
      </c>
      <c r="BF33">
        <v>2070</v>
      </c>
      <c r="BG33">
        <v>2071</v>
      </c>
      <c r="BH33">
        <v>2072</v>
      </c>
      <c r="BI33">
        <v>2073</v>
      </c>
      <c r="BJ33">
        <v>2074</v>
      </c>
      <c r="BK33">
        <v>2075</v>
      </c>
      <c r="BL33">
        <v>2076</v>
      </c>
      <c r="BM33">
        <v>2077</v>
      </c>
      <c r="BN33">
        <v>2078</v>
      </c>
      <c r="BO33">
        <v>2079</v>
      </c>
      <c r="BP33">
        <v>2080</v>
      </c>
      <c r="BQ33">
        <v>2081</v>
      </c>
      <c r="BR33">
        <v>2082</v>
      </c>
      <c r="BS33">
        <v>2083</v>
      </c>
      <c r="BT33">
        <v>2084</v>
      </c>
      <c r="BU33">
        <v>2085</v>
      </c>
      <c r="BV33">
        <v>2086</v>
      </c>
      <c r="BW33">
        <v>2087</v>
      </c>
      <c r="BX33">
        <v>2088</v>
      </c>
      <c r="BY33">
        <v>2089</v>
      </c>
      <c r="BZ33">
        <v>2090</v>
      </c>
      <c r="CA33">
        <v>2091</v>
      </c>
      <c r="CB33">
        <v>2092</v>
      </c>
      <c r="CC33">
        <v>2093</v>
      </c>
      <c r="CD33">
        <v>2094</v>
      </c>
      <c r="CE33">
        <v>2095</v>
      </c>
      <c r="CF33">
        <v>2096</v>
      </c>
      <c r="CG33">
        <v>2097</v>
      </c>
      <c r="CH33">
        <v>2098</v>
      </c>
      <c r="CI33">
        <v>2099</v>
      </c>
      <c r="CJ33">
        <v>2100</v>
      </c>
      <c r="CL33" t="s">
        <v>1557</v>
      </c>
      <c r="CM33" s="337" t="s">
        <v>1558</v>
      </c>
      <c r="CN33" s="337" t="s">
        <v>1559</v>
      </c>
      <c r="CO33" s="337" t="s">
        <v>1560</v>
      </c>
      <c r="CP33" s="337" t="s">
        <v>1561</v>
      </c>
      <c r="CQ33" s="337" t="s">
        <v>1562</v>
      </c>
      <c r="CR33" s="337" t="s">
        <v>1563</v>
      </c>
      <c r="CS33" s="337" t="s">
        <v>1564</v>
      </c>
    </row>
    <row r="34" spans="2:97" x14ac:dyDescent="0.35">
      <c r="B34" s="46" t="s">
        <v>1565</v>
      </c>
      <c r="C34" s="333">
        <f>$CM34</f>
        <v>8.3243753322204176E-6</v>
      </c>
      <c r="D34" s="333">
        <f t="shared" ref="D34:G34" si="0">$CM34</f>
        <v>8.3243753322204176E-6</v>
      </c>
      <c r="E34" s="333">
        <f t="shared" si="0"/>
        <v>8.3243753322204176E-6</v>
      </c>
      <c r="F34" s="333">
        <f t="shared" si="0"/>
        <v>8.3243753322204176E-6</v>
      </c>
      <c r="G34" s="333">
        <f t="shared" si="0"/>
        <v>8.3243753322204176E-6</v>
      </c>
      <c r="H34" s="333">
        <f>$CM34</f>
        <v>8.3243753322204176E-6</v>
      </c>
      <c r="I34" s="333">
        <f>$CN34</f>
        <v>3.0153955009870108E-6</v>
      </c>
      <c r="J34" s="333">
        <f t="shared" ref="J34:M42" si="1">$CN34</f>
        <v>3.0153955009870108E-6</v>
      </c>
      <c r="K34" s="333">
        <f t="shared" si="1"/>
        <v>3.0153955009870108E-6</v>
      </c>
      <c r="L34" s="333">
        <f t="shared" si="1"/>
        <v>3.0153955009870108E-6</v>
      </c>
      <c r="M34" s="333">
        <f t="shared" si="1"/>
        <v>3.0153955009870108E-6</v>
      </c>
      <c r="N34" s="333">
        <f>$CO34</f>
        <v>8.0123207974813734E-6</v>
      </c>
      <c r="O34" s="333">
        <f t="shared" ref="O34:R42" si="2">$CO34</f>
        <v>8.0123207974813734E-6</v>
      </c>
      <c r="P34" s="333">
        <f t="shared" si="2"/>
        <v>8.0123207974813734E-6</v>
      </c>
      <c r="Q34" s="333">
        <f t="shared" si="2"/>
        <v>8.0123207974813734E-6</v>
      </c>
      <c r="R34" s="333">
        <f t="shared" si="2"/>
        <v>8.0123207974813734E-6</v>
      </c>
      <c r="S34" s="333">
        <f>$CP34</f>
        <v>5.4585690218767591E-5</v>
      </c>
      <c r="T34" s="333">
        <f t="shared" ref="T34:W42" si="3">$CP34</f>
        <v>5.4585690218767591E-5</v>
      </c>
      <c r="U34" s="333">
        <f t="shared" si="3"/>
        <v>5.4585690218767591E-5</v>
      </c>
      <c r="V34" s="333">
        <f t="shared" si="3"/>
        <v>5.4585690218767591E-5</v>
      </c>
      <c r="W34" s="333">
        <f t="shared" si="3"/>
        <v>5.4585690218767591E-5</v>
      </c>
      <c r="X34" s="333">
        <f>$CQ34</f>
        <v>2.4150583461443571E-4</v>
      </c>
      <c r="Y34" s="333">
        <f t="shared" ref="Y34:AB42" si="4">$CQ34</f>
        <v>2.4150583461443571E-4</v>
      </c>
      <c r="Z34" s="333">
        <f t="shared" si="4"/>
        <v>2.4150583461443571E-4</v>
      </c>
      <c r="AA34" s="333">
        <f t="shared" si="4"/>
        <v>2.4150583461443571E-4</v>
      </c>
      <c r="AB34" s="333">
        <f t="shared" si="4"/>
        <v>2.4150583461443571E-4</v>
      </c>
      <c r="AC34" s="333">
        <f>$CR34</f>
        <v>4.8725426157478148E-4</v>
      </c>
      <c r="AD34" s="333">
        <f t="shared" ref="AD34:AG42" si="5">$CR34</f>
        <v>4.8725426157478148E-4</v>
      </c>
      <c r="AE34" s="333">
        <f t="shared" si="5"/>
        <v>4.8725426157478148E-4</v>
      </c>
      <c r="AF34" s="333">
        <f t="shared" si="5"/>
        <v>4.8725426157478148E-4</v>
      </c>
      <c r="AG34" s="333">
        <f t="shared" si="5"/>
        <v>4.8725426157478148E-4</v>
      </c>
      <c r="AH34" s="333">
        <f>$CS34</f>
        <v>8.492978058203094E-4</v>
      </c>
      <c r="AI34" s="333">
        <f t="shared" ref="AI34:AL42" si="6">$CS34</f>
        <v>8.492978058203094E-4</v>
      </c>
      <c r="AJ34" s="333">
        <f t="shared" si="6"/>
        <v>8.492978058203094E-4</v>
      </c>
      <c r="AK34" s="333">
        <f t="shared" si="6"/>
        <v>8.492978058203094E-4</v>
      </c>
      <c r="AL34" s="333">
        <f t="shared" si="6"/>
        <v>8.492978058203094E-4</v>
      </c>
      <c r="AM34" s="333">
        <v>0</v>
      </c>
      <c r="AN34" s="333">
        <v>0</v>
      </c>
      <c r="AO34" s="333">
        <v>0</v>
      </c>
      <c r="AP34" s="333">
        <v>0</v>
      </c>
      <c r="AQ34" s="333">
        <v>0</v>
      </c>
      <c r="AR34" s="333">
        <v>0</v>
      </c>
      <c r="AS34" s="333">
        <v>0</v>
      </c>
      <c r="AT34" s="333">
        <v>0</v>
      </c>
      <c r="AU34" s="333">
        <v>0</v>
      </c>
      <c r="AV34" s="333">
        <v>0</v>
      </c>
      <c r="AW34" s="333">
        <v>0</v>
      </c>
      <c r="AX34" s="333">
        <v>0</v>
      </c>
      <c r="AY34" s="333">
        <v>0</v>
      </c>
      <c r="AZ34" s="333">
        <v>0</v>
      </c>
      <c r="BA34" s="333">
        <v>0</v>
      </c>
      <c r="BB34" s="333">
        <v>0</v>
      </c>
      <c r="BC34" s="333">
        <v>0</v>
      </c>
      <c r="BD34" s="333">
        <v>0</v>
      </c>
      <c r="BE34" s="333">
        <v>0</v>
      </c>
      <c r="BF34" s="333">
        <v>0</v>
      </c>
      <c r="BG34" s="333">
        <v>0</v>
      </c>
      <c r="BH34" s="333">
        <v>0</v>
      </c>
      <c r="BI34" s="333">
        <v>0</v>
      </c>
      <c r="BJ34" s="333">
        <v>0</v>
      </c>
      <c r="BK34" s="333">
        <v>0</v>
      </c>
      <c r="BL34" s="333">
        <v>0</v>
      </c>
      <c r="BM34" s="333">
        <v>0</v>
      </c>
      <c r="BN34" s="333">
        <v>0</v>
      </c>
      <c r="BO34" s="333">
        <v>0</v>
      </c>
      <c r="BP34" s="333">
        <v>0</v>
      </c>
      <c r="BQ34" s="333">
        <v>0</v>
      </c>
      <c r="BR34" s="333">
        <v>0</v>
      </c>
      <c r="BS34" s="333">
        <v>0</v>
      </c>
      <c r="BT34" s="333">
        <v>0</v>
      </c>
      <c r="BU34" s="333">
        <v>0</v>
      </c>
      <c r="BV34" s="333">
        <v>0</v>
      </c>
      <c r="BW34" s="333">
        <v>0</v>
      </c>
      <c r="BX34" s="333">
        <v>0</v>
      </c>
      <c r="BY34" s="333">
        <v>0</v>
      </c>
      <c r="BZ34" s="333">
        <v>0</v>
      </c>
      <c r="CA34" s="333">
        <v>0</v>
      </c>
      <c r="CB34" s="333">
        <v>0</v>
      </c>
      <c r="CC34" s="333">
        <v>0</v>
      </c>
      <c r="CD34" s="333">
        <v>0</v>
      </c>
      <c r="CE34" s="333">
        <v>0</v>
      </c>
      <c r="CF34" s="333">
        <v>0</v>
      </c>
      <c r="CG34" s="333">
        <v>0</v>
      </c>
      <c r="CH34" s="333">
        <v>0</v>
      </c>
      <c r="CI34" s="333">
        <v>0</v>
      </c>
      <c r="CJ34" s="333">
        <v>0</v>
      </c>
      <c r="CL34" s="337" t="s">
        <v>196</v>
      </c>
      <c r="CM34">
        <v>8.3243753322204176E-6</v>
      </c>
      <c r="CN34">
        <v>3.0153955009870108E-6</v>
      </c>
      <c r="CO34">
        <v>8.0123207974813734E-6</v>
      </c>
      <c r="CP34">
        <v>5.4585690218767591E-5</v>
      </c>
      <c r="CQ34">
        <v>2.4150583461443571E-4</v>
      </c>
      <c r="CR34">
        <v>4.8725426157478148E-4</v>
      </c>
      <c r="CS34">
        <v>8.492978058203094E-4</v>
      </c>
    </row>
    <row r="35" spans="2:97" x14ac:dyDescent="0.35">
      <c r="B35" s="47" t="s">
        <v>1566</v>
      </c>
      <c r="C35" s="333">
        <f t="shared" ref="C35:H42" si="7">$CM35</f>
        <v>0</v>
      </c>
      <c r="D35" s="333">
        <f t="shared" si="7"/>
        <v>0</v>
      </c>
      <c r="E35" s="333">
        <f t="shared" si="7"/>
        <v>0</v>
      </c>
      <c r="F35" s="333">
        <f t="shared" si="7"/>
        <v>0</v>
      </c>
      <c r="G35" s="333">
        <f t="shared" si="7"/>
        <v>0</v>
      </c>
      <c r="H35" s="333">
        <f t="shared" si="7"/>
        <v>0</v>
      </c>
      <c r="I35" s="333">
        <f t="shared" ref="I35:I42" si="8">$CN35</f>
        <v>0</v>
      </c>
      <c r="J35" s="333">
        <f t="shared" si="1"/>
        <v>0</v>
      </c>
      <c r="K35" s="333">
        <f t="shared" si="1"/>
        <v>0</v>
      </c>
      <c r="L35" s="333">
        <f t="shared" si="1"/>
        <v>0</v>
      </c>
      <c r="M35" s="333">
        <f t="shared" si="1"/>
        <v>0</v>
      </c>
      <c r="N35" s="333">
        <f t="shared" ref="N35:N42" si="9">$CO35</f>
        <v>0</v>
      </c>
      <c r="O35" s="333">
        <f t="shared" si="2"/>
        <v>0</v>
      </c>
      <c r="P35" s="333">
        <f t="shared" si="2"/>
        <v>0</v>
      </c>
      <c r="Q35" s="333">
        <f t="shared" si="2"/>
        <v>0</v>
      </c>
      <c r="R35" s="333">
        <f t="shared" si="2"/>
        <v>0</v>
      </c>
      <c r="S35" s="333">
        <f t="shared" ref="S35:S42" si="10">$CP35</f>
        <v>0</v>
      </c>
      <c r="T35" s="333">
        <f t="shared" si="3"/>
        <v>0</v>
      </c>
      <c r="U35" s="333">
        <f t="shared" si="3"/>
        <v>0</v>
      </c>
      <c r="V35" s="333">
        <f t="shared" si="3"/>
        <v>0</v>
      </c>
      <c r="W35" s="333">
        <f t="shared" si="3"/>
        <v>0</v>
      </c>
      <c r="X35" s="333">
        <f t="shared" ref="X35:X42" si="11">$CQ35</f>
        <v>0</v>
      </c>
      <c r="Y35" s="333">
        <f t="shared" si="4"/>
        <v>0</v>
      </c>
      <c r="Z35" s="333">
        <f t="shared" si="4"/>
        <v>0</v>
      </c>
      <c r="AA35" s="333">
        <f t="shared" si="4"/>
        <v>0</v>
      </c>
      <c r="AB35" s="333">
        <f t="shared" si="4"/>
        <v>0</v>
      </c>
      <c r="AC35" s="333">
        <f t="shared" ref="AC35:AC42" si="12">$CR35</f>
        <v>0</v>
      </c>
      <c r="AD35" s="333">
        <f t="shared" si="5"/>
        <v>0</v>
      </c>
      <c r="AE35" s="333">
        <f t="shared" si="5"/>
        <v>0</v>
      </c>
      <c r="AF35" s="333">
        <f t="shared" si="5"/>
        <v>0</v>
      </c>
      <c r="AG35" s="333">
        <f t="shared" si="5"/>
        <v>0</v>
      </c>
      <c r="AH35" s="333">
        <f t="shared" ref="AH35:AH42" si="13">$CS35</f>
        <v>0</v>
      </c>
      <c r="AI35" s="333">
        <f t="shared" si="6"/>
        <v>0</v>
      </c>
      <c r="AJ35" s="333">
        <f t="shared" si="6"/>
        <v>0</v>
      </c>
      <c r="AK35" s="333">
        <f t="shared" si="6"/>
        <v>0</v>
      </c>
      <c r="AL35" s="333">
        <f t="shared" si="6"/>
        <v>0</v>
      </c>
      <c r="AM35" s="333">
        <v>0</v>
      </c>
      <c r="AN35" s="333">
        <v>0</v>
      </c>
      <c r="AO35" s="333">
        <v>0</v>
      </c>
      <c r="AP35" s="333">
        <v>0</v>
      </c>
      <c r="AQ35" s="333">
        <v>0</v>
      </c>
      <c r="AR35" s="333">
        <v>0</v>
      </c>
      <c r="AS35" s="333">
        <v>0</v>
      </c>
      <c r="AT35" s="333">
        <v>0</v>
      </c>
      <c r="AU35" s="333">
        <v>0</v>
      </c>
      <c r="AV35" s="333">
        <v>0</v>
      </c>
      <c r="AW35" s="333">
        <v>0</v>
      </c>
      <c r="AX35" s="333">
        <v>0</v>
      </c>
      <c r="AY35" s="333">
        <v>0</v>
      </c>
      <c r="AZ35" s="333">
        <v>0</v>
      </c>
      <c r="BA35" s="333">
        <v>0</v>
      </c>
      <c r="BB35" s="333">
        <v>0</v>
      </c>
      <c r="BC35" s="333">
        <v>0</v>
      </c>
      <c r="BD35" s="333">
        <v>0</v>
      </c>
      <c r="BE35" s="333">
        <v>0</v>
      </c>
      <c r="BF35" s="333">
        <v>0</v>
      </c>
      <c r="BG35" s="333">
        <v>0</v>
      </c>
      <c r="BH35" s="333">
        <v>0</v>
      </c>
      <c r="BI35" s="333">
        <v>0</v>
      </c>
      <c r="BJ35" s="333">
        <v>0</v>
      </c>
      <c r="BK35" s="333">
        <v>0</v>
      </c>
      <c r="BL35" s="333">
        <v>0</v>
      </c>
      <c r="BM35" s="333">
        <v>0</v>
      </c>
      <c r="BN35" s="333">
        <v>0</v>
      </c>
      <c r="BO35" s="333">
        <v>0</v>
      </c>
      <c r="BP35" s="333">
        <v>0</v>
      </c>
      <c r="BQ35" s="333">
        <v>0</v>
      </c>
      <c r="BR35" s="333">
        <v>0</v>
      </c>
      <c r="BS35" s="333">
        <v>0</v>
      </c>
      <c r="BT35" s="333">
        <v>0</v>
      </c>
      <c r="BU35" s="333">
        <v>0</v>
      </c>
      <c r="BV35" s="333">
        <v>0</v>
      </c>
      <c r="BW35" s="333">
        <v>0</v>
      </c>
      <c r="BX35" s="333">
        <v>0</v>
      </c>
      <c r="BY35" s="333">
        <v>0</v>
      </c>
      <c r="BZ35" s="333">
        <v>0</v>
      </c>
      <c r="CA35" s="333">
        <v>0</v>
      </c>
      <c r="CB35" s="333">
        <v>0</v>
      </c>
      <c r="CC35" s="333">
        <v>0</v>
      </c>
      <c r="CD35" s="333">
        <v>0</v>
      </c>
      <c r="CE35" s="333">
        <v>0</v>
      </c>
      <c r="CF35" s="333">
        <v>0</v>
      </c>
      <c r="CG35" s="333">
        <v>0</v>
      </c>
      <c r="CH35" s="333">
        <v>0</v>
      </c>
      <c r="CI35" s="333">
        <v>0</v>
      </c>
      <c r="CJ35" s="333">
        <v>0</v>
      </c>
      <c r="CL35" s="337" t="s">
        <v>136</v>
      </c>
      <c r="CM35">
        <v>0</v>
      </c>
      <c r="CN35">
        <v>0</v>
      </c>
      <c r="CO35">
        <v>0</v>
      </c>
      <c r="CP35">
        <v>0</v>
      </c>
      <c r="CQ35">
        <v>0</v>
      </c>
      <c r="CR35">
        <v>0</v>
      </c>
      <c r="CS35">
        <v>0</v>
      </c>
    </row>
    <row r="36" spans="2:97" x14ac:dyDescent="0.35">
      <c r="B36" s="47" t="s">
        <v>857</v>
      </c>
      <c r="C36" s="333">
        <f t="shared" si="7"/>
        <v>7.3438816832338603E-7</v>
      </c>
      <c r="D36" s="333">
        <f t="shared" si="7"/>
        <v>7.3438816832338603E-7</v>
      </c>
      <c r="E36" s="333">
        <f t="shared" si="7"/>
        <v>7.3438816832338603E-7</v>
      </c>
      <c r="F36" s="333">
        <f t="shared" si="7"/>
        <v>7.3438816832338603E-7</v>
      </c>
      <c r="G36" s="333">
        <f t="shared" si="7"/>
        <v>7.3438816832338603E-7</v>
      </c>
      <c r="H36" s="333">
        <f t="shared" si="7"/>
        <v>7.3438816832338603E-7</v>
      </c>
      <c r="I36" s="333">
        <f t="shared" si="8"/>
        <v>1.186782280553181E-6</v>
      </c>
      <c r="J36" s="333">
        <f t="shared" si="1"/>
        <v>1.186782280553181E-6</v>
      </c>
      <c r="K36" s="333">
        <f t="shared" si="1"/>
        <v>1.186782280553181E-6</v>
      </c>
      <c r="L36" s="333">
        <f t="shared" si="1"/>
        <v>1.186782280553181E-6</v>
      </c>
      <c r="M36" s="333">
        <f t="shared" si="1"/>
        <v>1.186782280553181E-6</v>
      </c>
      <c r="N36" s="333">
        <f t="shared" si="9"/>
        <v>2.5926901896424191E-6</v>
      </c>
      <c r="O36" s="333">
        <f t="shared" si="2"/>
        <v>2.5926901896424191E-6</v>
      </c>
      <c r="P36" s="333">
        <f t="shared" si="2"/>
        <v>2.5926901896424191E-6</v>
      </c>
      <c r="Q36" s="333">
        <f t="shared" si="2"/>
        <v>2.5926901896424191E-6</v>
      </c>
      <c r="R36" s="333">
        <f t="shared" si="2"/>
        <v>2.5926901896424191E-6</v>
      </c>
      <c r="S36" s="333">
        <f t="shared" si="10"/>
        <v>4.7620303576938688E-5</v>
      </c>
      <c r="T36" s="333">
        <f t="shared" si="3"/>
        <v>4.7620303576938688E-5</v>
      </c>
      <c r="U36" s="333">
        <f t="shared" si="3"/>
        <v>4.7620303576938688E-5</v>
      </c>
      <c r="V36" s="333">
        <f t="shared" si="3"/>
        <v>4.7620303576938688E-5</v>
      </c>
      <c r="W36" s="333">
        <f t="shared" si="3"/>
        <v>4.7620303576938688E-5</v>
      </c>
      <c r="X36" s="333">
        <f t="shared" si="11"/>
        <v>2.0570023449823809E-4</v>
      </c>
      <c r="Y36" s="333">
        <f t="shared" si="4"/>
        <v>2.0570023449823809E-4</v>
      </c>
      <c r="Z36" s="333">
        <f t="shared" si="4"/>
        <v>2.0570023449823809E-4</v>
      </c>
      <c r="AA36" s="333">
        <f t="shared" si="4"/>
        <v>2.0570023449823809E-4</v>
      </c>
      <c r="AB36" s="333">
        <f t="shared" si="4"/>
        <v>2.0570023449823809E-4</v>
      </c>
      <c r="AC36" s="333">
        <f t="shared" si="12"/>
        <v>4.473390166912752E-4</v>
      </c>
      <c r="AD36" s="333">
        <f t="shared" si="5"/>
        <v>4.473390166912752E-4</v>
      </c>
      <c r="AE36" s="333">
        <f t="shared" si="5"/>
        <v>4.473390166912752E-4</v>
      </c>
      <c r="AF36" s="333">
        <f t="shared" si="5"/>
        <v>4.473390166912752E-4</v>
      </c>
      <c r="AG36" s="333">
        <f t="shared" si="5"/>
        <v>4.473390166912752E-4</v>
      </c>
      <c r="AH36" s="333">
        <f t="shared" si="13"/>
        <v>6.1404515740103613E-4</v>
      </c>
      <c r="AI36" s="333">
        <f t="shared" si="6"/>
        <v>6.1404515740103613E-4</v>
      </c>
      <c r="AJ36" s="333">
        <f t="shared" si="6"/>
        <v>6.1404515740103613E-4</v>
      </c>
      <c r="AK36" s="333">
        <f t="shared" si="6"/>
        <v>6.1404515740103613E-4</v>
      </c>
      <c r="AL36" s="333">
        <f t="shared" si="6"/>
        <v>6.1404515740103613E-4</v>
      </c>
      <c r="AM36" s="333">
        <v>0</v>
      </c>
      <c r="AN36" s="333">
        <v>0</v>
      </c>
      <c r="AO36" s="333">
        <v>0</v>
      </c>
      <c r="AP36" s="333">
        <v>0</v>
      </c>
      <c r="AQ36" s="333">
        <v>0</v>
      </c>
      <c r="AR36" s="333">
        <v>0</v>
      </c>
      <c r="AS36" s="333">
        <v>0</v>
      </c>
      <c r="AT36" s="333">
        <v>0</v>
      </c>
      <c r="AU36" s="333">
        <v>0</v>
      </c>
      <c r="AV36" s="333">
        <v>0</v>
      </c>
      <c r="AW36" s="333">
        <v>0</v>
      </c>
      <c r="AX36" s="333">
        <v>0</v>
      </c>
      <c r="AY36" s="333">
        <v>0</v>
      </c>
      <c r="AZ36" s="333">
        <v>0</v>
      </c>
      <c r="BA36" s="333">
        <v>0</v>
      </c>
      <c r="BB36" s="333">
        <v>0</v>
      </c>
      <c r="BC36" s="333">
        <v>0</v>
      </c>
      <c r="BD36" s="333">
        <v>0</v>
      </c>
      <c r="BE36" s="333">
        <v>0</v>
      </c>
      <c r="BF36" s="333">
        <v>0</v>
      </c>
      <c r="BG36" s="333">
        <v>0</v>
      </c>
      <c r="BH36" s="333">
        <v>0</v>
      </c>
      <c r="BI36" s="333">
        <v>0</v>
      </c>
      <c r="BJ36" s="333">
        <v>0</v>
      </c>
      <c r="BK36" s="333">
        <v>0</v>
      </c>
      <c r="BL36" s="333">
        <v>0</v>
      </c>
      <c r="BM36" s="333">
        <v>0</v>
      </c>
      <c r="BN36" s="333">
        <v>0</v>
      </c>
      <c r="BO36" s="333">
        <v>0</v>
      </c>
      <c r="BP36" s="333">
        <v>0</v>
      </c>
      <c r="BQ36" s="333">
        <v>0</v>
      </c>
      <c r="BR36" s="333">
        <v>0</v>
      </c>
      <c r="BS36" s="333">
        <v>0</v>
      </c>
      <c r="BT36" s="333">
        <v>0</v>
      </c>
      <c r="BU36" s="333">
        <v>0</v>
      </c>
      <c r="BV36" s="333">
        <v>0</v>
      </c>
      <c r="BW36" s="333">
        <v>0</v>
      </c>
      <c r="BX36" s="333">
        <v>0</v>
      </c>
      <c r="BY36" s="333">
        <v>0</v>
      </c>
      <c r="BZ36" s="333">
        <v>0</v>
      </c>
      <c r="CA36" s="333">
        <v>0</v>
      </c>
      <c r="CB36" s="333">
        <v>0</v>
      </c>
      <c r="CC36" s="333">
        <v>0</v>
      </c>
      <c r="CD36" s="333">
        <v>0</v>
      </c>
      <c r="CE36" s="333">
        <v>0</v>
      </c>
      <c r="CF36" s="333">
        <v>0</v>
      </c>
      <c r="CG36" s="333">
        <v>0</v>
      </c>
      <c r="CH36" s="333">
        <v>0</v>
      </c>
      <c r="CI36" s="333">
        <v>0</v>
      </c>
      <c r="CJ36" s="333">
        <v>0</v>
      </c>
      <c r="CL36" s="337" t="s">
        <v>197</v>
      </c>
      <c r="CM36">
        <v>7.3438816832338603E-7</v>
      </c>
      <c r="CN36">
        <v>1.186782280553181E-6</v>
      </c>
      <c r="CO36">
        <v>2.5926901896424191E-6</v>
      </c>
      <c r="CP36">
        <v>4.7620303576938688E-5</v>
      </c>
      <c r="CQ36">
        <v>2.0570023449823809E-4</v>
      </c>
      <c r="CR36">
        <v>4.473390166912752E-4</v>
      </c>
      <c r="CS36">
        <v>6.1404515740103613E-4</v>
      </c>
    </row>
    <row r="37" spans="2:97" x14ac:dyDescent="0.35">
      <c r="B37" s="47" t="s">
        <v>1567</v>
      </c>
      <c r="C37" s="333">
        <f t="shared" si="7"/>
        <v>0</v>
      </c>
      <c r="D37" s="333">
        <f t="shared" si="7"/>
        <v>0</v>
      </c>
      <c r="E37" s="333">
        <f t="shared" si="7"/>
        <v>0</v>
      </c>
      <c r="F37" s="333">
        <f t="shared" si="7"/>
        <v>0</v>
      </c>
      <c r="G37" s="333">
        <f t="shared" si="7"/>
        <v>0</v>
      </c>
      <c r="H37" s="333">
        <f t="shared" si="7"/>
        <v>0</v>
      </c>
      <c r="I37" s="333">
        <f t="shared" si="8"/>
        <v>0</v>
      </c>
      <c r="J37" s="333">
        <f t="shared" si="1"/>
        <v>0</v>
      </c>
      <c r="K37" s="333">
        <f t="shared" si="1"/>
        <v>0</v>
      </c>
      <c r="L37" s="333">
        <f t="shared" si="1"/>
        <v>0</v>
      </c>
      <c r="M37" s="333">
        <f t="shared" si="1"/>
        <v>0</v>
      </c>
      <c r="N37" s="333">
        <f t="shared" si="9"/>
        <v>0</v>
      </c>
      <c r="O37" s="333">
        <f t="shared" si="2"/>
        <v>0</v>
      </c>
      <c r="P37" s="333">
        <f t="shared" si="2"/>
        <v>0</v>
      </c>
      <c r="Q37" s="333">
        <f t="shared" si="2"/>
        <v>0</v>
      </c>
      <c r="R37" s="333">
        <f t="shared" si="2"/>
        <v>0</v>
      </c>
      <c r="S37" s="333">
        <f t="shared" si="10"/>
        <v>0</v>
      </c>
      <c r="T37" s="333">
        <f t="shared" si="3"/>
        <v>0</v>
      </c>
      <c r="U37" s="333">
        <f t="shared" si="3"/>
        <v>0</v>
      </c>
      <c r="V37" s="333">
        <f t="shared" si="3"/>
        <v>0</v>
      </c>
      <c r="W37" s="333">
        <f t="shared" si="3"/>
        <v>0</v>
      </c>
      <c r="X37" s="333">
        <f t="shared" si="11"/>
        <v>0</v>
      </c>
      <c r="Y37" s="333">
        <f t="shared" si="4"/>
        <v>0</v>
      </c>
      <c r="Z37" s="333">
        <f t="shared" si="4"/>
        <v>0</v>
      </c>
      <c r="AA37" s="333">
        <f t="shared" si="4"/>
        <v>0</v>
      </c>
      <c r="AB37" s="333">
        <f t="shared" si="4"/>
        <v>0</v>
      </c>
      <c r="AC37" s="333">
        <f t="shared" si="12"/>
        <v>0</v>
      </c>
      <c r="AD37" s="333">
        <f t="shared" si="5"/>
        <v>0</v>
      </c>
      <c r="AE37" s="333">
        <f t="shared" si="5"/>
        <v>0</v>
      </c>
      <c r="AF37" s="333">
        <f t="shared" si="5"/>
        <v>0</v>
      </c>
      <c r="AG37" s="333">
        <f t="shared" si="5"/>
        <v>0</v>
      </c>
      <c r="AH37" s="333">
        <f t="shared" si="13"/>
        <v>0</v>
      </c>
      <c r="AI37" s="333">
        <f t="shared" si="6"/>
        <v>0</v>
      </c>
      <c r="AJ37" s="333">
        <f t="shared" si="6"/>
        <v>0</v>
      </c>
      <c r="AK37" s="333">
        <f t="shared" si="6"/>
        <v>0</v>
      </c>
      <c r="AL37" s="333">
        <f t="shared" si="6"/>
        <v>0</v>
      </c>
      <c r="AM37" s="333">
        <v>0</v>
      </c>
      <c r="AN37" s="333">
        <v>0</v>
      </c>
      <c r="AO37" s="333">
        <v>0</v>
      </c>
      <c r="AP37" s="333">
        <v>0</v>
      </c>
      <c r="AQ37" s="333">
        <v>0</v>
      </c>
      <c r="AR37" s="333">
        <v>0</v>
      </c>
      <c r="AS37" s="333">
        <v>0</v>
      </c>
      <c r="AT37" s="333">
        <v>0</v>
      </c>
      <c r="AU37" s="333">
        <v>0</v>
      </c>
      <c r="AV37" s="333">
        <v>0</v>
      </c>
      <c r="AW37" s="333">
        <v>0</v>
      </c>
      <c r="AX37" s="333">
        <v>0</v>
      </c>
      <c r="AY37" s="333">
        <v>0</v>
      </c>
      <c r="AZ37" s="333">
        <v>0</v>
      </c>
      <c r="BA37" s="333">
        <v>0</v>
      </c>
      <c r="BB37" s="333">
        <v>0</v>
      </c>
      <c r="BC37" s="333">
        <v>0</v>
      </c>
      <c r="BD37" s="333">
        <v>0</v>
      </c>
      <c r="BE37" s="333">
        <v>0</v>
      </c>
      <c r="BF37" s="333">
        <v>0</v>
      </c>
      <c r="BG37" s="333">
        <v>0</v>
      </c>
      <c r="BH37" s="333">
        <v>0</v>
      </c>
      <c r="BI37" s="333">
        <v>0</v>
      </c>
      <c r="BJ37" s="333">
        <v>0</v>
      </c>
      <c r="BK37" s="333">
        <v>0</v>
      </c>
      <c r="BL37" s="333">
        <v>0</v>
      </c>
      <c r="BM37" s="333">
        <v>0</v>
      </c>
      <c r="BN37" s="333">
        <v>0</v>
      </c>
      <c r="BO37" s="333">
        <v>0</v>
      </c>
      <c r="BP37" s="333">
        <v>0</v>
      </c>
      <c r="BQ37" s="333">
        <v>0</v>
      </c>
      <c r="BR37" s="333">
        <v>0</v>
      </c>
      <c r="BS37" s="333">
        <v>0</v>
      </c>
      <c r="BT37" s="333">
        <v>0</v>
      </c>
      <c r="BU37" s="333">
        <v>0</v>
      </c>
      <c r="BV37" s="333">
        <v>0</v>
      </c>
      <c r="BW37" s="333">
        <v>0</v>
      </c>
      <c r="BX37" s="333">
        <v>0</v>
      </c>
      <c r="BY37" s="333">
        <v>0</v>
      </c>
      <c r="BZ37" s="333">
        <v>0</v>
      </c>
      <c r="CA37" s="333">
        <v>0</v>
      </c>
      <c r="CB37" s="333">
        <v>0</v>
      </c>
      <c r="CC37" s="333">
        <v>0</v>
      </c>
      <c r="CD37" s="333">
        <v>0</v>
      </c>
      <c r="CE37" s="333">
        <v>0</v>
      </c>
      <c r="CF37" s="333">
        <v>0</v>
      </c>
      <c r="CG37" s="333">
        <v>0</v>
      </c>
      <c r="CH37" s="333">
        <v>0</v>
      </c>
      <c r="CI37" s="333">
        <v>0</v>
      </c>
      <c r="CJ37" s="333">
        <v>0</v>
      </c>
      <c r="CL37" s="337" t="s">
        <v>218</v>
      </c>
      <c r="CM37">
        <v>0</v>
      </c>
      <c r="CN37">
        <v>0</v>
      </c>
      <c r="CO37">
        <v>0</v>
      </c>
      <c r="CP37">
        <v>0</v>
      </c>
      <c r="CQ37">
        <v>0</v>
      </c>
      <c r="CR37">
        <v>0</v>
      </c>
      <c r="CS37">
        <v>0</v>
      </c>
    </row>
    <row r="38" spans="2:97" x14ac:dyDescent="0.35">
      <c r="B38" s="47" t="s">
        <v>858</v>
      </c>
      <c r="C38" s="333">
        <f t="shared" si="7"/>
        <v>1.4241336955335181E-7</v>
      </c>
      <c r="D38" s="333">
        <f t="shared" si="7"/>
        <v>1.4241336955335181E-7</v>
      </c>
      <c r="E38" s="333">
        <f t="shared" si="7"/>
        <v>1.4241336955335181E-7</v>
      </c>
      <c r="F38" s="333">
        <f t="shared" si="7"/>
        <v>1.4241336955335181E-7</v>
      </c>
      <c r="G38" s="333">
        <f t="shared" si="7"/>
        <v>1.4241336955335181E-7</v>
      </c>
      <c r="H38" s="333">
        <f t="shared" si="7"/>
        <v>1.4241336955335181E-7</v>
      </c>
      <c r="I38" s="333">
        <f t="shared" si="8"/>
        <v>1.244094496008179E-6</v>
      </c>
      <c r="J38" s="333">
        <f t="shared" si="1"/>
        <v>1.244094496008179E-6</v>
      </c>
      <c r="K38" s="333">
        <f t="shared" si="1"/>
        <v>1.244094496008179E-6</v>
      </c>
      <c r="L38" s="333">
        <f t="shared" si="1"/>
        <v>1.244094496008179E-6</v>
      </c>
      <c r="M38" s="333">
        <f t="shared" si="1"/>
        <v>1.244094496008179E-6</v>
      </c>
      <c r="N38" s="333">
        <f t="shared" si="9"/>
        <v>9.0207423224396337E-6</v>
      </c>
      <c r="O38" s="333">
        <f t="shared" si="2"/>
        <v>9.0207423224396337E-6</v>
      </c>
      <c r="P38" s="333">
        <f t="shared" si="2"/>
        <v>9.0207423224396337E-6</v>
      </c>
      <c r="Q38" s="333">
        <f t="shared" si="2"/>
        <v>9.0207423224396337E-6</v>
      </c>
      <c r="R38" s="333">
        <f t="shared" si="2"/>
        <v>9.0207423224396337E-6</v>
      </c>
      <c r="S38" s="333">
        <f t="shared" si="10"/>
        <v>7.2917152166257059E-5</v>
      </c>
      <c r="T38" s="333">
        <f t="shared" si="3"/>
        <v>7.2917152166257059E-5</v>
      </c>
      <c r="U38" s="333">
        <f t="shared" si="3"/>
        <v>7.2917152166257059E-5</v>
      </c>
      <c r="V38" s="333">
        <f t="shared" si="3"/>
        <v>7.2917152166257059E-5</v>
      </c>
      <c r="W38" s="333">
        <f t="shared" si="3"/>
        <v>7.2917152166257059E-5</v>
      </c>
      <c r="X38" s="333">
        <f t="shared" si="11"/>
        <v>4.8743073526934672E-4</v>
      </c>
      <c r="Y38" s="333">
        <f t="shared" si="4"/>
        <v>4.8743073526934672E-4</v>
      </c>
      <c r="Z38" s="333">
        <f t="shared" si="4"/>
        <v>4.8743073526934672E-4</v>
      </c>
      <c r="AA38" s="333">
        <f t="shared" si="4"/>
        <v>4.8743073526934672E-4</v>
      </c>
      <c r="AB38" s="333">
        <f t="shared" si="4"/>
        <v>4.8743073526934672E-4</v>
      </c>
      <c r="AC38" s="333">
        <f t="shared" si="12"/>
        <v>9.3502747694737206E-4</v>
      </c>
      <c r="AD38" s="333">
        <f t="shared" si="5"/>
        <v>9.3502747694737206E-4</v>
      </c>
      <c r="AE38" s="333">
        <f t="shared" si="5"/>
        <v>9.3502747694737206E-4</v>
      </c>
      <c r="AF38" s="333">
        <f t="shared" si="5"/>
        <v>9.3502747694737206E-4</v>
      </c>
      <c r="AG38" s="333">
        <f t="shared" si="5"/>
        <v>9.3502747694737206E-4</v>
      </c>
      <c r="AH38" s="333">
        <f t="shared" si="13"/>
        <v>1.404419348367404E-3</v>
      </c>
      <c r="AI38" s="333">
        <f t="shared" si="6"/>
        <v>1.404419348367404E-3</v>
      </c>
      <c r="AJ38" s="333">
        <f t="shared" si="6"/>
        <v>1.404419348367404E-3</v>
      </c>
      <c r="AK38" s="333">
        <f t="shared" si="6"/>
        <v>1.404419348367404E-3</v>
      </c>
      <c r="AL38" s="333">
        <f t="shared" si="6"/>
        <v>1.404419348367404E-3</v>
      </c>
      <c r="AM38" s="333">
        <v>0</v>
      </c>
      <c r="AN38" s="333">
        <v>0</v>
      </c>
      <c r="AO38" s="333">
        <v>0</v>
      </c>
      <c r="AP38" s="333">
        <v>0</v>
      </c>
      <c r="AQ38" s="333">
        <v>0</v>
      </c>
      <c r="AR38" s="333">
        <v>0</v>
      </c>
      <c r="AS38" s="333">
        <v>0</v>
      </c>
      <c r="AT38" s="333">
        <v>0</v>
      </c>
      <c r="AU38" s="333">
        <v>0</v>
      </c>
      <c r="AV38" s="333">
        <v>0</v>
      </c>
      <c r="AW38" s="333">
        <v>0</v>
      </c>
      <c r="AX38" s="333">
        <v>0</v>
      </c>
      <c r="AY38" s="333">
        <v>0</v>
      </c>
      <c r="AZ38" s="333">
        <v>0</v>
      </c>
      <c r="BA38" s="333">
        <v>0</v>
      </c>
      <c r="BB38" s="333">
        <v>0</v>
      </c>
      <c r="BC38" s="333">
        <v>0</v>
      </c>
      <c r="BD38" s="333">
        <v>0</v>
      </c>
      <c r="BE38" s="333">
        <v>0</v>
      </c>
      <c r="BF38" s="333">
        <v>0</v>
      </c>
      <c r="BG38" s="333">
        <v>0</v>
      </c>
      <c r="BH38" s="333">
        <v>0</v>
      </c>
      <c r="BI38" s="333">
        <v>0</v>
      </c>
      <c r="BJ38" s="333">
        <v>0</v>
      </c>
      <c r="BK38" s="333">
        <v>0</v>
      </c>
      <c r="BL38" s="333">
        <v>0</v>
      </c>
      <c r="BM38" s="333">
        <v>0</v>
      </c>
      <c r="BN38" s="333">
        <v>0</v>
      </c>
      <c r="BO38" s="333">
        <v>0</v>
      </c>
      <c r="BP38" s="333">
        <v>0</v>
      </c>
      <c r="BQ38" s="333">
        <v>0</v>
      </c>
      <c r="BR38" s="333">
        <v>0</v>
      </c>
      <c r="BS38" s="333">
        <v>0</v>
      </c>
      <c r="BT38" s="333">
        <v>0</v>
      </c>
      <c r="BU38" s="333">
        <v>0</v>
      </c>
      <c r="BV38" s="333">
        <v>0</v>
      </c>
      <c r="BW38" s="333">
        <v>0</v>
      </c>
      <c r="BX38" s="333">
        <v>0</v>
      </c>
      <c r="BY38" s="333">
        <v>0</v>
      </c>
      <c r="BZ38" s="333">
        <v>0</v>
      </c>
      <c r="CA38" s="333">
        <v>0</v>
      </c>
      <c r="CB38" s="333">
        <v>0</v>
      </c>
      <c r="CC38" s="333">
        <v>0</v>
      </c>
      <c r="CD38" s="333">
        <v>0</v>
      </c>
      <c r="CE38" s="333">
        <v>0</v>
      </c>
      <c r="CF38" s="333">
        <v>0</v>
      </c>
      <c r="CG38" s="333">
        <v>0</v>
      </c>
      <c r="CH38" s="333">
        <v>0</v>
      </c>
      <c r="CI38" s="333">
        <v>0</v>
      </c>
      <c r="CJ38" s="333">
        <v>0</v>
      </c>
      <c r="CL38" s="337" t="s">
        <v>198</v>
      </c>
      <c r="CM38">
        <v>1.4241336955335181E-7</v>
      </c>
      <c r="CN38">
        <v>1.244094496008179E-6</v>
      </c>
      <c r="CO38">
        <v>9.0207423224396337E-6</v>
      </c>
      <c r="CP38">
        <v>7.2917152166257059E-5</v>
      </c>
      <c r="CQ38">
        <v>4.8743073526934672E-4</v>
      </c>
      <c r="CR38">
        <v>9.3502747694737206E-4</v>
      </c>
      <c r="CS38">
        <v>1.404419348367404E-3</v>
      </c>
    </row>
    <row r="39" spans="2:97" x14ac:dyDescent="0.35">
      <c r="B39" s="47" t="s">
        <v>1568</v>
      </c>
      <c r="C39" s="333">
        <f t="shared" si="7"/>
        <v>0</v>
      </c>
      <c r="D39" s="333">
        <f t="shared" si="7"/>
        <v>0</v>
      </c>
      <c r="E39" s="333">
        <f t="shared" si="7"/>
        <v>0</v>
      </c>
      <c r="F39" s="333">
        <f t="shared" si="7"/>
        <v>0</v>
      </c>
      <c r="G39" s="333">
        <f t="shared" si="7"/>
        <v>0</v>
      </c>
      <c r="H39" s="333">
        <f t="shared" si="7"/>
        <v>0</v>
      </c>
      <c r="I39" s="333">
        <f t="shared" si="8"/>
        <v>0</v>
      </c>
      <c r="J39" s="333">
        <f t="shared" si="1"/>
        <v>0</v>
      </c>
      <c r="K39" s="333">
        <f t="shared" si="1"/>
        <v>0</v>
      </c>
      <c r="L39" s="333">
        <f t="shared" si="1"/>
        <v>0</v>
      </c>
      <c r="M39" s="333">
        <f t="shared" si="1"/>
        <v>0</v>
      </c>
      <c r="N39" s="333">
        <f t="shared" si="9"/>
        <v>0</v>
      </c>
      <c r="O39" s="333">
        <f t="shared" si="2"/>
        <v>0</v>
      </c>
      <c r="P39" s="333">
        <f t="shared" si="2"/>
        <v>0</v>
      </c>
      <c r="Q39" s="333">
        <f t="shared" si="2"/>
        <v>0</v>
      </c>
      <c r="R39" s="333">
        <f t="shared" si="2"/>
        <v>0</v>
      </c>
      <c r="S39" s="333">
        <f t="shared" si="10"/>
        <v>0</v>
      </c>
      <c r="T39" s="333">
        <f t="shared" si="3"/>
        <v>0</v>
      </c>
      <c r="U39" s="333">
        <f t="shared" si="3"/>
        <v>0</v>
      </c>
      <c r="V39" s="333">
        <f t="shared" si="3"/>
        <v>0</v>
      </c>
      <c r="W39" s="333">
        <f t="shared" si="3"/>
        <v>0</v>
      </c>
      <c r="X39" s="333">
        <f t="shared" si="11"/>
        <v>0</v>
      </c>
      <c r="Y39" s="333">
        <f t="shared" si="4"/>
        <v>0</v>
      </c>
      <c r="Z39" s="333">
        <f t="shared" si="4"/>
        <v>0</v>
      </c>
      <c r="AA39" s="333">
        <f t="shared" si="4"/>
        <v>0</v>
      </c>
      <c r="AB39" s="333">
        <f t="shared" si="4"/>
        <v>0</v>
      </c>
      <c r="AC39" s="333">
        <f t="shared" si="12"/>
        <v>0</v>
      </c>
      <c r="AD39" s="333">
        <f t="shared" si="5"/>
        <v>0</v>
      </c>
      <c r="AE39" s="333">
        <f t="shared" si="5"/>
        <v>0</v>
      </c>
      <c r="AF39" s="333">
        <f t="shared" si="5"/>
        <v>0</v>
      </c>
      <c r="AG39" s="333">
        <f t="shared" si="5"/>
        <v>0</v>
      </c>
      <c r="AH39" s="333">
        <f t="shared" si="13"/>
        <v>0</v>
      </c>
      <c r="AI39" s="333">
        <f t="shared" si="6"/>
        <v>0</v>
      </c>
      <c r="AJ39" s="333">
        <f t="shared" si="6"/>
        <v>0</v>
      </c>
      <c r="AK39" s="333">
        <f t="shared" si="6"/>
        <v>0</v>
      </c>
      <c r="AL39" s="333">
        <f t="shared" si="6"/>
        <v>0</v>
      </c>
      <c r="AM39" s="333">
        <v>0</v>
      </c>
      <c r="AN39" s="333">
        <v>0</v>
      </c>
      <c r="AO39" s="333">
        <v>0</v>
      </c>
      <c r="AP39" s="333">
        <v>0</v>
      </c>
      <c r="AQ39" s="333">
        <v>0</v>
      </c>
      <c r="AR39" s="333">
        <v>0</v>
      </c>
      <c r="AS39" s="333">
        <v>0</v>
      </c>
      <c r="AT39" s="333">
        <v>0</v>
      </c>
      <c r="AU39" s="333">
        <v>0</v>
      </c>
      <c r="AV39" s="333">
        <v>0</v>
      </c>
      <c r="AW39" s="333">
        <v>0</v>
      </c>
      <c r="AX39" s="333">
        <v>0</v>
      </c>
      <c r="AY39" s="333">
        <v>0</v>
      </c>
      <c r="AZ39" s="333">
        <v>0</v>
      </c>
      <c r="BA39" s="333">
        <v>0</v>
      </c>
      <c r="BB39" s="333">
        <v>0</v>
      </c>
      <c r="BC39" s="333">
        <v>0</v>
      </c>
      <c r="BD39" s="333">
        <v>0</v>
      </c>
      <c r="BE39" s="333">
        <v>0</v>
      </c>
      <c r="BF39" s="333">
        <v>0</v>
      </c>
      <c r="BG39" s="333">
        <v>0</v>
      </c>
      <c r="BH39" s="333">
        <v>0</v>
      </c>
      <c r="BI39" s="333">
        <v>0</v>
      </c>
      <c r="BJ39" s="333">
        <v>0</v>
      </c>
      <c r="BK39" s="333">
        <v>0</v>
      </c>
      <c r="BL39" s="333">
        <v>0</v>
      </c>
      <c r="BM39" s="333">
        <v>0</v>
      </c>
      <c r="BN39" s="333">
        <v>0</v>
      </c>
      <c r="BO39" s="333">
        <v>0</v>
      </c>
      <c r="BP39" s="333">
        <v>0</v>
      </c>
      <c r="BQ39" s="333">
        <v>0</v>
      </c>
      <c r="BR39" s="333">
        <v>0</v>
      </c>
      <c r="BS39" s="333">
        <v>0</v>
      </c>
      <c r="BT39" s="333">
        <v>0</v>
      </c>
      <c r="BU39" s="333">
        <v>0</v>
      </c>
      <c r="BV39" s="333">
        <v>0</v>
      </c>
      <c r="BW39" s="333">
        <v>0</v>
      </c>
      <c r="BX39" s="333">
        <v>0</v>
      </c>
      <c r="BY39" s="333">
        <v>0</v>
      </c>
      <c r="BZ39" s="333">
        <v>0</v>
      </c>
      <c r="CA39" s="333">
        <v>0</v>
      </c>
      <c r="CB39" s="333">
        <v>0</v>
      </c>
      <c r="CC39" s="333">
        <v>0</v>
      </c>
      <c r="CD39" s="333">
        <v>0</v>
      </c>
      <c r="CE39" s="333">
        <v>0</v>
      </c>
      <c r="CF39" s="333">
        <v>0</v>
      </c>
      <c r="CG39" s="333">
        <v>0</v>
      </c>
      <c r="CH39" s="333">
        <v>0</v>
      </c>
      <c r="CI39" s="333">
        <v>0</v>
      </c>
      <c r="CJ39" s="333">
        <v>0</v>
      </c>
      <c r="CL39" s="337" t="s">
        <v>140</v>
      </c>
      <c r="CM39">
        <v>0</v>
      </c>
      <c r="CN39">
        <v>0</v>
      </c>
      <c r="CO39">
        <v>0</v>
      </c>
      <c r="CP39">
        <v>0</v>
      </c>
      <c r="CQ39">
        <v>0</v>
      </c>
      <c r="CR39">
        <v>0</v>
      </c>
      <c r="CS39">
        <v>0</v>
      </c>
    </row>
    <row r="40" spans="2:97" x14ac:dyDescent="0.35">
      <c r="B40" s="47" t="s">
        <v>859</v>
      </c>
      <c r="C40" s="333">
        <f t="shared" si="7"/>
        <v>3.4859699023635748E-5</v>
      </c>
      <c r="D40" s="333">
        <f t="shared" si="7"/>
        <v>3.4859699023635748E-5</v>
      </c>
      <c r="E40" s="333">
        <f t="shared" si="7"/>
        <v>3.4859699023635748E-5</v>
      </c>
      <c r="F40" s="333">
        <f t="shared" si="7"/>
        <v>3.4859699023635748E-5</v>
      </c>
      <c r="G40" s="333">
        <f t="shared" si="7"/>
        <v>3.4859699023635748E-5</v>
      </c>
      <c r="H40" s="333">
        <f t="shared" si="7"/>
        <v>3.4859699023635748E-5</v>
      </c>
      <c r="I40" s="333">
        <f t="shared" si="8"/>
        <v>2.442204183234939E-5</v>
      </c>
      <c r="J40" s="333">
        <f t="shared" si="1"/>
        <v>2.442204183234939E-5</v>
      </c>
      <c r="K40" s="333">
        <f t="shared" si="1"/>
        <v>2.442204183234939E-5</v>
      </c>
      <c r="L40" s="333">
        <f t="shared" si="1"/>
        <v>2.442204183234939E-5</v>
      </c>
      <c r="M40" s="333">
        <f t="shared" si="1"/>
        <v>2.442204183234939E-5</v>
      </c>
      <c r="N40" s="333">
        <f t="shared" si="9"/>
        <v>4.5020187733220123E-5</v>
      </c>
      <c r="O40" s="333">
        <f t="shared" si="2"/>
        <v>4.5020187733220123E-5</v>
      </c>
      <c r="P40" s="333">
        <f t="shared" si="2"/>
        <v>4.5020187733220123E-5</v>
      </c>
      <c r="Q40" s="333">
        <f t="shared" si="2"/>
        <v>4.5020187733220123E-5</v>
      </c>
      <c r="R40" s="333">
        <f t="shared" si="2"/>
        <v>4.5020187733220123E-5</v>
      </c>
      <c r="S40" s="333">
        <f t="shared" si="10"/>
        <v>1.3999206273022669E-4</v>
      </c>
      <c r="T40" s="333">
        <f t="shared" si="3"/>
        <v>1.3999206273022669E-4</v>
      </c>
      <c r="U40" s="333">
        <f t="shared" si="3"/>
        <v>1.3999206273022669E-4</v>
      </c>
      <c r="V40" s="333">
        <f t="shared" si="3"/>
        <v>1.3999206273022669E-4</v>
      </c>
      <c r="W40" s="333">
        <f t="shared" si="3"/>
        <v>1.3999206273022669E-4</v>
      </c>
      <c r="X40" s="333">
        <f t="shared" si="11"/>
        <v>3.728576730856703E-4</v>
      </c>
      <c r="Y40" s="333">
        <f t="shared" si="4"/>
        <v>3.728576730856703E-4</v>
      </c>
      <c r="Z40" s="333">
        <f t="shared" si="4"/>
        <v>3.728576730856703E-4</v>
      </c>
      <c r="AA40" s="333">
        <f t="shared" si="4"/>
        <v>3.728576730856703E-4</v>
      </c>
      <c r="AB40" s="333">
        <f t="shared" si="4"/>
        <v>3.728576730856703E-4</v>
      </c>
      <c r="AC40" s="333">
        <f t="shared" si="12"/>
        <v>4.7947438917005629E-4</v>
      </c>
      <c r="AD40" s="333">
        <f t="shared" si="5"/>
        <v>4.7947438917005629E-4</v>
      </c>
      <c r="AE40" s="333">
        <f t="shared" si="5"/>
        <v>4.7947438917005629E-4</v>
      </c>
      <c r="AF40" s="333">
        <f t="shared" si="5"/>
        <v>4.7947438917005629E-4</v>
      </c>
      <c r="AG40" s="333">
        <f t="shared" si="5"/>
        <v>4.7947438917005629E-4</v>
      </c>
      <c r="AH40" s="333">
        <f t="shared" si="13"/>
        <v>3.5630511927305011E-4</v>
      </c>
      <c r="AI40" s="333">
        <f t="shared" si="6"/>
        <v>3.5630511927305011E-4</v>
      </c>
      <c r="AJ40" s="333">
        <f t="shared" si="6"/>
        <v>3.5630511927305011E-4</v>
      </c>
      <c r="AK40" s="333">
        <f t="shared" si="6"/>
        <v>3.5630511927305011E-4</v>
      </c>
      <c r="AL40" s="333">
        <f t="shared" si="6"/>
        <v>3.5630511927305011E-4</v>
      </c>
      <c r="AM40" s="333">
        <v>0</v>
      </c>
      <c r="AN40" s="333">
        <v>0</v>
      </c>
      <c r="AO40" s="333">
        <v>0</v>
      </c>
      <c r="AP40" s="333">
        <v>0</v>
      </c>
      <c r="AQ40" s="333">
        <v>0</v>
      </c>
      <c r="AR40" s="333">
        <v>0</v>
      </c>
      <c r="AS40" s="333">
        <v>0</v>
      </c>
      <c r="AT40" s="333">
        <v>0</v>
      </c>
      <c r="AU40" s="333">
        <v>0</v>
      </c>
      <c r="AV40" s="333">
        <v>0</v>
      </c>
      <c r="AW40" s="333">
        <v>0</v>
      </c>
      <c r="AX40" s="333">
        <v>0</v>
      </c>
      <c r="AY40" s="333">
        <v>0</v>
      </c>
      <c r="AZ40" s="333">
        <v>0</v>
      </c>
      <c r="BA40" s="333">
        <v>0</v>
      </c>
      <c r="BB40" s="333">
        <v>0</v>
      </c>
      <c r="BC40" s="333">
        <v>0</v>
      </c>
      <c r="BD40" s="333">
        <v>0</v>
      </c>
      <c r="BE40" s="333">
        <v>0</v>
      </c>
      <c r="BF40" s="333">
        <v>0</v>
      </c>
      <c r="BG40" s="333">
        <v>0</v>
      </c>
      <c r="BH40" s="333">
        <v>0</v>
      </c>
      <c r="BI40" s="333">
        <v>0</v>
      </c>
      <c r="BJ40" s="333">
        <v>0</v>
      </c>
      <c r="BK40" s="333">
        <v>0</v>
      </c>
      <c r="BL40" s="333">
        <v>0</v>
      </c>
      <c r="BM40" s="333">
        <v>0</v>
      </c>
      <c r="BN40" s="333">
        <v>0</v>
      </c>
      <c r="BO40" s="333">
        <v>0</v>
      </c>
      <c r="BP40" s="333">
        <v>0</v>
      </c>
      <c r="BQ40" s="333">
        <v>0</v>
      </c>
      <c r="BR40" s="333">
        <v>0</v>
      </c>
      <c r="BS40" s="333">
        <v>0</v>
      </c>
      <c r="BT40" s="333">
        <v>0</v>
      </c>
      <c r="BU40" s="333">
        <v>0</v>
      </c>
      <c r="BV40" s="333">
        <v>0</v>
      </c>
      <c r="BW40" s="333">
        <v>0</v>
      </c>
      <c r="BX40" s="333">
        <v>0</v>
      </c>
      <c r="BY40" s="333">
        <v>0</v>
      </c>
      <c r="BZ40" s="333">
        <v>0</v>
      </c>
      <c r="CA40" s="333">
        <v>0</v>
      </c>
      <c r="CB40" s="333">
        <v>0</v>
      </c>
      <c r="CC40" s="333">
        <v>0</v>
      </c>
      <c r="CD40" s="333">
        <v>0</v>
      </c>
      <c r="CE40" s="333">
        <v>0</v>
      </c>
      <c r="CF40" s="333">
        <v>0</v>
      </c>
      <c r="CG40" s="333">
        <v>0</v>
      </c>
      <c r="CH40" s="333">
        <v>0</v>
      </c>
      <c r="CI40" s="333">
        <v>0</v>
      </c>
      <c r="CJ40" s="333">
        <v>0</v>
      </c>
      <c r="CL40" s="337" t="s">
        <v>199</v>
      </c>
      <c r="CM40">
        <v>3.4859699023635748E-5</v>
      </c>
      <c r="CN40">
        <v>2.442204183234939E-5</v>
      </c>
      <c r="CO40">
        <v>4.5020187733220123E-5</v>
      </c>
      <c r="CP40">
        <v>1.3999206273022669E-4</v>
      </c>
      <c r="CQ40">
        <v>3.728576730856703E-4</v>
      </c>
      <c r="CR40">
        <v>4.7947438917005629E-4</v>
      </c>
      <c r="CS40">
        <v>3.5630511927305011E-4</v>
      </c>
    </row>
    <row r="41" spans="2:97" x14ac:dyDescent="0.35">
      <c r="B41" s="47" t="s">
        <v>1569</v>
      </c>
      <c r="C41" s="333">
        <f t="shared" si="7"/>
        <v>1.106617598554677E-5</v>
      </c>
      <c r="D41" s="333">
        <f t="shared" si="7"/>
        <v>1.106617598554677E-5</v>
      </c>
      <c r="E41" s="333">
        <f t="shared" si="7"/>
        <v>1.106617598554677E-5</v>
      </c>
      <c r="F41" s="333">
        <f t="shared" si="7"/>
        <v>1.106617598554677E-5</v>
      </c>
      <c r="G41" s="333">
        <f t="shared" si="7"/>
        <v>1.106617598554677E-5</v>
      </c>
      <c r="H41" s="333">
        <f t="shared" si="7"/>
        <v>1.106617598554677E-5</v>
      </c>
      <c r="I41" s="333">
        <f t="shared" si="8"/>
        <v>5.3970220465890742E-5</v>
      </c>
      <c r="J41" s="333">
        <f t="shared" si="1"/>
        <v>5.3970220465890742E-5</v>
      </c>
      <c r="K41" s="333">
        <f t="shared" si="1"/>
        <v>5.3970220465890742E-5</v>
      </c>
      <c r="L41" s="333">
        <f t="shared" si="1"/>
        <v>5.3970220465890742E-5</v>
      </c>
      <c r="M41" s="333">
        <f t="shared" si="1"/>
        <v>5.3970220465890742E-5</v>
      </c>
      <c r="N41" s="333">
        <f t="shared" si="9"/>
        <v>1.112315834364225E-4</v>
      </c>
      <c r="O41" s="333">
        <f t="shared" si="2"/>
        <v>1.112315834364225E-4</v>
      </c>
      <c r="P41" s="333">
        <f t="shared" si="2"/>
        <v>1.112315834364225E-4</v>
      </c>
      <c r="Q41" s="333">
        <f t="shared" si="2"/>
        <v>1.112315834364225E-4</v>
      </c>
      <c r="R41" s="333">
        <f t="shared" si="2"/>
        <v>1.112315834364225E-4</v>
      </c>
      <c r="S41" s="333">
        <f t="shared" si="10"/>
        <v>2.5609418320825261E-4</v>
      </c>
      <c r="T41" s="333">
        <f t="shared" si="3"/>
        <v>2.5609418320825261E-4</v>
      </c>
      <c r="U41" s="333">
        <f t="shared" si="3"/>
        <v>2.5609418320825261E-4</v>
      </c>
      <c r="V41" s="333">
        <f t="shared" si="3"/>
        <v>2.5609418320825261E-4</v>
      </c>
      <c r="W41" s="333">
        <f t="shared" si="3"/>
        <v>2.5609418320825261E-4</v>
      </c>
      <c r="X41" s="333">
        <f t="shared" si="11"/>
        <v>5.0649980348258785E-4</v>
      </c>
      <c r="Y41" s="333">
        <f t="shared" si="4"/>
        <v>5.0649980348258785E-4</v>
      </c>
      <c r="Z41" s="333">
        <f t="shared" si="4"/>
        <v>5.0649980348258785E-4</v>
      </c>
      <c r="AA41" s="333">
        <f t="shared" si="4"/>
        <v>5.0649980348258785E-4</v>
      </c>
      <c r="AB41" s="333">
        <f t="shared" si="4"/>
        <v>5.0649980348258785E-4</v>
      </c>
      <c r="AC41" s="333">
        <f t="shared" si="12"/>
        <v>1.0841757177897E-3</v>
      </c>
      <c r="AD41" s="333">
        <f t="shared" si="5"/>
        <v>1.0841757177897E-3</v>
      </c>
      <c r="AE41" s="333">
        <f t="shared" si="5"/>
        <v>1.0841757177897E-3</v>
      </c>
      <c r="AF41" s="333">
        <f t="shared" si="5"/>
        <v>1.0841757177897E-3</v>
      </c>
      <c r="AG41" s="333">
        <f t="shared" si="5"/>
        <v>1.0841757177897E-3</v>
      </c>
      <c r="AH41" s="333">
        <f t="shared" si="13"/>
        <v>2.1805304724716152E-3</v>
      </c>
      <c r="AI41" s="333">
        <f t="shared" si="6"/>
        <v>2.1805304724716152E-3</v>
      </c>
      <c r="AJ41" s="333">
        <f t="shared" si="6"/>
        <v>2.1805304724716152E-3</v>
      </c>
      <c r="AK41" s="333">
        <f t="shared" si="6"/>
        <v>2.1805304724716152E-3</v>
      </c>
      <c r="AL41" s="333">
        <f t="shared" si="6"/>
        <v>2.1805304724716152E-3</v>
      </c>
      <c r="AM41" s="333">
        <v>0</v>
      </c>
      <c r="AN41" s="333">
        <v>0</v>
      </c>
      <c r="AO41" s="333">
        <v>0</v>
      </c>
      <c r="AP41" s="333">
        <v>0</v>
      </c>
      <c r="AQ41" s="333">
        <v>0</v>
      </c>
      <c r="AR41" s="333">
        <v>0</v>
      </c>
      <c r="AS41" s="333">
        <v>0</v>
      </c>
      <c r="AT41" s="333">
        <v>0</v>
      </c>
      <c r="AU41" s="333">
        <v>0</v>
      </c>
      <c r="AV41" s="333">
        <v>0</v>
      </c>
      <c r="AW41" s="333">
        <v>0</v>
      </c>
      <c r="AX41" s="333">
        <v>0</v>
      </c>
      <c r="AY41" s="333">
        <v>0</v>
      </c>
      <c r="AZ41" s="333">
        <v>0</v>
      </c>
      <c r="BA41" s="333">
        <v>0</v>
      </c>
      <c r="BB41" s="333">
        <v>0</v>
      </c>
      <c r="BC41" s="333">
        <v>0</v>
      </c>
      <c r="BD41" s="333">
        <v>0</v>
      </c>
      <c r="BE41" s="333">
        <v>0</v>
      </c>
      <c r="BF41" s="333">
        <v>0</v>
      </c>
      <c r="BG41" s="333">
        <v>0</v>
      </c>
      <c r="BH41" s="333">
        <v>0</v>
      </c>
      <c r="BI41" s="333">
        <v>0</v>
      </c>
      <c r="BJ41" s="333">
        <v>0</v>
      </c>
      <c r="BK41" s="333">
        <v>0</v>
      </c>
      <c r="BL41" s="333">
        <v>0</v>
      </c>
      <c r="BM41" s="333">
        <v>0</v>
      </c>
      <c r="BN41" s="333">
        <v>0</v>
      </c>
      <c r="BO41" s="333">
        <v>0</v>
      </c>
      <c r="BP41" s="333">
        <v>0</v>
      </c>
      <c r="BQ41" s="333">
        <v>0</v>
      </c>
      <c r="BR41" s="333">
        <v>0</v>
      </c>
      <c r="BS41" s="333">
        <v>0</v>
      </c>
      <c r="BT41" s="333">
        <v>0</v>
      </c>
      <c r="BU41" s="333">
        <v>0</v>
      </c>
      <c r="BV41" s="333">
        <v>0</v>
      </c>
      <c r="BW41" s="333">
        <v>0</v>
      </c>
      <c r="BX41" s="333">
        <v>0</v>
      </c>
      <c r="BY41" s="333">
        <v>0</v>
      </c>
      <c r="BZ41" s="333">
        <v>0</v>
      </c>
      <c r="CA41" s="333">
        <v>0</v>
      </c>
      <c r="CB41" s="333">
        <v>0</v>
      </c>
      <c r="CC41" s="333">
        <v>0</v>
      </c>
      <c r="CD41" s="333">
        <v>0</v>
      </c>
      <c r="CE41" s="333">
        <v>0</v>
      </c>
      <c r="CF41" s="333">
        <v>0</v>
      </c>
      <c r="CG41" s="333">
        <v>0</v>
      </c>
      <c r="CH41" s="333">
        <v>0</v>
      </c>
      <c r="CI41" s="333">
        <v>0</v>
      </c>
      <c r="CJ41" s="333">
        <v>0</v>
      </c>
      <c r="CL41" s="337" t="s">
        <v>142</v>
      </c>
      <c r="CM41">
        <v>1.106617598554677E-5</v>
      </c>
      <c r="CN41">
        <v>5.3970220465890742E-5</v>
      </c>
      <c r="CO41">
        <v>1.112315834364225E-4</v>
      </c>
      <c r="CP41">
        <v>2.5609418320825261E-4</v>
      </c>
      <c r="CQ41">
        <v>5.0649980348258785E-4</v>
      </c>
      <c r="CR41">
        <v>1.0841757177897E-3</v>
      </c>
      <c r="CS41">
        <v>2.1805304724716152E-3</v>
      </c>
    </row>
    <row r="42" spans="2:97" x14ac:dyDescent="0.35">
      <c r="B42" s="47" t="s">
        <v>1570</v>
      </c>
      <c r="C42" s="333">
        <f t="shared" si="7"/>
        <v>0</v>
      </c>
      <c r="D42" s="333">
        <f t="shared" si="7"/>
        <v>0</v>
      </c>
      <c r="E42" s="333">
        <f t="shared" si="7"/>
        <v>0</v>
      </c>
      <c r="F42" s="333">
        <f t="shared" si="7"/>
        <v>0</v>
      </c>
      <c r="G42" s="333">
        <f t="shared" si="7"/>
        <v>0</v>
      </c>
      <c r="H42" s="333">
        <f t="shared" si="7"/>
        <v>0</v>
      </c>
      <c r="I42" s="333">
        <f t="shared" si="8"/>
        <v>0</v>
      </c>
      <c r="J42" s="333">
        <f t="shared" si="1"/>
        <v>0</v>
      </c>
      <c r="K42" s="333">
        <f t="shared" si="1"/>
        <v>0</v>
      </c>
      <c r="L42" s="333">
        <f t="shared" si="1"/>
        <v>0</v>
      </c>
      <c r="M42" s="333">
        <f t="shared" si="1"/>
        <v>0</v>
      </c>
      <c r="N42" s="333">
        <f t="shared" si="9"/>
        <v>0</v>
      </c>
      <c r="O42" s="333">
        <f t="shared" si="2"/>
        <v>0</v>
      </c>
      <c r="P42" s="333">
        <f t="shared" si="2"/>
        <v>0</v>
      </c>
      <c r="Q42" s="333">
        <f t="shared" si="2"/>
        <v>0</v>
      </c>
      <c r="R42" s="333">
        <f t="shared" si="2"/>
        <v>0</v>
      </c>
      <c r="S42" s="333">
        <f t="shared" si="10"/>
        <v>0</v>
      </c>
      <c r="T42" s="333">
        <f t="shared" si="3"/>
        <v>0</v>
      </c>
      <c r="U42" s="333">
        <f t="shared" si="3"/>
        <v>0</v>
      </c>
      <c r="V42" s="333">
        <f t="shared" si="3"/>
        <v>0</v>
      </c>
      <c r="W42" s="333">
        <f t="shared" si="3"/>
        <v>0</v>
      </c>
      <c r="X42" s="333">
        <f t="shared" si="11"/>
        <v>0</v>
      </c>
      <c r="Y42" s="333">
        <f t="shared" si="4"/>
        <v>0</v>
      </c>
      <c r="Z42" s="333">
        <f t="shared" si="4"/>
        <v>0</v>
      </c>
      <c r="AA42" s="333">
        <f t="shared" si="4"/>
        <v>0</v>
      </c>
      <c r="AB42" s="333">
        <f t="shared" si="4"/>
        <v>0</v>
      </c>
      <c r="AC42" s="333">
        <f t="shared" si="12"/>
        <v>0</v>
      </c>
      <c r="AD42" s="333">
        <f t="shared" si="5"/>
        <v>0</v>
      </c>
      <c r="AE42" s="333">
        <f t="shared" si="5"/>
        <v>0</v>
      </c>
      <c r="AF42" s="333">
        <f t="shared" si="5"/>
        <v>0</v>
      </c>
      <c r="AG42" s="333">
        <f t="shared" si="5"/>
        <v>0</v>
      </c>
      <c r="AH42" s="333">
        <f t="shared" si="13"/>
        <v>0</v>
      </c>
      <c r="AI42" s="333">
        <f t="shared" si="6"/>
        <v>0</v>
      </c>
      <c r="AJ42" s="333">
        <f t="shared" si="6"/>
        <v>0</v>
      </c>
      <c r="AK42" s="333">
        <f t="shared" si="6"/>
        <v>0</v>
      </c>
      <c r="AL42" s="333">
        <f t="shared" si="6"/>
        <v>0</v>
      </c>
      <c r="AM42" s="333">
        <v>0</v>
      </c>
      <c r="AN42" s="333">
        <v>0</v>
      </c>
      <c r="AO42" s="333">
        <v>0</v>
      </c>
      <c r="AP42" s="333">
        <v>0</v>
      </c>
      <c r="AQ42" s="333">
        <v>0</v>
      </c>
      <c r="AR42" s="333">
        <v>0</v>
      </c>
      <c r="AS42" s="333">
        <v>0</v>
      </c>
      <c r="AT42" s="333">
        <v>0</v>
      </c>
      <c r="AU42" s="333">
        <v>0</v>
      </c>
      <c r="AV42" s="333">
        <v>0</v>
      </c>
      <c r="AW42" s="333">
        <v>0</v>
      </c>
      <c r="AX42" s="333">
        <v>0</v>
      </c>
      <c r="AY42" s="333">
        <v>0</v>
      </c>
      <c r="AZ42" s="333">
        <v>0</v>
      </c>
      <c r="BA42" s="333">
        <v>0</v>
      </c>
      <c r="BB42" s="333">
        <v>0</v>
      </c>
      <c r="BC42" s="333">
        <v>0</v>
      </c>
      <c r="BD42" s="333">
        <v>0</v>
      </c>
      <c r="BE42" s="333">
        <v>0</v>
      </c>
      <c r="BF42" s="333">
        <v>0</v>
      </c>
      <c r="BG42" s="333">
        <v>0</v>
      </c>
      <c r="BH42" s="333">
        <v>0</v>
      </c>
      <c r="BI42" s="333">
        <v>0</v>
      </c>
      <c r="BJ42" s="333">
        <v>0</v>
      </c>
      <c r="BK42" s="333">
        <v>0</v>
      </c>
      <c r="BL42" s="333">
        <v>0</v>
      </c>
      <c r="BM42" s="333">
        <v>0</v>
      </c>
      <c r="BN42" s="333">
        <v>0</v>
      </c>
      <c r="BO42" s="333">
        <v>0</v>
      </c>
      <c r="BP42" s="333">
        <v>0</v>
      </c>
      <c r="BQ42" s="333">
        <v>0</v>
      </c>
      <c r="BR42" s="333">
        <v>0</v>
      </c>
      <c r="BS42" s="333">
        <v>0</v>
      </c>
      <c r="BT42" s="333">
        <v>0</v>
      </c>
      <c r="BU42" s="333">
        <v>0</v>
      </c>
      <c r="BV42" s="333">
        <v>0</v>
      </c>
      <c r="BW42" s="333">
        <v>0</v>
      </c>
      <c r="BX42" s="333">
        <v>0</v>
      </c>
      <c r="BY42" s="333">
        <v>0</v>
      </c>
      <c r="BZ42" s="333">
        <v>0</v>
      </c>
      <c r="CA42" s="333">
        <v>0</v>
      </c>
      <c r="CB42" s="333">
        <v>0</v>
      </c>
      <c r="CC42" s="333">
        <v>0</v>
      </c>
      <c r="CD42" s="333">
        <v>0</v>
      </c>
      <c r="CE42" s="333">
        <v>0</v>
      </c>
      <c r="CF42" s="333">
        <v>0</v>
      </c>
      <c r="CG42" s="333">
        <v>0</v>
      </c>
      <c r="CH42" s="333">
        <v>0</v>
      </c>
      <c r="CI42" s="333">
        <v>0</v>
      </c>
      <c r="CJ42" s="333">
        <v>0</v>
      </c>
      <c r="CL42" s="337" t="s">
        <v>143</v>
      </c>
      <c r="CM42">
        <v>0</v>
      </c>
      <c r="CN42">
        <v>0</v>
      </c>
      <c r="CO42">
        <v>0</v>
      </c>
      <c r="CP42">
        <v>0</v>
      </c>
      <c r="CQ42">
        <v>0</v>
      </c>
      <c r="CR42">
        <v>0</v>
      </c>
      <c r="CS42">
        <v>0</v>
      </c>
    </row>
    <row r="44" spans="2:97" ht="18.5" x14ac:dyDescent="0.45">
      <c r="B44" s="335" t="s">
        <v>1571</v>
      </c>
    </row>
    <row r="45" spans="2:97" x14ac:dyDescent="0.35">
      <c r="B45" s="336" t="s">
        <v>1556</v>
      </c>
      <c r="C45">
        <v>2015</v>
      </c>
      <c r="D45">
        <v>2016</v>
      </c>
      <c r="E45">
        <v>2017</v>
      </c>
      <c r="F45">
        <v>2018</v>
      </c>
      <c r="G45">
        <v>2019</v>
      </c>
      <c r="H45">
        <v>2020</v>
      </c>
      <c r="I45">
        <v>2021</v>
      </c>
      <c r="J45">
        <v>2022</v>
      </c>
      <c r="K45">
        <v>2023</v>
      </c>
      <c r="L45">
        <v>2024</v>
      </c>
      <c r="M45">
        <v>2025</v>
      </c>
      <c r="N45">
        <v>2026</v>
      </c>
      <c r="O45">
        <v>2027</v>
      </c>
      <c r="P45">
        <v>2028</v>
      </c>
      <c r="Q45">
        <v>2029</v>
      </c>
      <c r="R45">
        <v>2030</v>
      </c>
      <c r="S45">
        <v>2031</v>
      </c>
      <c r="T45">
        <v>2032</v>
      </c>
      <c r="U45">
        <v>2033</v>
      </c>
      <c r="V45">
        <v>2034</v>
      </c>
      <c r="W45">
        <v>2035</v>
      </c>
      <c r="X45">
        <v>2036</v>
      </c>
      <c r="Y45">
        <v>2037</v>
      </c>
      <c r="Z45">
        <v>2038</v>
      </c>
      <c r="AA45">
        <v>2039</v>
      </c>
      <c r="AB45">
        <v>2040</v>
      </c>
      <c r="AC45">
        <v>2041</v>
      </c>
      <c r="AD45">
        <v>2042</v>
      </c>
      <c r="AE45">
        <v>2043</v>
      </c>
      <c r="AF45">
        <v>2044</v>
      </c>
      <c r="AG45">
        <v>2045</v>
      </c>
      <c r="AH45">
        <v>2046</v>
      </c>
      <c r="AI45">
        <v>2047</v>
      </c>
      <c r="AJ45">
        <v>2048</v>
      </c>
      <c r="AK45">
        <v>2049</v>
      </c>
      <c r="AL45">
        <v>2050</v>
      </c>
      <c r="AM45">
        <v>2051</v>
      </c>
      <c r="AN45">
        <v>2052</v>
      </c>
      <c r="AO45">
        <v>2053</v>
      </c>
      <c r="AP45">
        <v>2054</v>
      </c>
      <c r="AQ45">
        <v>2055</v>
      </c>
      <c r="AR45">
        <v>2056</v>
      </c>
      <c r="AS45">
        <v>2057</v>
      </c>
      <c r="AT45">
        <v>2058</v>
      </c>
      <c r="AU45">
        <v>2059</v>
      </c>
      <c r="AV45">
        <v>2060</v>
      </c>
      <c r="AW45">
        <v>2061</v>
      </c>
      <c r="AX45">
        <v>2062</v>
      </c>
      <c r="AY45">
        <v>2063</v>
      </c>
      <c r="AZ45">
        <v>2064</v>
      </c>
      <c r="BA45">
        <v>2065</v>
      </c>
      <c r="BB45">
        <v>2066</v>
      </c>
      <c r="BC45">
        <v>2067</v>
      </c>
      <c r="BD45">
        <v>2068</v>
      </c>
      <c r="BE45">
        <v>2069</v>
      </c>
      <c r="BF45">
        <v>2070</v>
      </c>
      <c r="BG45">
        <v>2071</v>
      </c>
      <c r="BH45">
        <v>2072</v>
      </c>
      <c r="BI45">
        <v>2073</v>
      </c>
      <c r="BJ45">
        <v>2074</v>
      </c>
      <c r="BK45">
        <v>2075</v>
      </c>
      <c r="BL45">
        <v>2076</v>
      </c>
      <c r="BM45">
        <v>2077</v>
      </c>
      <c r="BN45">
        <v>2078</v>
      </c>
      <c r="BO45">
        <v>2079</v>
      </c>
      <c r="BP45">
        <v>2080</v>
      </c>
      <c r="BQ45">
        <v>2081</v>
      </c>
      <c r="BR45">
        <v>2082</v>
      </c>
      <c r="BS45">
        <v>2083</v>
      </c>
      <c r="BT45">
        <v>2084</v>
      </c>
      <c r="BU45">
        <v>2085</v>
      </c>
      <c r="BV45">
        <v>2086</v>
      </c>
      <c r="BW45">
        <v>2087</v>
      </c>
      <c r="BX45">
        <v>2088</v>
      </c>
      <c r="BY45">
        <v>2089</v>
      </c>
      <c r="BZ45">
        <v>2090</v>
      </c>
      <c r="CA45">
        <v>2091</v>
      </c>
      <c r="CB45">
        <v>2092</v>
      </c>
      <c r="CC45">
        <v>2093</v>
      </c>
      <c r="CD45">
        <v>2094</v>
      </c>
      <c r="CE45">
        <v>2095</v>
      </c>
      <c r="CF45">
        <v>2096</v>
      </c>
      <c r="CG45">
        <v>2097</v>
      </c>
      <c r="CH45">
        <v>2098</v>
      </c>
      <c r="CI45">
        <v>2099</v>
      </c>
      <c r="CJ45">
        <v>2100</v>
      </c>
      <c r="CL45" t="s">
        <v>1572</v>
      </c>
      <c r="CM45" s="337" t="s">
        <v>1558</v>
      </c>
      <c r="CN45" s="337" t="s">
        <v>1559</v>
      </c>
      <c r="CO45" s="337" t="s">
        <v>1560</v>
      </c>
      <c r="CP45" s="337" t="s">
        <v>1561</v>
      </c>
      <c r="CQ45" s="337" t="s">
        <v>1562</v>
      </c>
      <c r="CR45" s="337" t="s">
        <v>1563</v>
      </c>
      <c r="CS45" s="337" t="s">
        <v>1564</v>
      </c>
    </row>
    <row r="46" spans="2:97" x14ac:dyDescent="0.35">
      <c r="B46" s="46" t="s">
        <v>1565</v>
      </c>
      <c r="C46" s="333">
        <f>$CM46</f>
        <v>7.0080900450783098E-3</v>
      </c>
      <c r="D46" s="333">
        <f t="shared" ref="D46:G46" si="14">$CM46</f>
        <v>7.0080900450783098E-3</v>
      </c>
      <c r="E46" s="333">
        <f t="shared" si="14"/>
        <v>7.0080900450783098E-3</v>
      </c>
      <c r="F46" s="333">
        <f t="shared" si="14"/>
        <v>7.0080900450783098E-3</v>
      </c>
      <c r="G46" s="333">
        <f t="shared" si="14"/>
        <v>7.0080900450783098E-3</v>
      </c>
      <c r="H46" s="333">
        <f>$CM46</f>
        <v>7.0080900450783098E-3</v>
      </c>
      <c r="I46" s="333">
        <f>$CN46</f>
        <v>4.2499398837872418E-2</v>
      </c>
      <c r="J46" s="333">
        <f t="shared" ref="J46:M54" si="15">$CN46</f>
        <v>4.2499398837872418E-2</v>
      </c>
      <c r="K46" s="333">
        <f t="shared" si="15"/>
        <v>4.2499398837872418E-2</v>
      </c>
      <c r="L46" s="333">
        <f t="shared" si="15"/>
        <v>4.2499398837872418E-2</v>
      </c>
      <c r="M46" s="333">
        <f t="shared" si="15"/>
        <v>4.2499398837872418E-2</v>
      </c>
      <c r="N46" s="333">
        <f>$CO46</f>
        <v>6.9872570926465732E-2</v>
      </c>
      <c r="O46" s="333">
        <f t="shared" ref="O46:R54" si="16">$CO46</f>
        <v>6.9872570926465732E-2</v>
      </c>
      <c r="P46" s="333">
        <f t="shared" si="16"/>
        <v>6.9872570926465732E-2</v>
      </c>
      <c r="Q46" s="333">
        <f t="shared" si="16"/>
        <v>6.9872570926465732E-2</v>
      </c>
      <c r="R46" s="333">
        <f t="shared" si="16"/>
        <v>6.9872570926465732E-2</v>
      </c>
      <c r="S46" s="333">
        <f>$CP46</f>
        <v>3.6925434677588499E-2</v>
      </c>
      <c r="T46" s="333">
        <f t="shared" ref="T46:W54" si="17">$CP46</f>
        <v>3.6925434677588499E-2</v>
      </c>
      <c r="U46" s="333">
        <f t="shared" si="17"/>
        <v>3.6925434677588499E-2</v>
      </c>
      <c r="V46" s="333">
        <f t="shared" si="17"/>
        <v>3.6925434677588499E-2</v>
      </c>
      <c r="W46" s="333">
        <f t="shared" si="17"/>
        <v>3.6925434677588499E-2</v>
      </c>
      <c r="X46" s="333">
        <f>$CQ46</f>
        <v>2.3543442258952489E-2</v>
      </c>
      <c r="Y46" s="333">
        <f t="shared" ref="Y46:AB54" si="18">$CQ46</f>
        <v>2.3543442258952489E-2</v>
      </c>
      <c r="Z46" s="333">
        <f t="shared" si="18"/>
        <v>2.3543442258952489E-2</v>
      </c>
      <c r="AA46" s="333">
        <f t="shared" si="18"/>
        <v>2.3543442258952489E-2</v>
      </c>
      <c r="AB46" s="333">
        <f t="shared" si="18"/>
        <v>2.3543442258952489E-2</v>
      </c>
      <c r="AC46" s="333">
        <f>$CR46</f>
        <v>2.4492728466370101E-2</v>
      </c>
      <c r="AD46" s="333">
        <f t="shared" ref="AD46:AG54" si="19">$CR46</f>
        <v>2.4492728466370101E-2</v>
      </c>
      <c r="AE46" s="333">
        <f t="shared" si="19"/>
        <v>2.4492728466370101E-2</v>
      </c>
      <c r="AF46" s="333">
        <f t="shared" si="19"/>
        <v>2.4492728466370101E-2</v>
      </c>
      <c r="AG46" s="333">
        <f t="shared" si="19"/>
        <v>2.4492728466370101E-2</v>
      </c>
      <c r="AH46" s="333">
        <f>$CS46</f>
        <v>1.6634857741806008E-2</v>
      </c>
      <c r="AI46" s="333">
        <f t="shared" ref="AI46:AL54" si="20">$CS46</f>
        <v>1.6634857741806008E-2</v>
      </c>
      <c r="AJ46" s="333">
        <f t="shared" si="20"/>
        <v>1.6634857741806008E-2</v>
      </c>
      <c r="AK46" s="333">
        <f t="shared" si="20"/>
        <v>1.6634857741806008E-2</v>
      </c>
      <c r="AL46" s="333">
        <f>$CS46</f>
        <v>1.6634857741806008E-2</v>
      </c>
      <c r="AM46" s="333">
        <v>0</v>
      </c>
      <c r="AN46" s="333">
        <v>0</v>
      </c>
      <c r="AO46" s="333">
        <v>0</v>
      </c>
      <c r="AP46" s="333">
        <v>0</v>
      </c>
      <c r="AQ46" s="333">
        <v>0</v>
      </c>
      <c r="AR46" s="333">
        <v>0</v>
      </c>
      <c r="AS46" s="333">
        <v>0</v>
      </c>
      <c r="AT46" s="333">
        <v>0</v>
      </c>
      <c r="AU46" s="333">
        <v>0</v>
      </c>
      <c r="AV46" s="333">
        <v>0</v>
      </c>
      <c r="AW46" s="333">
        <v>0</v>
      </c>
      <c r="AX46" s="333">
        <v>0</v>
      </c>
      <c r="AY46" s="333">
        <v>0</v>
      </c>
      <c r="AZ46" s="333">
        <v>0</v>
      </c>
      <c r="BA46" s="333">
        <v>0</v>
      </c>
      <c r="BB46" s="333">
        <v>0</v>
      </c>
      <c r="BC46" s="333">
        <v>0</v>
      </c>
      <c r="BD46" s="333">
        <v>0</v>
      </c>
      <c r="BE46" s="333">
        <v>0</v>
      </c>
      <c r="BF46" s="333">
        <v>0</v>
      </c>
      <c r="BG46" s="333">
        <v>0</v>
      </c>
      <c r="BH46" s="333">
        <v>0</v>
      </c>
      <c r="BI46" s="333">
        <v>0</v>
      </c>
      <c r="BJ46" s="333">
        <v>0</v>
      </c>
      <c r="BK46" s="333">
        <v>0</v>
      </c>
      <c r="BL46" s="333">
        <v>0</v>
      </c>
      <c r="BM46" s="333">
        <v>0</v>
      </c>
      <c r="BN46" s="333">
        <v>0</v>
      </c>
      <c r="BO46" s="333">
        <v>0</v>
      </c>
      <c r="BP46" s="333">
        <v>0</v>
      </c>
      <c r="BQ46" s="333">
        <v>0</v>
      </c>
      <c r="BR46" s="333">
        <v>0</v>
      </c>
      <c r="BS46" s="333">
        <v>0</v>
      </c>
      <c r="BT46" s="333">
        <v>0</v>
      </c>
      <c r="BU46" s="333">
        <v>0</v>
      </c>
      <c r="BV46" s="333">
        <v>0</v>
      </c>
      <c r="BW46" s="333">
        <v>0</v>
      </c>
      <c r="BX46" s="333">
        <v>0</v>
      </c>
      <c r="BY46" s="333">
        <v>0</v>
      </c>
      <c r="BZ46" s="333">
        <v>0</v>
      </c>
      <c r="CA46" s="333">
        <v>0</v>
      </c>
      <c r="CB46" s="333">
        <v>0</v>
      </c>
      <c r="CC46" s="333">
        <v>0</v>
      </c>
      <c r="CD46" s="333">
        <v>0</v>
      </c>
      <c r="CE46" s="333">
        <v>0</v>
      </c>
      <c r="CF46" s="333">
        <v>0</v>
      </c>
      <c r="CG46" s="333">
        <v>0</v>
      </c>
      <c r="CH46" s="333">
        <v>0</v>
      </c>
      <c r="CI46" s="333">
        <v>0</v>
      </c>
      <c r="CJ46" s="333">
        <v>0</v>
      </c>
      <c r="CL46" s="337" t="s">
        <v>196</v>
      </c>
      <c r="CM46">
        <v>7.0080900450783098E-3</v>
      </c>
      <c r="CN46">
        <v>4.2499398837872418E-2</v>
      </c>
      <c r="CO46">
        <v>6.9872570926465732E-2</v>
      </c>
      <c r="CP46">
        <v>3.6925434677588499E-2</v>
      </c>
      <c r="CQ46">
        <v>2.3543442258952489E-2</v>
      </c>
      <c r="CR46">
        <v>2.4492728466370101E-2</v>
      </c>
      <c r="CS46">
        <v>1.6634857741806008E-2</v>
      </c>
    </row>
    <row r="47" spans="2:97" x14ac:dyDescent="0.35">
      <c r="B47" s="47" t="s">
        <v>1566</v>
      </c>
      <c r="C47" s="333">
        <f t="shared" ref="C47:H54" si="21">$CM47</f>
        <v>0</v>
      </c>
      <c r="D47" s="333">
        <f t="shared" si="21"/>
        <v>0</v>
      </c>
      <c r="E47" s="333">
        <f t="shared" si="21"/>
        <v>0</v>
      </c>
      <c r="F47" s="333">
        <f t="shared" si="21"/>
        <v>0</v>
      </c>
      <c r="G47" s="333">
        <f t="shared" si="21"/>
        <v>0</v>
      </c>
      <c r="H47" s="333">
        <f t="shared" si="21"/>
        <v>0</v>
      </c>
      <c r="I47" s="333">
        <f t="shared" ref="I47:I54" si="22">$CN47</f>
        <v>0</v>
      </c>
      <c r="J47" s="333">
        <f t="shared" si="15"/>
        <v>0</v>
      </c>
      <c r="K47" s="333">
        <f t="shared" si="15"/>
        <v>0</v>
      </c>
      <c r="L47" s="333">
        <f t="shared" si="15"/>
        <v>0</v>
      </c>
      <c r="M47" s="333">
        <f t="shared" si="15"/>
        <v>0</v>
      </c>
      <c r="N47" s="333">
        <f t="shared" ref="N47:N54" si="23">$CO47</f>
        <v>0</v>
      </c>
      <c r="O47" s="333">
        <f t="shared" si="16"/>
        <v>0</v>
      </c>
      <c r="P47" s="333">
        <f t="shared" si="16"/>
        <v>0</v>
      </c>
      <c r="Q47" s="333">
        <f t="shared" si="16"/>
        <v>0</v>
      </c>
      <c r="R47" s="333">
        <f t="shared" si="16"/>
        <v>0</v>
      </c>
      <c r="S47" s="333">
        <f t="shared" ref="S47:S54" si="24">$CP47</f>
        <v>0</v>
      </c>
      <c r="T47" s="333">
        <f t="shared" si="17"/>
        <v>0</v>
      </c>
      <c r="U47" s="333">
        <f t="shared" si="17"/>
        <v>0</v>
      </c>
      <c r="V47" s="333">
        <f t="shared" si="17"/>
        <v>0</v>
      </c>
      <c r="W47" s="333">
        <f t="shared" si="17"/>
        <v>0</v>
      </c>
      <c r="X47" s="333">
        <f t="shared" ref="X47:X54" si="25">$CQ47</f>
        <v>0</v>
      </c>
      <c r="Y47" s="333">
        <f t="shared" si="18"/>
        <v>0</v>
      </c>
      <c r="Z47" s="333">
        <f t="shared" si="18"/>
        <v>0</v>
      </c>
      <c r="AA47" s="333">
        <f t="shared" si="18"/>
        <v>0</v>
      </c>
      <c r="AB47" s="333">
        <f t="shared" si="18"/>
        <v>0</v>
      </c>
      <c r="AC47" s="333">
        <f t="shared" ref="AC47:AC54" si="26">$CR47</f>
        <v>0</v>
      </c>
      <c r="AD47" s="333">
        <f t="shared" si="19"/>
        <v>0</v>
      </c>
      <c r="AE47" s="333">
        <f t="shared" si="19"/>
        <v>0</v>
      </c>
      <c r="AF47" s="333">
        <f t="shared" si="19"/>
        <v>0</v>
      </c>
      <c r="AG47" s="333">
        <f t="shared" si="19"/>
        <v>0</v>
      </c>
      <c r="AH47" s="333">
        <f t="shared" ref="AH47:AH54" si="27">$CS47</f>
        <v>0</v>
      </c>
      <c r="AI47" s="333">
        <f t="shared" si="20"/>
        <v>0</v>
      </c>
      <c r="AJ47" s="333">
        <f t="shared" si="20"/>
        <v>0</v>
      </c>
      <c r="AK47" s="333">
        <f t="shared" si="20"/>
        <v>0</v>
      </c>
      <c r="AL47" s="333">
        <f t="shared" si="20"/>
        <v>0</v>
      </c>
      <c r="AM47" s="333">
        <v>0</v>
      </c>
      <c r="AN47" s="333">
        <v>0</v>
      </c>
      <c r="AO47" s="333">
        <v>0</v>
      </c>
      <c r="AP47" s="333">
        <v>0</v>
      </c>
      <c r="AQ47" s="333">
        <v>0</v>
      </c>
      <c r="AR47" s="333">
        <v>0</v>
      </c>
      <c r="AS47" s="333">
        <v>0</v>
      </c>
      <c r="AT47" s="333">
        <v>0</v>
      </c>
      <c r="AU47" s="333">
        <v>0</v>
      </c>
      <c r="AV47" s="333">
        <v>0</v>
      </c>
      <c r="AW47" s="333">
        <v>0</v>
      </c>
      <c r="AX47" s="333">
        <v>0</v>
      </c>
      <c r="AY47" s="333">
        <v>0</v>
      </c>
      <c r="AZ47" s="333">
        <v>0</v>
      </c>
      <c r="BA47" s="333">
        <v>0</v>
      </c>
      <c r="BB47" s="333">
        <v>0</v>
      </c>
      <c r="BC47" s="333">
        <v>0</v>
      </c>
      <c r="BD47" s="333">
        <v>0</v>
      </c>
      <c r="BE47" s="333">
        <v>0</v>
      </c>
      <c r="BF47" s="333">
        <v>0</v>
      </c>
      <c r="BG47" s="333">
        <v>0</v>
      </c>
      <c r="BH47" s="333">
        <v>0</v>
      </c>
      <c r="BI47" s="333">
        <v>0</v>
      </c>
      <c r="BJ47" s="333">
        <v>0</v>
      </c>
      <c r="BK47" s="333">
        <v>0</v>
      </c>
      <c r="BL47" s="333">
        <v>0</v>
      </c>
      <c r="BM47" s="333">
        <v>0</v>
      </c>
      <c r="BN47" s="333">
        <v>0</v>
      </c>
      <c r="BO47" s="333">
        <v>0</v>
      </c>
      <c r="BP47" s="333">
        <v>0</v>
      </c>
      <c r="BQ47" s="333">
        <v>0</v>
      </c>
      <c r="BR47" s="333">
        <v>0</v>
      </c>
      <c r="BS47" s="333">
        <v>0</v>
      </c>
      <c r="BT47" s="333">
        <v>0</v>
      </c>
      <c r="BU47" s="333">
        <v>0</v>
      </c>
      <c r="BV47" s="333">
        <v>0</v>
      </c>
      <c r="BW47" s="333">
        <v>0</v>
      </c>
      <c r="BX47" s="333">
        <v>0</v>
      </c>
      <c r="BY47" s="333">
        <v>0</v>
      </c>
      <c r="BZ47" s="333">
        <v>0</v>
      </c>
      <c r="CA47" s="333">
        <v>0</v>
      </c>
      <c r="CB47" s="333">
        <v>0</v>
      </c>
      <c r="CC47" s="333">
        <v>0</v>
      </c>
      <c r="CD47" s="333">
        <v>0</v>
      </c>
      <c r="CE47" s="333">
        <v>0</v>
      </c>
      <c r="CF47" s="333">
        <v>0</v>
      </c>
      <c r="CG47" s="333">
        <v>0</v>
      </c>
      <c r="CH47" s="333">
        <v>0</v>
      </c>
      <c r="CI47" s="333">
        <v>0</v>
      </c>
      <c r="CJ47" s="333">
        <v>0</v>
      </c>
      <c r="CL47" s="337" t="s">
        <v>136</v>
      </c>
      <c r="CM47">
        <v>0</v>
      </c>
      <c r="CN47">
        <v>0</v>
      </c>
      <c r="CO47">
        <v>0</v>
      </c>
      <c r="CP47">
        <v>0</v>
      </c>
      <c r="CQ47">
        <v>0</v>
      </c>
      <c r="CR47">
        <v>0</v>
      </c>
      <c r="CS47">
        <v>0</v>
      </c>
    </row>
    <row r="48" spans="2:97" x14ac:dyDescent="0.35">
      <c r="B48" s="47" t="s">
        <v>857</v>
      </c>
      <c r="C48" s="333">
        <f t="shared" si="21"/>
        <v>2.4075632872210189E-2</v>
      </c>
      <c r="D48" s="333">
        <f t="shared" si="21"/>
        <v>2.4075632872210189E-2</v>
      </c>
      <c r="E48" s="333">
        <f t="shared" si="21"/>
        <v>2.4075632872210189E-2</v>
      </c>
      <c r="F48" s="333">
        <f t="shared" si="21"/>
        <v>2.4075632872210189E-2</v>
      </c>
      <c r="G48" s="333">
        <f t="shared" si="21"/>
        <v>2.4075632872210189E-2</v>
      </c>
      <c r="H48" s="333">
        <f t="shared" si="21"/>
        <v>2.4075632872210189E-2</v>
      </c>
      <c r="I48" s="333">
        <f t="shared" si="22"/>
        <v>4.386532871750267E-2</v>
      </c>
      <c r="J48" s="333">
        <f t="shared" si="15"/>
        <v>4.386532871750267E-2</v>
      </c>
      <c r="K48" s="333">
        <f t="shared" si="15"/>
        <v>4.386532871750267E-2</v>
      </c>
      <c r="L48" s="333">
        <f t="shared" si="15"/>
        <v>4.386532871750267E-2</v>
      </c>
      <c r="M48" s="333">
        <f t="shared" si="15"/>
        <v>4.386532871750267E-2</v>
      </c>
      <c r="N48" s="333">
        <f t="shared" si="23"/>
        <v>3.1065678822153719E-2</v>
      </c>
      <c r="O48" s="333">
        <f t="shared" si="16"/>
        <v>3.1065678822153719E-2</v>
      </c>
      <c r="P48" s="333">
        <f t="shared" si="16"/>
        <v>3.1065678822153719E-2</v>
      </c>
      <c r="Q48" s="333">
        <f t="shared" si="16"/>
        <v>3.1065678822153719E-2</v>
      </c>
      <c r="R48" s="333">
        <f t="shared" si="16"/>
        <v>3.1065678822153719E-2</v>
      </c>
      <c r="S48" s="333">
        <f t="shared" si="24"/>
        <v>5.0529180123303388E-2</v>
      </c>
      <c r="T48" s="333">
        <f t="shared" si="17"/>
        <v>5.0529180123303388E-2</v>
      </c>
      <c r="U48" s="333">
        <f t="shared" si="17"/>
        <v>5.0529180123303388E-2</v>
      </c>
      <c r="V48" s="333">
        <f t="shared" si="17"/>
        <v>5.0529180123303388E-2</v>
      </c>
      <c r="W48" s="333">
        <f t="shared" si="17"/>
        <v>5.0529180123303388E-2</v>
      </c>
      <c r="X48" s="333">
        <f t="shared" si="25"/>
        <v>4.7528495650201813E-2</v>
      </c>
      <c r="Y48" s="333">
        <f t="shared" si="18"/>
        <v>4.7528495650201813E-2</v>
      </c>
      <c r="Z48" s="333">
        <f t="shared" si="18"/>
        <v>4.7528495650201813E-2</v>
      </c>
      <c r="AA48" s="333">
        <f t="shared" si="18"/>
        <v>4.7528495650201813E-2</v>
      </c>
      <c r="AB48" s="333">
        <f t="shared" si="18"/>
        <v>4.7528495650201813E-2</v>
      </c>
      <c r="AC48" s="333">
        <f t="shared" si="26"/>
        <v>4.1265653306164191E-2</v>
      </c>
      <c r="AD48" s="333">
        <f t="shared" si="19"/>
        <v>4.1265653306164191E-2</v>
      </c>
      <c r="AE48" s="333">
        <f t="shared" si="19"/>
        <v>4.1265653306164191E-2</v>
      </c>
      <c r="AF48" s="333">
        <f t="shared" si="19"/>
        <v>4.1265653306164191E-2</v>
      </c>
      <c r="AG48" s="333">
        <f t="shared" si="19"/>
        <v>4.1265653306164191E-2</v>
      </c>
      <c r="AH48" s="333">
        <f t="shared" si="27"/>
        <v>4.0128133738534119E-2</v>
      </c>
      <c r="AI48" s="333">
        <f t="shared" si="20"/>
        <v>4.0128133738534119E-2</v>
      </c>
      <c r="AJ48" s="333">
        <f t="shared" si="20"/>
        <v>4.0128133738534119E-2</v>
      </c>
      <c r="AK48" s="333">
        <f t="shared" si="20"/>
        <v>4.0128133738534119E-2</v>
      </c>
      <c r="AL48" s="333">
        <f t="shared" si="20"/>
        <v>4.0128133738534119E-2</v>
      </c>
      <c r="AM48" s="333">
        <v>0</v>
      </c>
      <c r="AN48" s="333">
        <v>0</v>
      </c>
      <c r="AO48" s="333">
        <v>0</v>
      </c>
      <c r="AP48" s="333">
        <v>0</v>
      </c>
      <c r="AQ48" s="333">
        <v>0</v>
      </c>
      <c r="AR48" s="333">
        <v>0</v>
      </c>
      <c r="AS48" s="333">
        <v>0</v>
      </c>
      <c r="AT48" s="333">
        <v>0</v>
      </c>
      <c r="AU48" s="333">
        <v>0</v>
      </c>
      <c r="AV48" s="333">
        <v>0</v>
      </c>
      <c r="AW48" s="333">
        <v>0</v>
      </c>
      <c r="AX48" s="333">
        <v>0</v>
      </c>
      <c r="AY48" s="333">
        <v>0</v>
      </c>
      <c r="AZ48" s="333">
        <v>0</v>
      </c>
      <c r="BA48" s="333">
        <v>0</v>
      </c>
      <c r="BB48" s="333">
        <v>0</v>
      </c>
      <c r="BC48" s="333">
        <v>0</v>
      </c>
      <c r="BD48" s="333">
        <v>0</v>
      </c>
      <c r="BE48" s="333">
        <v>0</v>
      </c>
      <c r="BF48" s="333">
        <v>0</v>
      </c>
      <c r="BG48" s="333">
        <v>0</v>
      </c>
      <c r="BH48" s="333">
        <v>0</v>
      </c>
      <c r="BI48" s="333">
        <v>0</v>
      </c>
      <c r="BJ48" s="333">
        <v>0</v>
      </c>
      <c r="BK48" s="333">
        <v>0</v>
      </c>
      <c r="BL48" s="333">
        <v>0</v>
      </c>
      <c r="BM48" s="333">
        <v>0</v>
      </c>
      <c r="BN48" s="333">
        <v>0</v>
      </c>
      <c r="BO48" s="333">
        <v>0</v>
      </c>
      <c r="BP48" s="333">
        <v>0</v>
      </c>
      <c r="BQ48" s="333">
        <v>0</v>
      </c>
      <c r="BR48" s="333">
        <v>0</v>
      </c>
      <c r="BS48" s="333">
        <v>0</v>
      </c>
      <c r="BT48" s="333">
        <v>0</v>
      </c>
      <c r="BU48" s="333">
        <v>0</v>
      </c>
      <c r="BV48" s="333">
        <v>0</v>
      </c>
      <c r="BW48" s="333">
        <v>0</v>
      </c>
      <c r="BX48" s="333">
        <v>0</v>
      </c>
      <c r="BY48" s="333">
        <v>0</v>
      </c>
      <c r="BZ48" s="333">
        <v>0</v>
      </c>
      <c r="CA48" s="333">
        <v>0</v>
      </c>
      <c r="CB48" s="333">
        <v>0</v>
      </c>
      <c r="CC48" s="333">
        <v>0</v>
      </c>
      <c r="CD48" s="333">
        <v>0</v>
      </c>
      <c r="CE48" s="333">
        <v>0</v>
      </c>
      <c r="CF48" s="333">
        <v>0</v>
      </c>
      <c r="CG48" s="333">
        <v>0</v>
      </c>
      <c r="CH48" s="333">
        <v>0</v>
      </c>
      <c r="CI48" s="333">
        <v>0</v>
      </c>
      <c r="CJ48" s="333">
        <v>0</v>
      </c>
      <c r="CL48" s="337" t="s">
        <v>197</v>
      </c>
      <c r="CM48">
        <v>2.4075632872210189E-2</v>
      </c>
      <c r="CN48">
        <v>4.386532871750267E-2</v>
      </c>
      <c r="CO48">
        <v>3.1065678822153719E-2</v>
      </c>
      <c r="CP48">
        <v>5.0529180123303388E-2</v>
      </c>
      <c r="CQ48">
        <v>4.7528495650201813E-2</v>
      </c>
      <c r="CR48">
        <v>4.1265653306164191E-2</v>
      </c>
      <c r="CS48">
        <v>4.0128133738534119E-2</v>
      </c>
    </row>
    <row r="49" spans="2:97" x14ac:dyDescent="0.35">
      <c r="B49" s="47" t="s">
        <v>1567</v>
      </c>
      <c r="C49" s="333">
        <f t="shared" si="21"/>
        <v>0</v>
      </c>
      <c r="D49" s="333">
        <f t="shared" si="21"/>
        <v>0</v>
      </c>
      <c r="E49" s="333">
        <f t="shared" si="21"/>
        <v>0</v>
      </c>
      <c r="F49" s="333">
        <f t="shared" si="21"/>
        <v>0</v>
      </c>
      <c r="G49" s="333">
        <f t="shared" si="21"/>
        <v>0</v>
      </c>
      <c r="H49" s="333">
        <f t="shared" si="21"/>
        <v>0</v>
      </c>
      <c r="I49" s="333">
        <f t="shared" si="22"/>
        <v>0</v>
      </c>
      <c r="J49" s="333">
        <f t="shared" si="15"/>
        <v>0</v>
      </c>
      <c r="K49" s="333">
        <f t="shared" si="15"/>
        <v>0</v>
      </c>
      <c r="L49" s="333">
        <f t="shared" si="15"/>
        <v>0</v>
      </c>
      <c r="M49" s="333">
        <f t="shared" si="15"/>
        <v>0</v>
      </c>
      <c r="N49" s="333">
        <f t="shared" si="23"/>
        <v>0</v>
      </c>
      <c r="O49" s="333">
        <f t="shared" si="16"/>
        <v>0</v>
      </c>
      <c r="P49" s="333">
        <f t="shared" si="16"/>
        <v>0</v>
      </c>
      <c r="Q49" s="333">
        <f t="shared" si="16"/>
        <v>0</v>
      </c>
      <c r="R49" s="333">
        <f t="shared" si="16"/>
        <v>0</v>
      </c>
      <c r="S49" s="333">
        <f t="shared" si="24"/>
        <v>0</v>
      </c>
      <c r="T49" s="333">
        <f t="shared" si="17"/>
        <v>0</v>
      </c>
      <c r="U49" s="333">
        <f t="shared" si="17"/>
        <v>0</v>
      </c>
      <c r="V49" s="333">
        <f t="shared" si="17"/>
        <v>0</v>
      </c>
      <c r="W49" s="333">
        <f t="shared" si="17"/>
        <v>0</v>
      </c>
      <c r="X49" s="333">
        <f t="shared" si="25"/>
        <v>0</v>
      </c>
      <c r="Y49" s="333">
        <f t="shared" si="18"/>
        <v>0</v>
      </c>
      <c r="Z49" s="333">
        <f t="shared" si="18"/>
        <v>0</v>
      </c>
      <c r="AA49" s="333">
        <f t="shared" si="18"/>
        <v>0</v>
      </c>
      <c r="AB49" s="333">
        <f t="shared" si="18"/>
        <v>0</v>
      </c>
      <c r="AC49" s="333">
        <f t="shared" si="26"/>
        <v>0</v>
      </c>
      <c r="AD49" s="333">
        <f t="shared" si="19"/>
        <v>0</v>
      </c>
      <c r="AE49" s="333">
        <f t="shared" si="19"/>
        <v>0</v>
      </c>
      <c r="AF49" s="333">
        <f t="shared" si="19"/>
        <v>0</v>
      </c>
      <c r="AG49" s="333">
        <f t="shared" si="19"/>
        <v>0</v>
      </c>
      <c r="AH49" s="333">
        <f t="shared" si="27"/>
        <v>0</v>
      </c>
      <c r="AI49" s="333">
        <f t="shared" si="20"/>
        <v>0</v>
      </c>
      <c r="AJ49" s="333">
        <f t="shared" si="20"/>
        <v>0</v>
      </c>
      <c r="AK49" s="333">
        <f t="shared" si="20"/>
        <v>0</v>
      </c>
      <c r="AL49" s="333">
        <f t="shared" si="20"/>
        <v>0</v>
      </c>
      <c r="AM49" s="333">
        <v>0</v>
      </c>
      <c r="AN49" s="333">
        <v>0</v>
      </c>
      <c r="AO49" s="333">
        <v>0</v>
      </c>
      <c r="AP49" s="333">
        <v>0</v>
      </c>
      <c r="AQ49" s="333">
        <v>0</v>
      </c>
      <c r="AR49" s="333">
        <v>0</v>
      </c>
      <c r="AS49" s="333">
        <v>0</v>
      </c>
      <c r="AT49" s="333">
        <v>0</v>
      </c>
      <c r="AU49" s="333">
        <v>0</v>
      </c>
      <c r="AV49" s="333">
        <v>0</v>
      </c>
      <c r="AW49" s="333">
        <v>0</v>
      </c>
      <c r="AX49" s="333">
        <v>0</v>
      </c>
      <c r="AY49" s="333">
        <v>0</v>
      </c>
      <c r="AZ49" s="333">
        <v>0</v>
      </c>
      <c r="BA49" s="333">
        <v>0</v>
      </c>
      <c r="BB49" s="333">
        <v>0</v>
      </c>
      <c r="BC49" s="333">
        <v>0</v>
      </c>
      <c r="BD49" s="333">
        <v>0</v>
      </c>
      <c r="BE49" s="333">
        <v>0</v>
      </c>
      <c r="BF49" s="333">
        <v>0</v>
      </c>
      <c r="BG49" s="333">
        <v>0</v>
      </c>
      <c r="BH49" s="333">
        <v>0</v>
      </c>
      <c r="BI49" s="333">
        <v>0</v>
      </c>
      <c r="BJ49" s="333">
        <v>0</v>
      </c>
      <c r="BK49" s="333">
        <v>0</v>
      </c>
      <c r="BL49" s="333">
        <v>0</v>
      </c>
      <c r="BM49" s="333">
        <v>0</v>
      </c>
      <c r="BN49" s="333">
        <v>0</v>
      </c>
      <c r="BO49" s="333">
        <v>0</v>
      </c>
      <c r="BP49" s="333">
        <v>0</v>
      </c>
      <c r="BQ49" s="333">
        <v>0</v>
      </c>
      <c r="BR49" s="333">
        <v>0</v>
      </c>
      <c r="BS49" s="333">
        <v>0</v>
      </c>
      <c r="BT49" s="333">
        <v>0</v>
      </c>
      <c r="BU49" s="333">
        <v>0</v>
      </c>
      <c r="BV49" s="333">
        <v>0</v>
      </c>
      <c r="BW49" s="333">
        <v>0</v>
      </c>
      <c r="BX49" s="333">
        <v>0</v>
      </c>
      <c r="BY49" s="333">
        <v>0</v>
      </c>
      <c r="BZ49" s="333">
        <v>0</v>
      </c>
      <c r="CA49" s="333">
        <v>0</v>
      </c>
      <c r="CB49" s="333">
        <v>0</v>
      </c>
      <c r="CC49" s="333">
        <v>0</v>
      </c>
      <c r="CD49" s="333">
        <v>0</v>
      </c>
      <c r="CE49" s="333">
        <v>0</v>
      </c>
      <c r="CF49" s="333">
        <v>0</v>
      </c>
      <c r="CG49" s="333">
        <v>0</v>
      </c>
      <c r="CH49" s="333">
        <v>0</v>
      </c>
      <c r="CI49" s="333">
        <v>0</v>
      </c>
      <c r="CJ49" s="333">
        <v>0</v>
      </c>
      <c r="CL49" s="337" t="s">
        <v>218</v>
      </c>
      <c r="CM49">
        <v>0</v>
      </c>
      <c r="CN49">
        <v>0</v>
      </c>
      <c r="CO49">
        <v>0</v>
      </c>
      <c r="CP49">
        <v>0</v>
      </c>
      <c r="CQ49">
        <v>0</v>
      </c>
      <c r="CR49">
        <v>0</v>
      </c>
      <c r="CS49">
        <v>0</v>
      </c>
    </row>
    <row r="50" spans="2:97" x14ac:dyDescent="0.35">
      <c r="B50" s="47" t="s">
        <v>858</v>
      </c>
      <c r="C50" s="333">
        <f t="shared" si="21"/>
        <v>1.3132781959542371E-2</v>
      </c>
      <c r="D50" s="333">
        <f t="shared" si="21"/>
        <v>1.3132781959542371E-2</v>
      </c>
      <c r="E50" s="333">
        <f t="shared" si="21"/>
        <v>1.3132781959542371E-2</v>
      </c>
      <c r="F50" s="333">
        <f t="shared" si="21"/>
        <v>1.3132781959542371E-2</v>
      </c>
      <c r="G50" s="333">
        <f t="shared" si="21"/>
        <v>1.3132781959542371E-2</v>
      </c>
      <c r="H50" s="333">
        <f t="shared" si="21"/>
        <v>1.3132781959542371E-2</v>
      </c>
      <c r="I50" s="333">
        <f t="shared" si="22"/>
        <v>2.470268921658627E-2</v>
      </c>
      <c r="J50" s="333">
        <f t="shared" si="15"/>
        <v>2.470268921658627E-2</v>
      </c>
      <c r="K50" s="333">
        <f t="shared" si="15"/>
        <v>2.470268921658627E-2</v>
      </c>
      <c r="L50" s="333">
        <f t="shared" si="15"/>
        <v>2.470268921658627E-2</v>
      </c>
      <c r="M50" s="333">
        <f t="shared" si="15"/>
        <v>2.470268921658627E-2</v>
      </c>
      <c r="N50" s="333">
        <f t="shared" si="23"/>
        <v>3.8481977237501012E-2</v>
      </c>
      <c r="O50" s="333">
        <f t="shared" si="16"/>
        <v>3.8481977237501012E-2</v>
      </c>
      <c r="P50" s="333">
        <f t="shared" si="16"/>
        <v>3.8481977237501012E-2</v>
      </c>
      <c r="Q50" s="333">
        <f t="shared" si="16"/>
        <v>3.8481977237501012E-2</v>
      </c>
      <c r="R50" s="333">
        <f t="shared" si="16"/>
        <v>3.8481977237501012E-2</v>
      </c>
      <c r="S50" s="333">
        <f t="shared" si="24"/>
        <v>3.0855127401086108E-2</v>
      </c>
      <c r="T50" s="333">
        <f t="shared" si="17"/>
        <v>3.0855127401086108E-2</v>
      </c>
      <c r="U50" s="333">
        <f t="shared" si="17"/>
        <v>3.0855127401086108E-2</v>
      </c>
      <c r="V50" s="333">
        <f t="shared" si="17"/>
        <v>3.0855127401086108E-2</v>
      </c>
      <c r="W50" s="333">
        <f t="shared" si="17"/>
        <v>3.0855127401086108E-2</v>
      </c>
      <c r="X50" s="333">
        <f t="shared" si="25"/>
        <v>5.4991504046153647E-2</v>
      </c>
      <c r="Y50" s="333">
        <f t="shared" si="18"/>
        <v>5.4991504046153647E-2</v>
      </c>
      <c r="Z50" s="333">
        <f t="shared" si="18"/>
        <v>5.4991504046153647E-2</v>
      </c>
      <c r="AA50" s="333">
        <f t="shared" si="18"/>
        <v>5.4991504046153647E-2</v>
      </c>
      <c r="AB50" s="333">
        <f t="shared" si="18"/>
        <v>5.4991504046153647E-2</v>
      </c>
      <c r="AC50" s="333">
        <f t="shared" si="26"/>
        <v>7.6168368363214653E-2</v>
      </c>
      <c r="AD50" s="333">
        <f t="shared" si="19"/>
        <v>7.6168368363214653E-2</v>
      </c>
      <c r="AE50" s="333">
        <f t="shared" si="19"/>
        <v>7.6168368363214653E-2</v>
      </c>
      <c r="AF50" s="333">
        <f t="shared" si="19"/>
        <v>7.6168368363214653E-2</v>
      </c>
      <c r="AG50" s="333">
        <f t="shared" si="19"/>
        <v>7.6168368363214653E-2</v>
      </c>
      <c r="AH50" s="333">
        <f t="shared" si="27"/>
        <v>0.101308183695796</v>
      </c>
      <c r="AI50" s="333">
        <f t="shared" si="20"/>
        <v>0.101308183695796</v>
      </c>
      <c r="AJ50" s="333">
        <f t="shared" si="20"/>
        <v>0.101308183695796</v>
      </c>
      <c r="AK50" s="333">
        <f t="shared" si="20"/>
        <v>0.101308183695796</v>
      </c>
      <c r="AL50" s="333">
        <f t="shared" si="20"/>
        <v>0.101308183695796</v>
      </c>
      <c r="AM50" s="333">
        <v>0</v>
      </c>
      <c r="AN50" s="333">
        <v>0</v>
      </c>
      <c r="AO50" s="333">
        <v>0</v>
      </c>
      <c r="AP50" s="333">
        <v>0</v>
      </c>
      <c r="AQ50" s="333">
        <v>0</v>
      </c>
      <c r="AR50" s="333">
        <v>0</v>
      </c>
      <c r="AS50" s="333">
        <v>0</v>
      </c>
      <c r="AT50" s="333">
        <v>0</v>
      </c>
      <c r="AU50" s="333">
        <v>0</v>
      </c>
      <c r="AV50" s="333">
        <v>0</v>
      </c>
      <c r="AW50" s="333">
        <v>0</v>
      </c>
      <c r="AX50" s="333">
        <v>0</v>
      </c>
      <c r="AY50" s="333">
        <v>0</v>
      </c>
      <c r="AZ50" s="333">
        <v>0</v>
      </c>
      <c r="BA50" s="333">
        <v>0</v>
      </c>
      <c r="BB50" s="333">
        <v>0</v>
      </c>
      <c r="BC50" s="333">
        <v>0</v>
      </c>
      <c r="BD50" s="333">
        <v>0</v>
      </c>
      <c r="BE50" s="333">
        <v>0</v>
      </c>
      <c r="BF50" s="333">
        <v>0</v>
      </c>
      <c r="BG50" s="333">
        <v>0</v>
      </c>
      <c r="BH50" s="333">
        <v>0</v>
      </c>
      <c r="BI50" s="333">
        <v>0</v>
      </c>
      <c r="BJ50" s="333">
        <v>0</v>
      </c>
      <c r="BK50" s="333">
        <v>0</v>
      </c>
      <c r="BL50" s="333">
        <v>0</v>
      </c>
      <c r="BM50" s="333">
        <v>0</v>
      </c>
      <c r="BN50" s="333">
        <v>0</v>
      </c>
      <c r="BO50" s="333">
        <v>0</v>
      </c>
      <c r="BP50" s="333">
        <v>0</v>
      </c>
      <c r="BQ50" s="333">
        <v>0</v>
      </c>
      <c r="BR50" s="333">
        <v>0</v>
      </c>
      <c r="BS50" s="333">
        <v>0</v>
      </c>
      <c r="BT50" s="333">
        <v>0</v>
      </c>
      <c r="BU50" s="333">
        <v>0</v>
      </c>
      <c r="BV50" s="333">
        <v>0</v>
      </c>
      <c r="BW50" s="333">
        <v>0</v>
      </c>
      <c r="BX50" s="333">
        <v>0</v>
      </c>
      <c r="BY50" s="333">
        <v>0</v>
      </c>
      <c r="BZ50" s="333">
        <v>0</v>
      </c>
      <c r="CA50" s="333">
        <v>0</v>
      </c>
      <c r="CB50" s="333">
        <v>0</v>
      </c>
      <c r="CC50" s="333">
        <v>0</v>
      </c>
      <c r="CD50" s="333">
        <v>0</v>
      </c>
      <c r="CE50" s="333">
        <v>0</v>
      </c>
      <c r="CF50" s="333">
        <v>0</v>
      </c>
      <c r="CG50" s="333">
        <v>0</v>
      </c>
      <c r="CH50" s="333">
        <v>0</v>
      </c>
      <c r="CI50" s="333">
        <v>0</v>
      </c>
      <c r="CJ50" s="333">
        <v>0</v>
      </c>
      <c r="CL50" s="337" t="s">
        <v>198</v>
      </c>
      <c r="CM50">
        <v>1.3132781959542371E-2</v>
      </c>
      <c r="CN50">
        <v>2.470268921658627E-2</v>
      </c>
      <c r="CO50">
        <v>3.8481977237501012E-2</v>
      </c>
      <c r="CP50">
        <v>3.0855127401086108E-2</v>
      </c>
      <c r="CQ50">
        <v>5.4991504046153647E-2</v>
      </c>
      <c r="CR50">
        <v>7.6168368363214653E-2</v>
      </c>
      <c r="CS50">
        <v>0.101308183695796</v>
      </c>
    </row>
    <row r="51" spans="2:97" x14ac:dyDescent="0.35">
      <c r="B51" s="47" t="s">
        <v>1568</v>
      </c>
      <c r="C51" s="333">
        <f t="shared" si="21"/>
        <v>0</v>
      </c>
      <c r="D51" s="333">
        <f t="shared" si="21"/>
        <v>0</v>
      </c>
      <c r="E51" s="333">
        <f t="shared" si="21"/>
        <v>0</v>
      </c>
      <c r="F51" s="333">
        <f t="shared" si="21"/>
        <v>0</v>
      </c>
      <c r="G51" s="333">
        <f t="shared" si="21"/>
        <v>0</v>
      </c>
      <c r="H51" s="333">
        <f t="shared" si="21"/>
        <v>0</v>
      </c>
      <c r="I51" s="333">
        <f t="shared" si="22"/>
        <v>0</v>
      </c>
      <c r="J51" s="333">
        <f t="shared" si="15"/>
        <v>0</v>
      </c>
      <c r="K51" s="333">
        <f t="shared" si="15"/>
        <v>0</v>
      </c>
      <c r="L51" s="333">
        <f t="shared" si="15"/>
        <v>0</v>
      </c>
      <c r="M51" s="333">
        <f t="shared" si="15"/>
        <v>0</v>
      </c>
      <c r="N51" s="333">
        <f t="shared" si="23"/>
        <v>0</v>
      </c>
      <c r="O51" s="333">
        <f t="shared" si="16"/>
        <v>0</v>
      </c>
      <c r="P51" s="333">
        <f t="shared" si="16"/>
        <v>0</v>
      </c>
      <c r="Q51" s="333">
        <f t="shared" si="16"/>
        <v>0</v>
      </c>
      <c r="R51" s="333">
        <f t="shared" si="16"/>
        <v>0</v>
      </c>
      <c r="S51" s="333">
        <f t="shared" si="24"/>
        <v>0</v>
      </c>
      <c r="T51" s="333">
        <f t="shared" si="17"/>
        <v>0</v>
      </c>
      <c r="U51" s="333">
        <f t="shared" si="17"/>
        <v>0</v>
      </c>
      <c r="V51" s="333">
        <f t="shared" si="17"/>
        <v>0</v>
      </c>
      <c r="W51" s="333">
        <f t="shared" si="17"/>
        <v>0</v>
      </c>
      <c r="X51" s="333">
        <f t="shared" si="25"/>
        <v>0</v>
      </c>
      <c r="Y51" s="333">
        <f t="shared" si="18"/>
        <v>0</v>
      </c>
      <c r="Z51" s="333">
        <f t="shared" si="18"/>
        <v>0</v>
      </c>
      <c r="AA51" s="333">
        <f t="shared" si="18"/>
        <v>0</v>
      </c>
      <c r="AB51" s="333">
        <f t="shared" si="18"/>
        <v>0</v>
      </c>
      <c r="AC51" s="333">
        <f t="shared" si="26"/>
        <v>0</v>
      </c>
      <c r="AD51" s="333">
        <f t="shared" si="19"/>
        <v>0</v>
      </c>
      <c r="AE51" s="333">
        <f t="shared" si="19"/>
        <v>0</v>
      </c>
      <c r="AF51" s="333">
        <f t="shared" si="19"/>
        <v>0</v>
      </c>
      <c r="AG51" s="333">
        <f t="shared" si="19"/>
        <v>0</v>
      </c>
      <c r="AH51" s="333">
        <f t="shared" si="27"/>
        <v>0</v>
      </c>
      <c r="AI51" s="333">
        <f t="shared" si="20"/>
        <v>0</v>
      </c>
      <c r="AJ51" s="333">
        <f t="shared" si="20"/>
        <v>0</v>
      </c>
      <c r="AK51" s="333">
        <f t="shared" si="20"/>
        <v>0</v>
      </c>
      <c r="AL51" s="333">
        <f t="shared" si="20"/>
        <v>0</v>
      </c>
      <c r="AM51" s="333">
        <v>0</v>
      </c>
      <c r="AN51" s="333">
        <v>0</v>
      </c>
      <c r="AO51" s="333">
        <v>0</v>
      </c>
      <c r="AP51" s="333">
        <v>0</v>
      </c>
      <c r="AQ51" s="333">
        <v>0</v>
      </c>
      <c r="AR51" s="333">
        <v>0</v>
      </c>
      <c r="AS51" s="333">
        <v>0</v>
      </c>
      <c r="AT51" s="333">
        <v>0</v>
      </c>
      <c r="AU51" s="333">
        <v>0</v>
      </c>
      <c r="AV51" s="333">
        <v>0</v>
      </c>
      <c r="AW51" s="333">
        <v>0</v>
      </c>
      <c r="AX51" s="333">
        <v>0</v>
      </c>
      <c r="AY51" s="333">
        <v>0</v>
      </c>
      <c r="AZ51" s="333">
        <v>0</v>
      </c>
      <c r="BA51" s="333">
        <v>0</v>
      </c>
      <c r="BB51" s="333">
        <v>0</v>
      </c>
      <c r="BC51" s="333">
        <v>0</v>
      </c>
      <c r="BD51" s="333">
        <v>0</v>
      </c>
      <c r="BE51" s="333">
        <v>0</v>
      </c>
      <c r="BF51" s="333">
        <v>0</v>
      </c>
      <c r="BG51" s="333">
        <v>0</v>
      </c>
      <c r="BH51" s="333">
        <v>0</v>
      </c>
      <c r="BI51" s="333">
        <v>0</v>
      </c>
      <c r="BJ51" s="333">
        <v>0</v>
      </c>
      <c r="BK51" s="333">
        <v>0</v>
      </c>
      <c r="BL51" s="333">
        <v>0</v>
      </c>
      <c r="BM51" s="333">
        <v>0</v>
      </c>
      <c r="BN51" s="333">
        <v>0</v>
      </c>
      <c r="BO51" s="333">
        <v>0</v>
      </c>
      <c r="BP51" s="333">
        <v>0</v>
      </c>
      <c r="BQ51" s="333">
        <v>0</v>
      </c>
      <c r="BR51" s="333">
        <v>0</v>
      </c>
      <c r="BS51" s="333">
        <v>0</v>
      </c>
      <c r="BT51" s="333">
        <v>0</v>
      </c>
      <c r="BU51" s="333">
        <v>0</v>
      </c>
      <c r="BV51" s="333">
        <v>0</v>
      </c>
      <c r="BW51" s="333">
        <v>0</v>
      </c>
      <c r="BX51" s="333">
        <v>0</v>
      </c>
      <c r="BY51" s="333">
        <v>0</v>
      </c>
      <c r="BZ51" s="333">
        <v>0</v>
      </c>
      <c r="CA51" s="333">
        <v>0</v>
      </c>
      <c r="CB51" s="333">
        <v>0</v>
      </c>
      <c r="CC51" s="333">
        <v>0</v>
      </c>
      <c r="CD51" s="333">
        <v>0</v>
      </c>
      <c r="CE51" s="333">
        <v>0</v>
      </c>
      <c r="CF51" s="333">
        <v>0</v>
      </c>
      <c r="CG51" s="333">
        <v>0</v>
      </c>
      <c r="CH51" s="333">
        <v>0</v>
      </c>
      <c r="CI51" s="333">
        <v>0</v>
      </c>
      <c r="CJ51" s="333">
        <v>0</v>
      </c>
      <c r="CL51" s="337" t="s">
        <v>140</v>
      </c>
      <c r="CM51">
        <v>0</v>
      </c>
      <c r="CN51">
        <v>0</v>
      </c>
      <c r="CO51">
        <v>0</v>
      </c>
      <c r="CP51">
        <v>0</v>
      </c>
      <c r="CQ51">
        <v>0</v>
      </c>
      <c r="CR51">
        <v>0</v>
      </c>
      <c r="CS51">
        <v>0</v>
      </c>
    </row>
    <row r="52" spans="2:97" x14ac:dyDescent="0.35">
      <c r="B52" s="47" t="s">
        <v>859</v>
      </c>
      <c r="C52" s="333">
        <f t="shared" si="21"/>
        <v>1.2186414708554821E-4</v>
      </c>
      <c r="D52" s="333">
        <f t="shared" si="21"/>
        <v>1.2186414708554821E-4</v>
      </c>
      <c r="E52" s="333">
        <f t="shared" si="21"/>
        <v>1.2186414708554821E-4</v>
      </c>
      <c r="F52" s="333">
        <f t="shared" si="21"/>
        <v>1.2186414708554821E-4</v>
      </c>
      <c r="G52" s="333">
        <f t="shared" si="21"/>
        <v>1.2186414708554821E-4</v>
      </c>
      <c r="H52" s="333">
        <f t="shared" si="21"/>
        <v>1.2186414708554821E-4</v>
      </c>
      <c r="I52" s="333">
        <f t="shared" si="22"/>
        <v>1.50892337651034E-4</v>
      </c>
      <c r="J52" s="333">
        <f t="shared" si="15"/>
        <v>1.50892337651034E-4</v>
      </c>
      <c r="K52" s="333">
        <f t="shared" si="15"/>
        <v>1.50892337651034E-4</v>
      </c>
      <c r="L52" s="333">
        <f t="shared" si="15"/>
        <v>1.50892337651034E-4</v>
      </c>
      <c r="M52" s="333">
        <f t="shared" si="15"/>
        <v>1.50892337651034E-4</v>
      </c>
      <c r="N52" s="333">
        <f t="shared" si="23"/>
        <v>4.5193670058798178E-4</v>
      </c>
      <c r="O52" s="333">
        <f t="shared" si="16"/>
        <v>4.5193670058798178E-4</v>
      </c>
      <c r="P52" s="333">
        <f t="shared" si="16"/>
        <v>4.5193670058798178E-4</v>
      </c>
      <c r="Q52" s="333">
        <f t="shared" si="16"/>
        <v>4.5193670058798178E-4</v>
      </c>
      <c r="R52" s="333">
        <f t="shared" si="16"/>
        <v>4.5193670058798178E-4</v>
      </c>
      <c r="S52" s="333">
        <f t="shared" si="24"/>
        <v>1.132327119967053E-3</v>
      </c>
      <c r="T52" s="333">
        <f t="shared" si="17"/>
        <v>1.132327119967053E-3</v>
      </c>
      <c r="U52" s="333">
        <f t="shared" si="17"/>
        <v>1.132327119967053E-3</v>
      </c>
      <c r="V52" s="333">
        <f t="shared" si="17"/>
        <v>1.132327119967053E-3</v>
      </c>
      <c r="W52" s="333">
        <f t="shared" si="17"/>
        <v>1.132327119967053E-3</v>
      </c>
      <c r="X52" s="333">
        <f t="shared" si="25"/>
        <v>2.8523319446006491E-3</v>
      </c>
      <c r="Y52" s="333">
        <f t="shared" si="18"/>
        <v>2.8523319446006491E-3</v>
      </c>
      <c r="Z52" s="333">
        <f t="shared" si="18"/>
        <v>2.8523319446006491E-3</v>
      </c>
      <c r="AA52" s="333">
        <f t="shared" si="18"/>
        <v>2.8523319446006491E-3</v>
      </c>
      <c r="AB52" s="333">
        <f t="shared" si="18"/>
        <v>2.8523319446006491E-3</v>
      </c>
      <c r="AC52" s="333">
        <f t="shared" si="26"/>
        <v>4.3554668940932028E-3</v>
      </c>
      <c r="AD52" s="333">
        <f t="shared" si="19"/>
        <v>4.3554668940932028E-3</v>
      </c>
      <c r="AE52" s="333">
        <f t="shared" si="19"/>
        <v>4.3554668940932028E-3</v>
      </c>
      <c r="AF52" s="333">
        <f t="shared" si="19"/>
        <v>4.3554668940932028E-3</v>
      </c>
      <c r="AG52" s="333">
        <f t="shared" si="19"/>
        <v>4.3554668940932028E-3</v>
      </c>
      <c r="AH52" s="333">
        <f t="shared" si="27"/>
        <v>4.9826484077510813E-3</v>
      </c>
      <c r="AI52" s="333">
        <f t="shared" si="20"/>
        <v>4.9826484077510813E-3</v>
      </c>
      <c r="AJ52" s="333">
        <f t="shared" si="20"/>
        <v>4.9826484077510813E-3</v>
      </c>
      <c r="AK52" s="333">
        <f t="shared" si="20"/>
        <v>4.9826484077510813E-3</v>
      </c>
      <c r="AL52" s="333">
        <f t="shared" si="20"/>
        <v>4.9826484077510813E-3</v>
      </c>
      <c r="AM52" s="333">
        <v>0</v>
      </c>
      <c r="AN52" s="333">
        <v>0</v>
      </c>
      <c r="AO52" s="333">
        <v>0</v>
      </c>
      <c r="AP52" s="333">
        <v>0</v>
      </c>
      <c r="AQ52" s="333">
        <v>0</v>
      </c>
      <c r="AR52" s="333">
        <v>0</v>
      </c>
      <c r="AS52" s="333">
        <v>0</v>
      </c>
      <c r="AT52" s="333">
        <v>0</v>
      </c>
      <c r="AU52" s="333">
        <v>0</v>
      </c>
      <c r="AV52" s="333">
        <v>0</v>
      </c>
      <c r="AW52" s="333">
        <v>0</v>
      </c>
      <c r="AX52" s="333">
        <v>0</v>
      </c>
      <c r="AY52" s="333">
        <v>0</v>
      </c>
      <c r="AZ52" s="333">
        <v>0</v>
      </c>
      <c r="BA52" s="333">
        <v>0</v>
      </c>
      <c r="BB52" s="333">
        <v>0</v>
      </c>
      <c r="BC52" s="333">
        <v>0</v>
      </c>
      <c r="BD52" s="333">
        <v>0</v>
      </c>
      <c r="BE52" s="333">
        <v>0</v>
      </c>
      <c r="BF52" s="333">
        <v>0</v>
      </c>
      <c r="BG52" s="333">
        <v>0</v>
      </c>
      <c r="BH52" s="333">
        <v>0</v>
      </c>
      <c r="BI52" s="333">
        <v>0</v>
      </c>
      <c r="BJ52" s="333">
        <v>0</v>
      </c>
      <c r="BK52" s="333">
        <v>0</v>
      </c>
      <c r="BL52" s="333">
        <v>0</v>
      </c>
      <c r="BM52" s="333">
        <v>0</v>
      </c>
      <c r="BN52" s="333">
        <v>0</v>
      </c>
      <c r="BO52" s="333">
        <v>0</v>
      </c>
      <c r="BP52" s="333">
        <v>0</v>
      </c>
      <c r="BQ52" s="333">
        <v>0</v>
      </c>
      <c r="BR52" s="333">
        <v>0</v>
      </c>
      <c r="BS52" s="333">
        <v>0</v>
      </c>
      <c r="BT52" s="333">
        <v>0</v>
      </c>
      <c r="BU52" s="333">
        <v>0</v>
      </c>
      <c r="BV52" s="333">
        <v>0</v>
      </c>
      <c r="BW52" s="333">
        <v>0</v>
      </c>
      <c r="BX52" s="333">
        <v>0</v>
      </c>
      <c r="BY52" s="333">
        <v>0</v>
      </c>
      <c r="BZ52" s="333">
        <v>0</v>
      </c>
      <c r="CA52" s="333">
        <v>0</v>
      </c>
      <c r="CB52" s="333">
        <v>0</v>
      </c>
      <c r="CC52" s="333">
        <v>0</v>
      </c>
      <c r="CD52" s="333">
        <v>0</v>
      </c>
      <c r="CE52" s="333">
        <v>0</v>
      </c>
      <c r="CF52" s="333">
        <v>0</v>
      </c>
      <c r="CG52" s="333">
        <v>0</v>
      </c>
      <c r="CH52" s="333">
        <v>0</v>
      </c>
      <c r="CI52" s="333">
        <v>0</v>
      </c>
      <c r="CJ52" s="333">
        <v>0</v>
      </c>
      <c r="CL52" s="337" t="s">
        <v>199</v>
      </c>
      <c r="CM52">
        <v>1.2186414708554821E-4</v>
      </c>
      <c r="CN52">
        <v>1.50892337651034E-4</v>
      </c>
      <c r="CO52">
        <v>4.5193670058798178E-4</v>
      </c>
      <c r="CP52">
        <v>1.132327119967053E-3</v>
      </c>
      <c r="CQ52">
        <v>2.8523319446006491E-3</v>
      </c>
      <c r="CR52">
        <v>4.3554668940932028E-3</v>
      </c>
      <c r="CS52">
        <v>4.9826484077510813E-3</v>
      </c>
    </row>
    <row r="53" spans="2:97" x14ac:dyDescent="0.35">
      <c r="B53" s="47" t="s">
        <v>1569</v>
      </c>
      <c r="C53" s="333">
        <f t="shared" si="21"/>
        <v>3.3087443381160868E-2</v>
      </c>
      <c r="D53" s="333">
        <f t="shared" si="21"/>
        <v>3.3087443381160868E-2</v>
      </c>
      <c r="E53" s="333">
        <f t="shared" si="21"/>
        <v>3.3087443381160868E-2</v>
      </c>
      <c r="F53" s="333">
        <f t="shared" si="21"/>
        <v>3.3087443381160868E-2</v>
      </c>
      <c r="G53" s="333">
        <f t="shared" si="21"/>
        <v>3.3087443381160868E-2</v>
      </c>
      <c r="H53" s="333">
        <f t="shared" si="21"/>
        <v>3.3087443381160868E-2</v>
      </c>
      <c r="I53" s="333">
        <f t="shared" si="22"/>
        <v>5.6892307607188913E-2</v>
      </c>
      <c r="J53" s="333">
        <f t="shared" si="15"/>
        <v>5.6892307607188913E-2</v>
      </c>
      <c r="K53" s="333">
        <f t="shared" si="15"/>
        <v>5.6892307607188913E-2</v>
      </c>
      <c r="L53" s="333">
        <f t="shared" si="15"/>
        <v>5.6892307607188913E-2</v>
      </c>
      <c r="M53" s="333">
        <f t="shared" si="15"/>
        <v>5.6892307607188913E-2</v>
      </c>
      <c r="N53" s="333">
        <f t="shared" si="23"/>
        <v>4.4564793552862067E-2</v>
      </c>
      <c r="O53" s="333">
        <f t="shared" si="16"/>
        <v>4.4564793552862067E-2</v>
      </c>
      <c r="P53" s="333">
        <f t="shared" si="16"/>
        <v>4.4564793552862067E-2</v>
      </c>
      <c r="Q53" s="333">
        <f t="shared" si="16"/>
        <v>4.4564793552862067E-2</v>
      </c>
      <c r="R53" s="333">
        <f t="shared" si="16"/>
        <v>4.4564793552862067E-2</v>
      </c>
      <c r="S53" s="333">
        <f t="shared" si="24"/>
        <v>3.6938268394112718E-2</v>
      </c>
      <c r="T53" s="333">
        <f t="shared" si="17"/>
        <v>3.6938268394112718E-2</v>
      </c>
      <c r="U53" s="333">
        <f t="shared" si="17"/>
        <v>3.6938268394112718E-2</v>
      </c>
      <c r="V53" s="333">
        <f t="shared" si="17"/>
        <v>3.6938268394112718E-2</v>
      </c>
      <c r="W53" s="333">
        <f t="shared" si="17"/>
        <v>3.6938268394112718E-2</v>
      </c>
      <c r="X53" s="333">
        <f t="shared" si="25"/>
        <v>3.7288272965728439E-2</v>
      </c>
      <c r="Y53" s="333">
        <f t="shared" si="18"/>
        <v>3.7288272965728439E-2</v>
      </c>
      <c r="Z53" s="333">
        <f t="shared" si="18"/>
        <v>3.7288272965728439E-2</v>
      </c>
      <c r="AA53" s="333">
        <f t="shared" si="18"/>
        <v>3.7288272965728439E-2</v>
      </c>
      <c r="AB53" s="333">
        <f t="shared" si="18"/>
        <v>3.7288272965728439E-2</v>
      </c>
      <c r="AC53" s="333">
        <f t="shared" si="26"/>
        <v>4.3399187853704051E-2</v>
      </c>
      <c r="AD53" s="333">
        <f t="shared" si="19"/>
        <v>4.3399187853704051E-2</v>
      </c>
      <c r="AE53" s="333">
        <f t="shared" si="19"/>
        <v>4.3399187853704051E-2</v>
      </c>
      <c r="AF53" s="333">
        <f t="shared" si="19"/>
        <v>4.3399187853704051E-2</v>
      </c>
      <c r="AG53" s="333">
        <f t="shared" si="19"/>
        <v>4.3399187853704051E-2</v>
      </c>
      <c r="AH53" s="333">
        <f t="shared" si="27"/>
        <v>6.5439631078982013E-2</v>
      </c>
      <c r="AI53" s="333">
        <f t="shared" si="20"/>
        <v>6.5439631078982013E-2</v>
      </c>
      <c r="AJ53" s="333">
        <f t="shared" si="20"/>
        <v>6.5439631078982013E-2</v>
      </c>
      <c r="AK53" s="333">
        <f t="shared" si="20"/>
        <v>6.5439631078982013E-2</v>
      </c>
      <c r="AL53" s="333">
        <f t="shared" si="20"/>
        <v>6.5439631078982013E-2</v>
      </c>
      <c r="AM53" s="333">
        <v>0</v>
      </c>
      <c r="AN53" s="333">
        <v>0</v>
      </c>
      <c r="AO53" s="333">
        <v>0</v>
      </c>
      <c r="AP53" s="333">
        <v>0</v>
      </c>
      <c r="AQ53" s="333">
        <v>0</v>
      </c>
      <c r="AR53" s="333">
        <v>0</v>
      </c>
      <c r="AS53" s="333">
        <v>0</v>
      </c>
      <c r="AT53" s="333">
        <v>0</v>
      </c>
      <c r="AU53" s="333">
        <v>0</v>
      </c>
      <c r="AV53" s="333">
        <v>0</v>
      </c>
      <c r="AW53" s="333">
        <v>0</v>
      </c>
      <c r="AX53" s="333">
        <v>0</v>
      </c>
      <c r="AY53" s="333">
        <v>0</v>
      </c>
      <c r="AZ53" s="333">
        <v>0</v>
      </c>
      <c r="BA53" s="333">
        <v>0</v>
      </c>
      <c r="BB53" s="333">
        <v>0</v>
      </c>
      <c r="BC53" s="333">
        <v>0</v>
      </c>
      <c r="BD53" s="333">
        <v>0</v>
      </c>
      <c r="BE53" s="333">
        <v>0</v>
      </c>
      <c r="BF53" s="333">
        <v>0</v>
      </c>
      <c r="BG53" s="333">
        <v>0</v>
      </c>
      <c r="BH53" s="333">
        <v>0</v>
      </c>
      <c r="BI53" s="333">
        <v>0</v>
      </c>
      <c r="BJ53" s="333">
        <v>0</v>
      </c>
      <c r="BK53" s="333">
        <v>0</v>
      </c>
      <c r="BL53" s="333">
        <v>0</v>
      </c>
      <c r="BM53" s="333">
        <v>0</v>
      </c>
      <c r="BN53" s="333">
        <v>0</v>
      </c>
      <c r="BO53" s="333">
        <v>0</v>
      </c>
      <c r="BP53" s="333">
        <v>0</v>
      </c>
      <c r="BQ53" s="333">
        <v>0</v>
      </c>
      <c r="BR53" s="333">
        <v>0</v>
      </c>
      <c r="BS53" s="333">
        <v>0</v>
      </c>
      <c r="BT53" s="333">
        <v>0</v>
      </c>
      <c r="BU53" s="333">
        <v>0</v>
      </c>
      <c r="BV53" s="333">
        <v>0</v>
      </c>
      <c r="BW53" s="333">
        <v>0</v>
      </c>
      <c r="BX53" s="333">
        <v>0</v>
      </c>
      <c r="BY53" s="333">
        <v>0</v>
      </c>
      <c r="BZ53" s="333">
        <v>0</v>
      </c>
      <c r="CA53" s="333">
        <v>0</v>
      </c>
      <c r="CB53" s="333">
        <v>0</v>
      </c>
      <c r="CC53" s="333">
        <v>0</v>
      </c>
      <c r="CD53" s="333">
        <v>0</v>
      </c>
      <c r="CE53" s="333">
        <v>0</v>
      </c>
      <c r="CF53" s="333">
        <v>0</v>
      </c>
      <c r="CG53" s="333">
        <v>0</v>
      </c>
      <c r="CH53" s="333">
        <v>0</v>
      </c>
      <c r="CI53" s="333">
        <v>0</v>
      </c>
      <c r="CJ53" s="333">
        <v>0</v>
      </c>
      <c r="CL53" s="337" t="s">
        <v>142</v>
      </c>
      <c r="CM53">
        <v>3.3087443381160868E-2</v>
      </c>
      <c r="CN53">
        <v>5.6892307607188913E-2</v>
      </c>
      <c r="CO53">
        <v>4.4564793552862067E-2</v>
      </c>
      <c r="CP53">
        <v>3.6938268394112718E-2</v>
      </c>
      <c r="CQ53">
        <v>3.7288272965728439E-2</v>
      </c>
      <c r="CR53">
        <v>4.3399187853704051E-2</v>
      </c>
      <c r="CS53">
        <v>6.5439631078982013E-2</v>
      </c>
    </row>
    <row r="54" spans="2:97" x14ac:dyDescent="0.35">
      <c r="B54" s="47" t="s">
        <v>1570</v>
      </c>
      <c r="C54" s="333">
        <f t="shared" si="21"/>
        <v>0</v>
      </c>
      <c r="D54" s="333">
        <f t="shared" si="21"/>
        <v>0</v>
      </c>
      <c r="E54" s="333">
        <f t="shared" si="21"/>
        <v>0</v>
      </c>
      <c r="F54" s="333">
        <f t="shared" si="21"/>
        <v>0</v>
      </c>
      <c r="G54" s="333">
        <f t="shared" si="21"/>
        <v>0</v>
      </c>
      <c r="H54" s="333">
        <f t="shared" si="21"/>
        <v>0</v>
      </c>
      <c r="I54" s="333">
        <f t="shared" si="22"/>
        <v>0</v>
      </c>
      <c r="J54" s="333">
        <f t="shared" si="15"/>
        <v>0</v>
      </c>
      <c r="K54" s="333">
        <f t="shared" si="15"/>
        <v>0</v>
      </c>
      <c r="L54" s="333">
        <f t="shared" si="15"/>
        <v>0</v>
      </c>
      <c r="M54" s="333">
        <f t="shared" si="15"/>
        <v>0</v>
      </c>
      <c r="N54" s="333">
        <f t="shared" si="23"/>
        <v>0</v>
      </c>
      <c r="O54" s="333">
        <f t="shared" si="16"/>
        <v>0</v>
      </c>
      <c r="P54" s="333">
        <f t="shared" si="16"/>
        <v>0</v>
      </c>
      <c r="Q54" s="333">
        <f t="shared" si="16"/>
        <v>0</v>
      </c>
      <c r="R54" s="333">
        <f t="shared" si="16"/>
        <v>0</v>
      </c>
      <c r="S54" s="333">
        <f t="shared" si="24"/>
        <v>0</v>
      </c>
      <c r="T54" s="333">
        <f t="shared" si="17"/>
        <v>0</v>
      </c>
      <c r="U54" s="333">
        <f t="shared" si="17"/>
        <v>0</v>
      </c>
      <c r="V54" s="333">
        <f t="shared" si="17"/>
        <v>0</v>
      </c>
      <c r="W54" s="333">
        <f t="shared" si="17"/>
        <v>0</v>
      </c>
      <c r="X54" s="333">
        <f t="shared" si="25"/>
        <v>0</v>
      </c>
      <c r="Y54" s="333">
        <f t="shared" si="18"/>
        <v>0</v>
      </c>
      <c r="Z54" s="333">
        <f t="shared" si="18"/>
        <v>0</v>
      </c>
      <c r="AA54" s="333">
        <f t="shared" si="18"/>
        <v>0</v>
      </c>
      <c r="AB54" s="333">
        <f t="shared" si="18"/>
        <v>0</v>
      </c>
      <c r="AC54" s="333">
        <f t="shared" si="26"/>
        <v>0</v>
      </c>
      <c r="AD54" s="333">
        <f t="shared" si="19"/>
        <v>0</v>
      </c>
      <c r="AE54" s="333">
        <f t="shared" si="19"/>
        <v>0</v>
      </c>
      <c r="AF54" s="333">
        <f t="shared" si="19"/>
        <v>0</v>
      </c>
      <c r="AG54" s="333">
        <f t="shared" si="19"/>
        <v>0</v>
      </c>
      <c r="AH54" s="333">
        <f t="shared" si="27"/>
        <v>0</v>
      </c>
      <c r="AI54" s="333">
        <f t="shared" si="20"/>
        <v>0</v>
      </c>
      <c r="AJ54" s="333">
        <f t="shared" si="20"/>
        <v>0</v>
      </c>
      <c r="AK54" s="333">
        <f t="shared" si="20"/>
        <v>0</v>
      </c>
      <c r="AL54" s="333">
        <f t="shared" si="20"/>
        <v>0</v>
      </c>
      <c r="AM54" s="333">
        <v>0</v>
      </c>
      <c r="AN54" s="333">
        <v>0</v>
      </c>
      <c r="AO54" s="333">
        <v>0</v>
      </c>
      <c r="AP54" s="333">
        <v>0</v>
      </c>
      <c r="AQ54" s="333">
        <v>0</v>
      </c>
      <c r="AR54" s="333">
        <v>0</v>
      </c>
      <c r="AS54" s="333">
        <v>0</v>
      </c>
      <c r="AT54" s="333">
        <v>0</v>
      </c>
      <c r="AU54" s="333">
        <v>0</v>
      </c>
      <c r="AV54" s="333">
        <v>0</v>
      </c>
      <c r="AW54" s="333">
        <v>0</v>
      </c>
      <c r="AX54" s="333">
        <v>0</v>
      </c>
      <c r="AY54" s="333">
        <v>0</v>
      </c>
      <c r="AZ54" s="333">
        <v>0</v>
      </c>
      <c r="BA54" s="333">
        <v>0</v>
      </c>
      <c r="BB54" s="333">
        <v>0</v>
      </c>
      <c r="BC54" s="333">
        <v>0</v>
      </c>
      <c r="BD54" s="333">
        <v>0</v>
      </c>
      <c r="BE54" s="333">
        <v>0</v>
      </c>
      <c r="BF54" s="333">
        <v>0</v>
      </c>
      <c r="BG54" s="333">
        <v>0</v>
      </c>
      <c r="BH54" s="333">
        <v>0</v>
      </c>
      <c r="BI54" s="333">
        <v>0</v>
      </c>
      <c r="BJ54" s="333">
        <v>0</v>
      </c>
      <c r="BK54" s="333">
        <v>0</v>
      </c>
      <c r="BL54" s="333">
        <v>0</v>
      </c>
      <c r="BM54" s="333">
        <v>0</v>
      </c>
      <c r="BN54" s="333">
        <v>0</v>
      </c>
      <c r="BO54" s="333">
        <v>0</v>
      </c>
      <c r="BP54" s="333">
        <v>0</v>
      </c>
      <c r="BQ54" s="333">
        <v>0</v>
      </c>
      <c r="BR54" s="333">
        <v>0</v>
      </c>
      <c r="BS54" s="333">
        <v>0</v>
      </c>
      <c r="BT54" s="333">
        <v>0</v>
      </c>
      <c r="BU54" s="333">
        <v>0</v>
      </c>
      <c r="BV54" s="333">
        <v>0</v>
      </c>
      <c r="BW54" s="333">
        <v>0</v>
      </c>
      <c r="BX54" s="333">
        <v>0</v>
      </c>
      <c r="BY54" s="333">
        <v>0</v>
      </c>
      <c r="BZ54" s="333">
        <v>0</v>
      </c>
      <c r="CA54" s="333">
        <v>0</v>
      </c>
      <c r="CB54" s="333">
        <v>0</v>
      </c>
      <c r="CC54" s="333">
        <v>0</v>
      </c>
      <c r="CD54" s="333">
        <v>0</v>
      </c>
      <c r="CE54" s="333">
        <v>0</v>
      </c>
      <c r="CF54" s="333">
        <v>0</v>
      </c>
      <c r="CG54" s="333">
        <v>0</v>
      </c>
      <c r="CH54" s="333">
        <v>0</v>
      </c>
      <c r="CI54" s="333">
        <v>0</v>
      </c>
      <c r="CJ54" s="333">
        <v>0</v>
      </c>
      <c r="CL54" s="337" t="s">
        <v>143</v>
      </c>
      <c r="CM54">
        <v>0</v>
      </c>
      <c r="CN54">
        <v>0</v>
      </c>
      <c r="CO54">
        <v>0</v>
      </c>
      <c r="CP54">
        <v>0</v>
      </c>
      <c r="CQ54">
        <v>0</v>
      </c>
      <c r="CR54">
        <v>0</v>
      </c>
      <c r="CS54">
        <v>0</v>
      </c>
    </row>
    <row r="56" spans="2:97" ht="18.5" x14ac:dyDescent="0.45">
      <c r="B56" s="335" t="s">
        <v>1573</v>
      </c>
    </row>
    <row r="57" spans="2:97" x14ac:dyDescent="0.35">
      <c r="B57" s="336" t="s">
        <v>1556</v>
      </c>
      <c r="C57">
        <v>2015</v>
      </c>
      <c r="D57">
        <v>2016</v>
      </c>
      <c r="E57">
        <v>2017</v>
      </c>
      <c r="F57">
        <v>2018</v>
      </c>
      <c r="G57">
        <v>2019</v>
      </c>
      <c r="H57">
        <v>2020</v>
      </c>
      <c r="I57">
        <v>2021</v>
      </c>
      <c r="J57">
        <v>2022</v>
      </c>
      <c r="K57">
        <v>2023</v>
      </c>
      <c r="L57">
        <v>2024</v>
      </c>
      <c r="M57">
        <v>2025</v>
      </c>
      <c r="N57">
        <v>2026</v>
      </c>
      <c r="O57">
        <v>2027</v>
      </c>
      <c r="P57">
        <v>2028</v>
      </c>
      <c r="Q57">
        <v>2029</v>
      </c>
      <c r="R57">
        <v>2030</v>
      </c>
      <c r="S57">
        <v>2031</v>
      </c>
      <c r="T57">
        <v>2032</v>
      </c>
      <c r="U57">
        <v>2033</v>
      </c>
      <c r="V57">
        <v>2034</v>
      </c>
      <c r="W57">
        <v>2035</v>
      </c>
      <c r="X57">
        <v>2036</v>
      </c>
      <c r="Y57">
        <v>2037</v>
      </c>
      <c r="Z57">
        <v>2038</v>
      </c>
      <c r="AA57">
        <v>2039</v>
      </c>
      <c r="AB57">
        <v>2040</v>
      </c>
      <c r="AC57">
        <v>2041</v>
      </c>
      <c r="AD57">
        <v>2042</v>
      </c>
      <c r="AE57">
        <v>2043</v>
      </c>
      <c r="AF57">
        <v>2044</v>
      </c>
      <c r="AG57">
        <v>2045</v>
      </c>
      <c r="AH57">
        <v>2046</v>
      </c>
      <c r="AI57">
        <v>2047</v>
      </c>
      <c r="AJ57">
        <v>2048</v>
      </c>
      <c r="AK57">
        <v>2049</v>
      </c>
      <c r="AL57">
        <v>2050</v>
      </c>
      <c r="AM57">
        <v>2051</v>
      </c>
      <c r="AN57">
        <v>2052</v>
      </c>
      <c r="AO57">
        <v>2053</v>
      </c>
      <c r="AP57">
        <v>2054</v>
      </c>
      <c r="AQ57">
        <v>2055</v>
      </c>
      <c r="AR57">
        <v>2056</v>
      </c>
      <c r="AS57">
        <v>2057</v>
      </c>
      <c r="AT57">
        <v>2058</v>
      </c>
      <c r="AU57">
        <v>2059</v>
      </c>
      <c r="AV57">
        <v>2060</v>
      </c>
      <c r="AW57">
        <v>2061</v>
      </c>
      <c r="AX57">
        <v>2062</v>
      </c>
      <c r="AY57">
        <v>2063</v>
      </c>
      <c r="AZ57">
        <v>2064</v>
      </c>
      <c r="BA57">
        <v>2065</v>
      </c>
      <c r="BB57">
        <v>2066</v>
      </c>
      <c r="BC57">
        <v>2067</v>
      </c>
      <c r="BD57">
        <v>2068</v>
      </c>
      <c r="BE57">
        <v>2069</v>
      </c>
      <c r="BF57">
        <v>2070</v>
      </c>
      <c r="BG57">
        <v>2071</v>
      </c>
      <c r="BH57">
        <v>2072</v>
      </c>
      <c r="BI57">
        <v>2073</v>
      </c>
      <c r="BJ57">
        <v>2074</v>
      </c>
      <c r="BK57">
        <v>2075</v>
      </c>
      <c r="BL57">
        <v>2076</v>
      </c>
      <c r="BM57">
        <v>2077</v>
      </c>
      <c r="BN57">
        <v>2078</v>
      </c>
      <c r="BO57">
        <v>2079</v>
      </c>
      <c r="BP57">
        <v>2080</v>
      </c>
      <c r="BQ57">
        <v>2081</v>
      </c>
      <c r="BR57">
        <v>2082</v>
      </c>
      <c r="BS57">
        <v>2083</v>
      </c>
      <c r="BT57">
        <v>2084</v>
      </c>
      <c r="BU57">
        <v>2085</v>
      </c>
      <c r="BV57">
        <v>2086</v>
      </c>
      <c r="BW57">
        <v>2087</v>
      </c>
      <c r="BX57">
        <v>2088</v>
      </c>
      <c r="BY57">
        <v>2089</v>
      </c>
      <c r="BZ57">
        <v>2090</v>
      </c>
      <c r="CA57">
        <v>2091</v>
      </c>
      <c r="CB57">
        <v>2092</v>
      </c>
      <c r="CC57">
        <v>2093</v>
      </c>
      <c r="CD57">
        <v>2094</v>
      </c>
      <c r="CE57">
        <v>2095</v>
      </c>
      <c r="CF57">
        <v>2096</v>
      </c>
      <c r="CG57">
        <v>2097</v>
      </c>
      <c r="CH57">
        <v>2098</v>
      </c>
      <c r="CI57">
        <v>2099</v>
      </c>
      <c r="CJ57">
        <v>2100</v>
      </c>
    </row>
    <row r="58" spans="2:97" x14ac:dyDescent="0.35">
      <c r="B58" s="46" t="s">
        <v>1565</v>
      </c>
      <c r="C58" s="333">
        <f>$CM58</f>
        <v>0</v>
      </c>
      <c r="D58" s="333">
        <f t="shared" ref="D58:G58" si="28">$CM58</f>
        <v>0</v>
      </c>
      <c r="E58" s="333">
        <f t="shared" si="28"/>
        <v>0</v>
      </c>
      <c r="F58" s="333">
        <f t="shared" si="28"/>
        <v>0</v>
      </c>
      <c r="G58" s="333">
        <f t="shared" si="28"/>
        <v>0</v>
      </c>
      <c r="H58" s="333">
        <f>$CM58</f>
        <v>0</v>
      </c>
      <c r="I58" s="333">
        <f>$CN58</f>
        <v>0</v>
      </c>
      <c r="J58" s="333">
        <f t="shared" ref="J58:M66" si="29">$CN58</f>
        <v>0</v>
      </c>
      <c r="K58" s="333">
        <f t="shared" si="29"/>
        <v>0</v>
      </c>
      <c r="L58" s="333">
        <f t="shared" si="29"/>
        <v>0</v>
      </c>
      <c r="M58" s="333">
        <f t="shared" si="29"/>
        <v>0</v>
      </c>
      <c r="N58" s="333">
        <f>$CO58</f>
        <v>0</v>
      </c>
      <c r="O58" s="333">
        <f t="shared" ref="O58:R66" si="30">$CO58</f>
        <v>0</v>
      </c>
      <c r="P58" s="333">
        <f t="shared" si="30"/>
        <v>0</v>
      </c>
      <c r="Q58" s="333">
        <f t="shared" si="30"/>
        <v>0</v>
      </c>
      <c r="R58" s="333">
        <f t="shared" si="30"/>
        <v>0</v>
      </c>
      <c r="S58" s="333">
        <f>$CP58</f>
        <v>0</v>
      </c>
      <c r="T58" s="333">
        <f t="shared" ref="T58:W66" si="31">$CP58</f>
        <v>0</v>
      </c>
      <c r="U58" s="333">
        <f t="shared" si="31"/>
        <v>0</v>
      </c>
      <c r="V58" s="333">
        <f t="shared" si="31"/>
        <v>0</v>
      </c>
      <c r="W58" s="333">
        <f t="shared" si="31"/>
        <v>0</v>
      </c>
      <c r="X58" s="333">
        <f>$CQ58</f>
        <v>0</v>
      </c>
      <c r="Y58" s="333">
        <f t="shared" ref="Y58:AB66" si="32">$CQ58</f>
        <v>0</v>
      </c>
      <c r="Z58" s="333">
        <f t="shared" si="32"/>
        <v>0</v>
      </c>
      <c r="AA58" s="333">
        <f t="shared" si="32"/>
        <v>0</v>
      </c>
      <c r="AB58" s="333">
        <f t="shared" si="32"/>
        <v>0</v>
      </c>
      <c r="AC58" s="333">
        <f>$CR58</f>
        <v>0</v>
      </c>
      <c r="AD58" s="333">
        <f t="shared" ref="AD58:AG66" si="33">$CR58</f>
        <v>0</v>
      </c>
      <c r="AE58" s="333">
        <f t="shared" si="33"/>
        <v>0</v>
      </c>
      <c r="AF58" s="333">
        <f t="shared" si="33"/>
        <v>0</v>
      </c>
      <c r="AG58" s="333">
        <f t="shared" si="33"/>
        <v>0</v>
      </c>
      <c r="AH58" s="333">
        <f>$CS58</f>
        <v>0</v>
      </c>
      <c r="AI58" s="333">
        <f t="shared" ref="AI58:AL66" si="34">$CS58</f>
        <v>0</v>
      </c>
      <c r="AJ58" s="333">
        <f t="shared" si="34"/>
        <v>0</v>
      </c>
      <c r="AK58" s="333">
        <f t="shared" si="34"/>
        <v>0</v>
      </c>
      <c r="AL58" s="333">
        <f t="shared" si="34"/>
        <v>0</v>
      </c>
      <c r="AM58" s="333">
        <v>0</v>
      </c>
      <c r="AN58" s="333">
        <v>0</v>
      </c>
      <c r="AO58" s="333">
        <v>0</v>
      </c>
      <c r="AP58" s="333">
        <v>0</v>
      </c>
      <c r="AQ58" s="333">
        <v>0</v>
      </c>
      <c r="AR58" s="333">
        <v>0</v>
      </c>
      <c r="AS58" s="333">
        <v>0</v>
      </c>
      <c r="AT58" s="333">
        <v>0</v>
      </c>
      <c r="AU58" s="333">
        <v>0</v>
      </c>
      <c r="AV58" s="333">
        <v>0</v>
      </c>
      <c r="AW58" s="333">
        <v>0</v>
      </c>
      <c r="AX58" s="333">
        <v>0</v>
      </c>
      <c r="AY58" s="333">
        <v>0</v>
      </c>
      <c r="AZ58" s="333">
        <v>0</v>
      </c>
      <c r="BA58" s="333">
        <v>0</v>
      </c>
      <c r="BB58" s="333">
        <v>0</v>
      </c>
      <c r="BC58" s="333">
        <v>0</v>
      </c>
      <c r="BD58" s="333">
        <v>0</v>
      </c>
      <c r="BE58" s="333">
        <v>0</v>
      </c>
      <c r="BF58" s="333">
        <v>0</v>
      </c>
      <c r="BG58" s="333">
        <v>0</v>
      </c>
      <c r="BH58" s="333">
        <v>0</v>
      </c>
      <c r="BI58" s="333">
        <v>0</v>
      </c>
      <c r="BJ58" s="333">
        <v>0</v>
      </c>
      <c r="BK58" s="333">
        <v>0</v>
      </c>
      <c r="BL58" s="333">
        <v>0</v>
      </c>
      <c r="BM58" s="333">
        <v>0</v>
      </c>
      <c r="BN58" s="333">
        <v>0</v>
      </c>
      <c r="BO58" s="333">
        <v>0</v>
      </c>
      <c r="BP58" s="333">
        <v>0</v>
      </c>
      <c r="BQ58" s="333">
        <v>0</v>
      </c>
      <c r="BR58" s="333">
        <v>0</v>
      </c>
      <c r="BS58" s="333">
        <v>0</v>
      </c>
      <c r="BT58" s="333">
        <v>0</v>
      </c>
      <c r="BU58" s="333">
        <v>0</v>
      </c>
      <c r="BV58" s="333">
        <v>0</v>
      </c>
      <c r="BW58" s="333">
        <v>0</v>
      </c>
      <c r="BX58" s="333">
        <v>0</v>
      </c>
      <c r="BY58" s="333">
        <v>0</v>
      </c>
      <c r="BZ58" s="333">
        <v>0</v>
      </c>
      <c r="CA58" s="333">
        <v>0</v>
      </c>
      <c r="CB58" s="333">
        <v>0</v>
      </c>
      <c r="CC58" s="333">
        <v>0</v>
      </c>
      <c r="CD58" s="333">
        <v>0</v>
      </c>
      <c r="CE58" s="333">
        <v>0</v>
      </c>
      <c r="CF58" s="333">
        <v>0</v>
      </c>
      <c r="CG58" s="333">
        <v>0</v>
      </c>
      <c r="CH58" s="333">
        <v>0</v>
      </c>
      <c r="CI58" s="333">
        <v>0</v>
      </c>
      <c r="CJ58" s="333">
        <v>0</v>
      </c>
    </row>
    <row r="59" spans="2:97" x14ac:dyDescent="0.35">
      <c r="B59" s="47" t="s">
        <v>1566</v>
      </c>
      <c r="C59" s="333">
        <f t="shared" ref="C59:H66" si="35">$CM59</f>
        <v>0</v>
      </c>
      <c r="D59" s="333">
        <f t="shared" si="35"/>
        <v>0</v>
      </c>
      <c r="E59" s="333">
        <f t="shared" si="35"/>
        <v>0</v>
      </c>
      <c r="F59" s="333">
        <f t="shared" si="35"/>
        <v>0</v>
      </c>
      <c r="G59" s="333">
        <f t="shared" si="35"/>
        <v>0</v>
      </c>
      <c r="H59" s="333">
        <f t="shared" si="35"/>
        <v>0</v>
      </c>
      <c r="I59" s="333">
        <f t="shared" ref="I59:I66" si="36">$CN59</f>
        <v>0</v>
      </c>
      <c r="J59" s="333">
        <f t="shared" si="29"/>
        <v>0</v>
      </c>
      <c r="K59" s="333">
        <f t="shared" si="29"/>
        <v>0</v>
      </c>
      <c r="L59" s="333">
        <f t="shared" si="29"/>
        <v>0</v>
      </c>
      <c r="M59" s="333">
        <f t="shared" si="29"/>
        <v>0</v>
      </c>
      <c r="N59" s="333">
        <f t="shared" ref="N59:N66" si="37">$CO59</f>
        <v>0</v>
      </c>
      <c r="O59" s="333">
        <f t="shared" si="30"/>
        <v>0</v>
      </c>
      <c r="P59" s="333">
        <f t="shared" si="30"/>
        <v>0</v>
      </c>
      <c r="Q59" s="333">
        <f t="shared" si="30"/>
        <v>0</v>
      </c>
      <c r="R59" s="333">
        <f t="shared" si="30"/>
        <v>0</v>
      </c>
      <c r="S59" s="333">
        <f t="shared" ref="S59:S66" si="38">$CP59</f>
        <v>0</v>
      </c>
      <c r="T59" s="333">
        <f t="shared" si="31"/>
        <v>0</v>
      </c>
      <c r="U59" s="333">
        <f t="shared" si="31"/>
        <v>0</v>
      </c>
      <c r="V59" s="333">
        <f t="shared" si="31"/>
        <v>0</v>
      </c>
      <c r="W59" s="333">
        <f t="shared" si="31"/>
        <v>0</v>
      </c>
      <c r="X59" s="333">
        <f t="shared" ref="X59:X66" si="39">$CQ59</f>
        <v>0</v>
      </c>
      <c r="Y59" s="333">
        <f t="shared" si="32"/>
        <v>0</v>
      </c>
      <c r="Z59" s="333">
        <f t="shared" si="32"/>
        <v>0</v>
      </c>
      <c r="AA59" s="333">
        <f t="shared" si="32"/>
        <v>0</v>
      </c>
      <c r="AB59" s="333">
        <f t="shared" si="32"/>
        <v>0</v>
      </c>
      <c r="AC59" s="333">
        <f t="shared" ref="AC59:AC66" si="40">$CR59</f>
        <v>0</v>
      </c>
      <c r="AD59" s="333">
        <f t="shared" si="33"/>
        <v>0</v>
      </c>
      <c r="AE59" s="333">
        <f t="shared" si="33"/>
        <v>0</v>
      </c>
      <c r="AF59" s="333">
        <f t="shared" si="33"/>
        <v>0</v>
      </c>
      <c r="AG59" s="333">
        <f t="shared" si="33"/>
        <v>0</v>
      </c>
      <c r="AH59" s="333">
        <f t="shared" ref="AH59:AH66" si="41">$CS59</f>
        <v>0</v>
      </c>
      <c r="AI59" s="333">
        <f t="shared" si="34"/>
        <v>0</v>
      </c>
      <c r="AJ59" s="333">
        <f t="shared" si="34"/>
        <v>0</v>
      </c>
      <c r="AK59" s="333">
        <f t="shared" si="34"/>
        <v>0</v>
      </c>
      <c r="AL59" s="333">
        <f t="shared" si="34"/>
        <v>0</v>
      </c>
      <c r="AM59" s="333">
        <v>0</v>
      </c>
      <c r="AN59" s="333">
        <v>0</v>
      </c>
      <c r="AO59" s="333">
        <v>0</v>
      </c>
      <c r="AP59" s="333">
        <v>0</v>
      </c>
      <c r="AQ59" s="333">
        <v>0</v>
      </c>
      <c r="AR59" s="333">
        <v>0</v>
      </c>
      <c r="AS59" s="333">
        <v>0</v>
      </c>
      <c r="AT59" s="333">
        <v>0</v>
      </c>
      <c r="AU59" s="333">
        <v>0</v>
      </c>
      <c r="AV59" s="333">
        <v>0</v>
      </c>
      <c r="AW59" s="333">
        <v>0</v>
      </c>
      <c r="AX59" s="333">
        <v>0</v>
      </c>
      <c r="AY59" s="333">
        <v>0</v>
      </c>
      <c r="AZ59" s="333">
        <v>0</v>
      </c>
      <c r="BA59" s="333">
        <v>0</v>
      </c>
      <c r="BB59" s="333">
        <v>0</v>
      </c>
      <c r="BC59" s="333">
        <v>0</v>
      </c>
      <c r="BD59" s="333">
        <v>0</v>
      </c>
      <c r="BE59" s="333">
        <v>0</v>
      </c>
      <c r="BF59" s="333">
        <v>0</v>
      </c>
      <c r="BG59" s="333">
        <v>0</v>
      </c>
      <c r="BH59" s="333">
        <v>0</v>
      </c>
      <c r="BI59" s="333">
        <v>0</v>
      </c>
      <c r="BJ59" s="333">
        <v>0</v>
      </c>
      <c r="BK59" s="333">
        <v>0</v>
      </c>
      <c r="BL59" s="333">
        <v>0</v>
      </c>
      <c r="BM59" s="333">
        <v>0</v>
      </c>
      <c r="BN59" s="333">
        <v>0</v>
      </c>
      <c r="BO59" s="333">
        <v>0</v>
      </c>
      <c r="BP59" s="333">
        <v>0</v>
      </c>
      <c r="BQ59" s="333">
        <v>0</v>
      </c>
      <c r="BR59" s="333">
        <v>0</v>
      </c>
      <c r="BS59" s="333">
        <v>0</v>
      </c>
      <c r="BT59" s="333">
        <v>0</v>
      </c>
      <c r="BU59" s="333">
        <v>0</v>
      </c>
      <c r="BV59" s="333">
        <v>0</v>
      </c>
      <c r="BW59" s="333">
        <v>0</v>
      </c>
      <c r="BX59" s="333">
        <v>0</v>
      </c>
      <c r="BY59" s="333">
        <v>0</v>
      </c>
      <c r="BZ59" s="333">
        <v>0</v>
      </c>
      <c r="CA59" s="333">
        <v>0</v>
      </c>
      <c r="CB59" s="333">
        <v>0</v>
      </c>
      <c r="CC59" s="333">
        <v>0</v>
      </c>
      <c r="CD59" s="333">
        <v>0</v>
      </c>
      <c r="CE59" s="333">
        <v>0</v>
      </c>
      <c r="CF59" s="333">
        <v>0</v>
      </c>
      <c r="CG59" s="333">
        <v>0</v>
      </c>
      <c r="CH59" s="333">
        <v>0</v>
      </c>
      <c r="CI59" s="333">
        <v>0</v>
      </c>
      <c r="CJ59" s="333">
        <v>0</v>
      </c>
    </row>
    <row r="60" spans="2:97" x14ac:dyDescent="0.35">
      <c r="B60" s="47" t="s">
        <v>857</v>
      </c>
      <c r="C60" s="333">
        <f t="shared" si="35"/>
        <v>0</v>
      </c>
      <c r="D60" s="333">
        <f t="shared" si="35"/>
        <v>0</v>
      </c>
      <c r="E60" s="333">
        <f t="shared" si="35"/>
        <v>0</v>
      </c>
      <c r="F60" s="333">
        <f t="shared" si="35"/>
        <v>0</v>
      </c>
      <c r="G60" s="333">
        <f t="shared" si="35"/>
        <v>0</v>
      </c>
      <c r="H60" s="333">
        <f t="shared" si="35"/>
        <v>0</v>
      </c>
      <c r="I60" s="333">
        <f t="shared" si="36"/>
        <v>0</v>
      </c>
      <c r="J60" s="333">
        <f t="shared" si="29"/>
        <v>0</v>
      </c>
      <c r="K60" s="333">
        <f t="shared" si="29"/>
        <v>0</v>
      </c>
      <c r="L60" s="333">
        <f t="shared" si="29"/>
        <v>0</v>
      </c>
      <c r="M60" s="333">
        <f t="shared" si="29"/>
        <v>0</v>
      </c>
      <c r="N60" s="333">
        <f t="shared" si="37"/>
        <v>0</v>
      </c>
      <c r="O60" s="333">
        <f t="shared" si="30"/>
        <v>0</v>
      </c>
      <c r="P60" s="333">
        <f t="shared" si="30"/>
        <v>0</v>
      </c>
      <c r="Q60" s="333">
        <f t="shared" si="30"/>
        <v>0</v>
      </c>
      <c r="R60" s="333">
        <f t="shared" si="30"/>
        <v>0</v>
      </c>
      <c r="S60" s="333">
        <f t="shared" si="38"/>
        <v>0</v>
      </c>
      <c r="T60" s="333">
        <f t="shared" si="31"/>
        <v>0</v>
      </c>
      <c r="U60" s="333">
        <f t="shared" si="31"/>
        <v>0</v>
      </c>
      <c r="V60" s="333">
        <f t="shared" si="31"/>
        <v>0</v>
      </c>
      <c r="W60" s="333">
        <f t="shared" si="31"/>
        <v>0</v>
      </c>
      <c r="X60" s="333">
        <f t="shared" si="39"/>
        <v>0</v>
      </c>
      <c r="Y60" s="333">
        <f t="shared" si="32"/>
        <v>0</v>
      </c>
      <c r="Z60" s="333">
        <f t="shared" si="32"/>
        <v>0</v>
      </c>
      <c r="AA60" s="333">
        <f t="shared" si="32"/>
        <v>0</v>
      </c>
      <c r="AB60" s="333">
        <f t="shared" si="32"/>
        <v>0</v>
      </c>
      <c r="AC60" s="333">
        <f t="shared" si="40"/>
        <v>0</v>
      </c>
      <c r="AD60" s="333">
        <f t="shared" si="33"/>
        <v>0</v>
      </c>
      <c r="AE60" s="333">
        <f t="shared" si="33"/>
        <v>0</v>
      </c>
      <c r="AF60" s="333">
        <f t="shared" si="33"/>
        <v>0</v>
      </c>
      <c r="AG60" s="333">
        <f t="shared" si="33"/>
        <v>0</v>
      </c>
      <c r="AH60" s="333">
        <f t="shared" si="41"/>
        <v>0</v>
      </c>
      <c r="AI60" s="333">
        <f t="shared" si="34"/>
        <v>0</v>
      </c>
      <c r="AJ60" s="333">
        <f t="shared" si="34"/>
        <v>0</v>
      </c>
      <c r="AK60" s="333">
        <f t="shared" si="34"/>
        <v>0</v>
      </c>
      <c r="AL60" s="333">
        <f t="shared" si="34"/>
        <v>0</v>
      </c>
      <c r="AM60" s="333">
        <v>0</v>
      </c>
      <c r="AN60" s="333">
        <v>0</v>
      </c>
      <c r="AO60" s="333">
        <v>0</v>
      </c>
      <c r="AP60" s="333">
        <v>0</v>
      </c>
      <c r="AQ60" s="333">
        <v>0</v>
      </c>
      <c r="AR60" s="333">
        <v>0</v>
      </c>
      <c r="AS60" s="333">
        <v>0</v>
      </c>
      <c r="AT60" s="333">
        <v>0</v>
      </c>
      <c r="AU60" s="333">
        <v>0</v>
      </c>
      <c r="AV60" s="333">
        <v>0</v>
      </c>
      <c r="AW60" s="333">
        <v>0</v>
      </c>
      <c r="AX60" s="333">
        <v>0</v>
      </c>
      <c r="AY60" s="333">
        <v>0</v>
      </c>
      <c r="AZ60" s="333">
        <v>0</v>
      </c>
      <c r="BA60" s="333">
        <v>0</v>
      </c>
      <c r="BB60" s="333">
        <v>0</v>
      </c>
      <c r="BC60" s="333">
        <v>0</v>
      </c>
      <c r="BD60" s="333">
        <v>0</v>
      </c>
      <c r="BE60" s="333">
        <v>0</v>
      </c>
      <c r="BF60" s="333">
        <v>0</v>
      </c>
      <c r="BG60" s="333">
        <v>0</v>
      </c>
      <c r="BH60" s="333">
        <v>0</v>
      </c>
      <c r="BI60" s="333">
        <v>0</v>
      </c>
      <c r="BJ60" s="333">
        <v>0</v>
      </c>
      <c r="BK60" s="333">
        <v>0</v>
      </c>
      <c r="BL60" s="333">
        <v>0</v>
      </c>
      <c r="BM60" s="333">
        <v>0</v>
      </c>
      <c r="BN60" s="333">
        <v>0</v>
      </c>
      <c r="BO60" s="333">
        <v>0</v>
      </c>
      <c r="BP60" s="333">
        <v>0</v>
      </c>
      <c r="BQ60" s="333">
        <v>0</v>
      </c>
      <c r="BR60" s="333">
        <v>0</v>
      </c>
      <c r="BS60" s="333">
        <v>0</v>
      </c>
      <c r="BT60" s="333">
        <v>0</v>
      </c>
      <c r="BU60" s="333">
        <v>0</v>
      </c>
      <c r="BV60" s="333">
        <v>0</v>
      </c>
      <c r="BW60" s="333">
        <v>0</v>
      </c>
      <c r="BX60" s="333">
        <v>0</v>
      </c>
      <c r="BY60" s="333">
        <v>0</v>
      </c>
      <c r="BZ60" s="333">
        <v>0</v>
      </c>
      <c r="CA60" s="333">
        <v>0</v>
      </c>
      <c r="CB60" s="333">
        <v>0</v>
      </c>
      <c r="CC60" s="333">
        <v>0</v>
      </c>
      <c r="CD60" s="333">
        <v>0</v>
      </c>
      <c r="CE60" s="333">
        <v>0</v>
      </c>
      <c r="CF60" s="333">
        <v>0</v>
      </c>
      <c r="CG60" s="333">
        <v>0</v>
      </c>
      <c r="CH60" s="333">
        <v>0</v>
      </c>
      <c r="CI60" s="333">
        <v>0</v>
      </c>
      <c r="CJ60" s="333">
        <v>0</v>
      </c>
    </row>
    <row r="61" spans="2:97" x14ac:dyDescent="0.35">
      <c r="B61" s="47" t="s">
        <v>1567</v>
      </c>
      <c r="C61" s="333">
        <f t="shared" si="35"/>
        <v>0</v>
      </c>
      <c r="D61" s="333">
        <f t="shared" si="35"/>
        <v>0</v>
      </c>
      <c r="E61" s="333">
        <f t="shared" si="35"/>
        <v>0</v>
      </c>
      <c r="F61" s="333">
        <f t="shared" si="35"/>
        <v>0</v>
      </c>
      <c r="G61" s="333">
        <f t="shared" si="35"/>
        <v>0</v>
      </c>
      <c r="H61" s="333">
        <f t="shared" si="35"/>
        <v>0</v>
      </c>
      <c r="I61" s="333">
        <f t="shared" si="36"/>
        <v>0</v>
      </c>
      <c r="J61" s="333">
        <f t="shared" si="29"/>
        <v>0</v>
      </c>
      <c r="K61" s="333">
        <f t="shared" si="29"/>
        <v>0</v>
      </c>
      <c r="L61" s="333">
        <f t="shared" si="29"/>
        <v>0</v>
      </c>
      <c r="M61" s="333">
        <f t="shared" si="29"/>
        <v>0</v>
      </c>
      <c r="N61" s="333">
        <f t="shared" si="37"/>
        <v>0</v>
      </c>
      <c r="O61" s="333">
        <f t="shared" si="30"/>
        <v>0</v>
      </c>
      <c r="P61" s="333">
        <f t="shared" si="30"/>
        <v>0</v>
      </c>
      <c r="Q61" s="333">
        <f t="shared" si="30"/>
        <v>0</v>
      </c>
      <c r="R61" s="333">
        <f t="shared" si="30"/>
        <v>0</v>
      </c>
      <c r="S61" s="333">
        <f t="shared" si="38"/>
        <v>0</v>
      </c>
      <c r="T61" s="333">
        <f t="shared" si="31"/>
        <v>0</v>
      </c>
      <c r="U61" s="333">
        <f t="shared" si="31"/>
        <v>0</v>
      </c>
      <c r="V61" s="333">
        <f t="shared" si="31"/>
        <v>0</v>
      </c>
      <c r="W61" s="333">
        <f t="shared" si="31"/>
        <v>0</v>
      </c>
      <c r="X61" s="333">
        <f t="shared" si="39"/>
        <v>0</v>
      </c>
      <c r="Y61" s="333">
        <f t="shared" si="32"/>
        <v>0</v>
      </c>
      <c r="Z61" s="333">
        <f t="shared" si="32"/>
        <v>0</v>
      </c>
      <c r="AA61" s="333">
        <f t="shared" si="32"/>
        <v>0</v>
      </c>
      <c r="AB61" s="333">
        <f t="shared" si="32"/>
        <v>0</v>
      </c>
      <c r="AC61" s="333">
        <f t="shared" si="40"/>
        <v>0</v>
      </c>
      <c r="AD61" s="333">
        <f t="shared" si="33"/>
        <v>0</v>
      </c>
      <c r="AE61" s="333">
        <f t="shared" si="33"/>
        <v>0</v>
      </c>
      <c r="AF61" s="333">
        <f t="shared" si="33"/>
        <v>0</v>
      </c>
      <c r="AG61" s="333">
        <f t="shared" si="33"/>
        <v>0</v>
      </c>
      <c r="AH61" s="333">
        <f t="shared" si="41"/>
        <v>0</v>
      </c>
      <c r="AI61" s="333">
        <f t="shared" si="34"/>
        <v>0</v>
      </c>
      <c r="AJ61" s="333">
        <f t="shared" si="34"/>
        <v>0</v>
      </c>
      <c r="AK61" s="333">
        <f t="shared" si="34"/>
        <v>0</v>
      </c>
      <c r="AL61" s="333">
        <f t="shared" si="34"/>
        <v>0</v>
      </c>
      <c r="AM61" s="333">
        <v>0</v>
      </c>
      <c r="AN61" s="333">
        <v>0</v>
      </c>
      <c r="AO61" s="333">
        <v>0</v>
      </c>
      <c r="AP61" s="333">
        <v>0</v>
      </c>
      <c r="AQ61" s="333">
        <v>0</v>
      </c>
      <c r="AR61" s="333">
        <v>0</v>
      </c>
      <c r="AS61" s="333">
        <v>0</v>
      </c>
      <c r="AT61" s="333">
        <v>0</v>
      </c>
      <c r="AU61" s="333">
        <v>0</v>
      </c>
      <c r="AV61" s="333">
        <v>0</v>
      </c>
      <c r="AW61" s="333">
        <v>0</v>
      </c>
      <c r="AX61" s="333">
        <v>0</v>
      </c>
      <c r="AY61" s="333">
        <v>0</v>
      </c>
      <c r="AZ61" s="333">
        <v>0</v>
      </c>
      <c r="BA61" s="333">
        <v>0</v>
      </c>
      <c r="BB61" s="333">
        <v>0</v>
      </c>
      <c r="BC61" s="333">
        <v>0</v>
      </c>
      <c r="BD61" s="333">
        <v>0</v>
      </c>
      <c r="BE61" s="333">
        <v>0</v>
      </c>
      <c r="BF61" s="333">
        <v>0</v>
      </c>
      <c r="BG61" s="333">
        <v>0</v>
      </c>
      <c r="BH61" s="333">
        <v>0</v>
      </c>
      <c r="BI61" s="333">
        <v>0</v>
      </c>
      <c r="BJ61" s="333">
        <v>0</v>
      </c>
      <c r="BK61" s="333">
        <v>0</v>
      </c>
      <c r="BL61" s="333">
        <v>0</v>
      </c>
      <c r="BM61" s="333">
        <v>0</v>
      </c>
      <c r="BN61" s="333">
        <v>0</v>
      </c>
      <c r="BO61" s="333">
        <v>0</v>
      </c>
      <c r="BP61" s="333">
        <v>0</v>
      </c>
      <c r="BQ61" s="333">
        <v>0</v>
      </c>
      <c r="BR61" s="333">
        <v>0</v>
      </c>
      <c r="BS61" s="333">
        <v>0</v>
      </c>
      <c r="BT61" s="333">
        <v>0</v>
      </c>
      <c r="BU61" s="333">
        <v>0</v>
      </c>
      <c r="BV61" s="333">
        <v>0</v>
      </c>
      <c r="BW61" s="333">
        <v>0</v>
      </c>
      <c r="BX61" s="333">
        <v>0</v>
      </c>
      <c r="BY61" s="333">
        <v>0</v>
      </c>
      <c r="BZ61" s="333">
        <v>0</v>
      </c>
      <c r="CA61" s="333">
        <v>0</v>
      </c>
      <c r="CB61" s="333">
        <v>0</v>
      </c>
      <c r="CC61" s="333">
        <v>0</v>
      </c>
      <c r="CD61" s="333">
        <v>0</v>
      </c>
      <c r="CE61" s="333">
        <v>0</v>
      </c>
      <c r="CF61" s="333">
        <v>0</v>
      </c>
      <c r="CG61" s="333">
        <v>0</v>
      </c>
      <c r="CH61" s="333">
        <v>0</v>
      </c>
      <c r="CI61" s="333">
        <v>0</v>
      </c>
      <c r="CJ61" s="333">
        <v>0</v>
      </c>
    </row>
    <row r="62" spans="2:97" x14ac:dyDescent="0.35">
      <c r="B62" s="47" t="s">
        <v>858</v>
      </c>
      <c r="C62" s="333">
        <f t="shared" si="35"/>
        <v>0</v>
      </c>
      <c r="D62" s="333">
        <f t="shared" si="35"/>
        <v>0</v>
      </c>
      <c r="E62" s="333">
        <f t="shared" si="35"/>
        <v>0</v>
      </c>
      <c r="F62" s="333">
        <f t="shared" si="35"/>
        <v>0</v>
      </c>
      <c r="G62" s="333">
        <f t="shared" si="35"/>
        <v>0</v>
      </c>
      <c r="H62" s="333">
        <f t="shared" si="35"/>
        <v>0</v>
      </c>
      <c r="I62" s="333">
        <f t="shared" si="36"/>
        <v>0</v>
      </c>
      <c r="J62" s="333">
        <f t="shared" si="29"/>
        <v>0</v>
      </c>
      <c r="K62" s="333">
        <f t="shared" si="29"/>
        <v>0</v>
      </c>
      <c r="L62" s="333">
        <f t="shared" si="29"/>
        <v>0</v>
      </c>
      <c r="M62" s="333">
        <f t="shared" si="29"/>
        <v>0</v>
      </c>
      <c r="N62" s="333">
        <f t="shared" si="37"/>
        <v>0</v>
      </c>
      <c r="O62" s="333">
        <f t="shared" si="30"/>
        <v>0</v>
      </c>
      <c r="P62" s="333">
        <f t="shared" si="30"/>
        <v>0</v>
      </c>
      <c r="Q62" s="333">
        <f t="shared" si="30"/>
        <v>0</v>
      </c>
      <c r="R62" s="333">
        <f t="shared" si="30"/>
        <v>0</v>
      </c>
      <c r="S62" s="333">
        <f t="shared" si="38"/>
        <v>0</v>
      </c>
      <c r="T62" s="333">
        <f t="shared" si="31"/>
        <v>0</v>
      </c>
      <c r="U62" s="333">
        <f t="shared" si="31"/>
        <v>0</v>
      </c>
      <c r="V62" s="333">
        <f t="shared" si="31"/>
        <v>0</v>
      </c>
      <c r="W62" s="333">
        <f t="shared" si="31"/>
        <v>0</v>
      </c>
      <c r="X62" s="333">
        <f t="shared" si="39"/>
        <v>0</v>
      </c>
      <c r="Y62" s="333">
        <f t="shared" si="32"/>
        <v>0</v>
      </c>
      <c r="Z62" s="333">
        <f t="shared" si="32"/>
        <v>0</v>
      </c>
      <c r="AA62" s="333">
        <f t="shared" si="32"/>
        <v>0</v>
      </c>
      <c r="AB62" s="333">
        <f t="shared" si="32"/>
        <v>0</v>
      </c>
      <c r="AC62" s="333">
        <f t="shared" si="40"/>
        <v>0</v>
      </c>
      <c r="AD62" s="333">
        <f t="shared" si="33"/>
        <v>0</v>
      </c>
      <c r="AE62" s="333">
        <f t="shared" si="33"/>
        <v>0</v>
      </c>
      <c r="AF62" s="333">
        <f t="shared" si="33"/>
        <v>0</v>
      </c>
      <c r="AG62" s="333">
        <f t="shared" si="33"/>
        <v>0</v>
      </c>
      <c r="AH62" s="333">
        <f t="shared" si="41"/>
        <v>0</v>
      </c>
      <c r="AI62" s="333">
        <f t="shared" si="34"/>
        <v>0</v>
      </c>
      <c r="AJ62" s="333">
        <f t="shared" si="34"/>
        <v>0</v>
      </c>
      <c r="AK62" s="333">
        <f t="shared" si="34"/>
        <v>0</v>
      </c>
      <c r="AL62" s="333">
        <f t="shared" si="34"/>
        <v>0</v>
      </c>
      <c r="AM62" s="333">
        <v>0</v>
      </c>
      <c r="AN62" s="333">
        <v>0</v>
      </c>
      <c r="AO62" s="333">
        <v>0</v>
      </c>
      <c r="AP62" s="333">
        <v>0</v>
      </c>
      <c r="AQ62" s="333">
        <v>0</v>
      </c>
      <c r="AR62" s="333">
        <v>0</v>
      </c>
      <c r="AS62" s="333">
        <v>0</v>
      </c>
      <c r="AT62" s="333">
        <v>0</v>
      </c>
      <c r="AU62" s="333">
        <v>0</v>
      </c>
      <c r="AV62" s="333">
        <v>0</v>
      </c>
      <c r="AW62" s="333">
        <v>0</v>
      </c>
      <c r="AX62" s="333">
        <v>0</v>
      </c>
      <c r="AY62" s="333">
        <v>0</v>
      </c>
      <c r="AZ62" s="333">
        <v>0</v>
      </c>
      <c r="BA62" s="333">
        <v>0</v>
      </c>
      <c r="BB62" s="333">
        <v>0</v>
      </c>
      <c r="BC62" s="333">
        <v>0</v>
      </c>
      <c r="BD62" s="333">
        <v>0</v>
      </c>
      <c r="BE62" s="333">
        <v>0</v>
      </c>
      <c r="BF62" s="333">
        <v>0</v>
      </c>
      <c r="BG62" s="333">
        <v>0</v>
      </c>
      <c r="BH62" s="333">
        <v>0</v>
      </c>
      <c r="BI62" s="333">
        <v>0</v>
      </c>
      <c r="BJ62" s="333">
        <v>0</v>
      </c>
      <c r="BK62" s="333">
        <v>0</v>
      </c>
      <c r="BL62" s="333">
        <v>0</v>
      </c>
      <c r="BM62" s="333">
        <v>0</v>
      </c>
      <c r="BN62" s="333">
        <v>0</v>
      </c>
      <c r="BO62" s="333">
        <v>0</v>
      </c>
      <c r="BP62" s="333">
        <v>0</v>
      </c>
      <c r="BQ62" s="333">
        <v>0</v>
      </c>
      <c r="BR62" s="333">
        <v>0</v>
      </c>
      <c r="BS62" s="333">
        <v>0</v>
      </c>
      <c r="BT62" s="333">
        <v>0</v>
      </c>
      <c r="BU62" s="333">
        <v>0</v>
      </c>
      <c r="BV62" s="333">
        <v>0</v>
      </c>
      <c r="BW62" s="333">
        <v>0</v>
      </c>
      <c r="BX62" s="333">
        <v>0</v>
      </c>
      <c r="BY62" s="333">
        <v>0</v>
      </c>
      <c r="BZ62" s="333">
        <v>0</v>
      </c>
      <c r="CA62" s="333">
        <v>0</v>
      </c>
      <c r="CB62" s="333">
        <v>0</v>
      </c>
      <c r="CC62" s="333">
        <v>0</v>
      </c>
      <c r="CD62" s="333">
        <v>0</v>
      </c>
      <c r="CE62" s="333">
        <v>0</v>
      </c>
      <c r="CF62" s="333">
        <v>0</v>
      </c>
      <c r="CG62" s="333">
        <v>0</v>
      </c>
      <c r="CH62" s="333">
        <v>0</v>
      </c>
      <c r="CI62" s="333">
        <v>0</v>
      </c>
      <c r="CJ62" s="333">
        <v>0</v>
      </c>
    </row>
    <row r="63" spans="2:97" x14ac:dyDescent="0.35">
      <c r="B63" s="47" t="s">
        <v>1568</v>
      </c>
      <c r="C63" s="333">
        <f t="shared" si="35"/>
        <v>0</v>
      </c>
      <c r="D63" s="333">
        <f t="shared" si="35"/>
        <v>0</v>
      </c>
      <c r="E63" s="333">
        <f t="shared" si="35"/>
        <v>0</v>
      </c>
      <c r="F63" s="333">
        <f t="shared" si="35"/>
        <v>0</v>
      </c>
      <c r="G63" s="333">
        <f t="shared" si="35"/>
        <v>0</v>
      </c>
      <c r="H63" s="333">
        <f t="shared" si="35"/>
        <v>0</v>
      </c>
      <c r="I63" s="333">
        <f t="shared" si="36"/>
        <v>0</v>
      </c>
      <c r="J63" s="333">
        <f t="shared" si="29"/>
        <v>0</v>
      </c>
      <c r="K63" s="333">
        <f t="shared" si="29"/>
        <v>0</v>
      </c>
      <c r="L63" s="333">
        <f t="shared" si="29"/>
        <v>0</v>
      </c>
      <c r="M63" s="333">
        <f t="shared" si="29"/>
        <v>0</v>
      </c>
      <c r="N63" s="333">
        <f t="shared" si="37"/>
        <v>0</v>
      </c>
      <c r="O63" s="333">
        <f t="shared" si="30"/>
        <v>0</v>
      </c>
      <c r="P63" s="333">
        <f t="shared" si="30"/>
        <v>0</v>
      </c>
      <c r="Q63" s="333">
        <f t="shared" si="30"/>
        <v>0</v>
      </c>
      <c r="R63" s="333">
        <f t="shared" si="30"/>
        <v>0</v>
      </c>
      <c r="S63" s="333">
        <f t="shared" si="38"/>
        <v>0</v>
      </c>
      <c r="T63" s="333">
        <f t="shared" si="31"/>
        <v>0</v>
      </c>
      <c r="U63" s="333">
        <f t="shared" si="31"/>
        <v>0</v>
      </c>
      <c r="V63" s="333">
        <f t="shared" si="31"/>
        <v>0</v>
      </c>
      <c r="W63" s="333">
        <f t="shared" si="31"/>
        <v>0</v>
      </c>
      <c r="X63" s="333">
        <f t="shared" si="39"/>
        <v>0</v>
      </c>
      <c r="Y63" s="333">
        <f t="shared" si="32"/>
        <v>0</v>
      </c>
      <c r="Z63" s="333">
        <f t="shared" si="32"/>
        <v>0</v>
      </c>
      <c r="AA63" s="333">
        <f t="shared" si="32"/>
        <v>0</v>
      </c>
      <c r="AB63" s="333">
        <f t="shared" si="32"/>
        <v>0</v>
      </c>
      <c r="AC63" s="333">
        <f t="shared" si="40"/>
        <v>0</v>
      </c>
      <c r="AD63" s="333">
        <f t="shared" si="33"/>
        <v>0</v>
      </c>
      <c r="AE63" s="333">
        <f t="shared" si="33"/>
        <v>0</v>
      </c>
      <c r="AF63" s="333">
        <f t="shared" si="33"/>
        <v>0</v>
      </c>
      <c r="AG63" s="333">
        <f t="shared" si="33"/>
        <v>0</v>
      </c>
      <c r="AH63" s="333">
        <f t="shared" si="41"/>
        <v>0</v>
      </c>
      <c r="AI63" s="333">
        <f t="shared" si="34"/>
        <v>0</v>
      </c>
      <c r="AJ63" s="333">
        <f t="shared" si="34"/>
        <v>0</v>
      </c>
      <c r="AK63" s="333">
        <f t="shared" si="34"/>
        <v>0</v>
      </c>
      <c r="AL63" s="333">
        <f t="shared" si="34"/>
        <v>0</v>
      </c>
      <c r="AM63" s="333">
        <v>0</v>
      </c>
      <c r="AN63" s="333">
        <v>0</v>
      </c>
      <c r="AO63" s="333">
        <v>0</v>
      </c>
      <c r="AP63" s="333">
        <v>0</v>
      </c>
      <c r="AQ63" s="333">
        <v>0</v>
      </c>
      <c r="AR63" s="333">
        <v>0</v>
      </c>
      <c r="AS63" s="333">
        <v>0</v>
      </c>
      <c r="AT63" s="333">
        <v>0</v>
      </c>
      <c r="AU63" s="333">
        <v>0</v>
      </c>
      <c r="AV63" s="333">
        <v>0</v>
      </c>
      <c r="AW63" s="333">
        <v>0</v>
      </c>
      <c r="AX63" s="333">
        <v>0</v>
      </c>
      <c r="AY63" s="333">
        <v>0</v>
      </c>
      <c r="AZ63" s="333">
        <v>0</v>
      </c>
      <c r="BA63" s="333">
        <v>0</v>
      </c>
      <c r="BB63" s="333">
        <v>0</v>
      </c>
      <c r="BC63" s="333">
        <v>0</v>
      </c>
      <c r="BD63" s="333">
        <v>0</v>
      </c>
      <c r="BE63" s="333">
        <v>0</v>
      </c>
      <c r="BF63" s="333">
        <v>0</v>
      </c>
      <c r="BG63" s="333">
        <v>0</v>
      </c>
      <c r="BH63" s="333">
        <v>0</v>
      </c>
      <c r="BI63" s="333">
        <v>0</v>
      </c>
      <c r="BJ63" s="333">
        <v>0</v>
      </c>
      <c r="BK63" s="333">
        <v>0</v>
      </c>
      <c r="BL63" s="333">
        <v>0</v>
      </c>
      <c r="BM63" s="333">
        <v>0</v>
      </c>
      <c r="BN63" s="333">
        <v>0</v>
      </c>
      <c r="BO63" s="333">
        <v>0</v>
      </c>
      <c r="BP63" s="333">
        <v>0</v>
      </c>
      <c r="BQ63" s="333">
        <v>0</v>
      </c>
      <c r="BR63" s="333">
        <v>0</v>
      </c>
      <c r="BS63" s="333">
        <v>0</v>
      </c>
      <c r="BT63" s="333">
        <v>0</v>
      </c>
      <c r="BU63" s="333">
        <v>0</v>
      </c>
      <c r="BV63" s="333">
        <v>0</v>
      </c>
      <c r="BW63" s="333">
        <v>0</v>
      </c>
      <c r="BX63" s="333">
        <v>0</v>
      </c>
      <c r="BY63" s="333">
        <v>0</v>
      </c>
      <c r="BZ63" s="333">
        <v>0</v>
      </c>
      <c r="CA63" s="333">
        <v>0</v>
      </c>
      <c r="CB63" s="333">
        <v>0</v>
      </c>
      <c r="CC63" s="333">
        <v>0</v>
      </c>
      <c r="CD63" s="333">
        <v>0</v>
      </c>
      <c r="CE63" s="333">
        <v>0</v>
      </c>
      <c r="CF63" s="333">
        <v>0</v>
      </c>
      <c r="CG63" s="333">
        <v>0</v>
      </c>
      <c r="CH63" s="333">
        <v>0</v>
      </c>
      <c r="CI63" s="333">
        <v>0</v>
      </c>
      <c r="CJ63" s="333">
        <v>0</v>
      </c>
    </row>
    <row r="64" spans="2:97" x14ac:dyDescent="0.35">
      <c r="B64" s="47" t="s">
        <v>859</v>
      </c>
      <c r="C64" s="333">
        <f t="shared" si="35"/>
        <v>0</v>
      </c>
      <c r="D64" s="333">
        <f t="shared" si="35"/>
        <v>0</v>
      </c>
      <c r="E64" s="333">
        <f t="shared" si="35"/>
        <v>0</v>
      </c>
      <c r="F64" s="333">
        <f t="shared" si="35"/>
        <v>0</v>
      </c>
      <c r="G64" s="333">
        <f t="shared" si="35"/>
        <v>0</v>
      </c>
      <c r="H64" s="333">
        <f t="shared" si="35"/>
        <v>0</v>
      </c>
      <c r="I64" s="333">
        <f t="shared" si="36"/>
        <v>0</v>
      </c>
      <c r="J64" s="333">
        <f t="shared" si="29"/>
        <v>0</v>
      </c>
      <c r="K64" s="333">
        <f t="shared" si="29"/>
        <v>0</v>
      </c>
      <c r="L64" s="333">
        <f t="shared" si="29"/>
        <v>0</v>
      </c>
      <c r="M64" s="333">
        <f t="shared" si="29"/>
        <v>0</v>
      </c>
      <c r="N64" s="333">
        <f t="shared" si="37"/>
        <v>0</v>
      </c>
      <c r="O64" s="333">
        <f t="shared" si="30"/>
        <v>0</v>
      </c>
      <c r="P64" s="333">
        <f t="shared" si="30"/>
        <v>0</v>
      </c>
      <c r="Q64" s="333">
        <f t="shared" si="30"/>
        <v>0</v>
      </c>
      <c r="R64" s="333">
        <f t="shared" si="30"/>
        <v>0</v>
      </c>
      <c r="S64" s="333">
        <f t="shared" si="38"/>
        <v>0</v>
      </c>
      <c r="T64" s="333">
        <f t="shared" si="31"/>
        <v>0</v>
      </c>
      <c r="U64" s="333">
        <f t="shared" si="31"/>
        <v>0</v>
      </c>
      <c r="V64" s="333">
        <f t="shared" si="31"/>
        <v>0</v>
      </c>
      <c r="W64" s="333">
        <f t="shared" si="31"/>
        <v>0</v>
      </c>
      <c r="X64" s="333">
        <f t="shared" si="39"/>
        <v>0</v>
      </c>
      <c r="Y64" s="333">
        <f t="shared" si="32"/>
        <v>0</v>
      </c>
      <c r="Z64" s="333">
        <f t="shared" si="32"/>
        <v>0</v>
      </c>
      <c r="AA64" s="333">
        <f t="shared" si="32"/>
        <v>0</v>
      </c>
      <c r="AB64" s="333">
        <f t="shared" si="32"/>
        <v>0</v>
      </c>
      <c r="AC64" s="333">
        <f t="shared" si="40"/>
        <v>0</v>
      </c>
      <c r="AD64" s="333">
        <f t="shared" si="33"/>
        <v>0</v>
      </c>
      <c r="AE64" s="333">
        <f t="shared" si="33"/>
        <v>0</v>
      </c>
      <c r="AF64" s="333">
        <f t="shared" si="33"/>
        <v>0</v>
      </c>
      <c r="AG64" s="333">
        <f t="shared" si="33"/>
        <v>0</v>
      </c>
      <c r="AH64" s="333">
        <f t="shared" si="41"/>
        <v>0</v>
      </c>
      <c r="AI64" s="333">
        <f t="shared" si="34"/>
        <v>0</v>
      </c>
      <c r="AJ64" s="333">
        <f t="shared" si="34"/>
        <v>0</v>
      </c>
      <c r="AK64" s="333">
        <f t="shared" si="34"/>
        <v>0</v>
      </c>
      <c r="AL64" s="333">
        <f t="shared" si="34"/>
        <v>0</v>
      </c>
      <c r="AM64" s="333">
        <v>0</v>
      </c>
      <c r="AN64" s="333">
        <v>0</v>
      </c>
      <c r="AO64" s="333">
        <v>0</v>
      </c>
      <c r="AP64" s="333">
        <v>0</v>
      </c>
      <c r="AQ64" s="333">
        <v>0</v>
      </c>
      <c r="AR64" s="333">
        <v>0</v>
      </c>
      <c r="AS64" s="333">
        <v>0</v>
      </c>
      <c r="AT64" s="333">
        <v>0</v>
      </c>
      <c r="AU64" s="333">
        <v>0</v>
      </c>
      <c r="AV64" s="333">
        <v>0</v>
      </c>
      <c r="AW64" s="333">
        <v>0</v>
      </c>
      <c r="AX64" s="333">
        <v>0</v>
      </c>
      <c r="AY64" s="333">
        <v>0</v>
      </c>
      <c r="AZ64" s="333">
        <v>0</v>
      </c>
      <c r="BA64" s="333">
        <v>0</v>
      </c>
      <c r="BB64" s="333">
        <v>0</v>
      </c>
      <c r="BC64" s="333">
        <v>0</v>
      </c>
      <c r="BD64" s="333">
        <v>0</v>
      </c>
      <c r="BE64" s="333">
        <v>0</v>
      </c>
      <c r="BF64" s="333">
        <v>0</v>
      </c>
      <c r="BG64" s="333">
        <v>0</v>
      </c>
      <c r="BH64" s="333">
        <v>0</v>
      </c>
      <c r="BI64" s="333">
        <v>0</v>
      </c>
      <c r="BJ64" s="333">
        <v>0</v>
      </c>
      <c r="BK64" s="333">
        <v>0</v>
      </c>
      <c r="BL64" s="333">
        <v>0</v>
      </c>
      <c r="BM64" s="333">
        <v>0</v>
      </c>
      <c r="BN64" s="333">
        <v>0</v>
      </c>
      <c r="BO64" s="333">
        <v>0</v>
      </c>
      <c r="BP64" s="333">
        <v>0</v>
      </c>
      <c r="BQ64" s="333">
        <v>0</v>
      </c>
      <c r="BR64" s="333">
        <v>0</v>
      </c>
      <c r="BS64" s="333">
        <v>0</v>
      </c>
      <c r="BT64" s="333">
        <v>0</v>
      </c>
      <c r="BU64" s="333">
        <v>0</v>
      </c>
      <c r="BV64" s="333">
        <v>0</v>
      </c>
      <c r="BW64" s="333">
        <v>0</v>
      </c>
      <c r="BX64" s="333">
        <v>0</v>
      </c>
      <c r="BY64" s="333">
        <v>0</v>
      </c>
      <c r="BZ64" s="333">
        <v>0</v>
      </c>
      <c r="CA64" s="333">
        <v>0</v>
      </c>
      <c r="CB64" s="333">
        <v>0</v>
      </c>
      <c r="CC64" s="333">
        <v>0</v>
      </c>
      <c r="CD64" s="333">
        <v>0</v>
      </c>
      <c r="CE64" s="333">
        <v>0</v>
      </c>
      <c r="CF64" s="333">
        <v>0</v>
      </c>
      <c r="CG64" s="333">
        <v>0</v>
      </c>
      <c r="CH64" s="333">
        <v>0</v>
      </c>
      <c r="CI64" s="333">
        <v>0</v>
      </c>
      <c r="CJ64" s="333">
        <v>0</v>
      </c>
    </row>
    <row r="65" spans="2:97" x14ac:dyDescent="0.35">
      <c r="B65" s="47" t="s">
        <v>1569</v>
      </c>
      <c r="C65" s="333">
        <f t="shared" si="35"/>
        <v>0</v>
      </c>
      <c r="D65" s="333">
        <f t="shared" si="35"/>
        <v>0</v>
      </c>
      <c r="E65" s="333">
        <f t="shared" si="35"/>
        <v>0</v>
      </c>
      <c r="F65" s="333">
        <f t="shared" si="35"/>
        <v>0</v>
      </c>
      <c r="G65" s="333">
        <f t="shared" si="35"/>
        <v>0</v>
      </c>
      <c r="H65" s="333">
        <f t="shared" si="35"/>
        <v>0</v>
      </c>
      <c r="I65" s="333">
        <f t="shared" si="36"/>
        <v>0</v>
      </c>
      <c r="J65" s="333">
        <f t="shared" si="29"/>
        <v>0</v>
      </c>
      <c r="K65" s="333">
        <f t="shared" si="29"/>
        <v>0</v>
      </c>
      <c r="L65" s="333">
        <f t="shared" si="29"/>
        <v>0</v>
      </c>
      <c r="M65" s="333">
        <f t="shared" si="29"/>
        <v>0</v>
      </c>
      <c r="N65" s="333">
        <f t="shared" si="37"/>
        <v>0</v>
      </c>
      <c r="O65" s="333">
        <f t="shared" si="30"/>
        <v>0</v>
      </c>
      <c r="P65" s="333">
        <f t="shared" si="30"/>
        <v>0</v>
      </c>
      <c r="Q65" s="333">
        <f t="shared" si="30"/>
        <v>0</v>
      </c>
      <c r="R65" s="333">
        <f t="shared" si="30"/>
        <v>0</v>
      </c>
      <c r="S65" s="333">
        <f t="shared" si="38"/>
        <v>0</v>
      </c>
      <c r="T65" s="333">
        <f t="shared" si="31"/>
        <v>0</v>
      </c>
      <c r="U65" s="333">
        <f t="shared" si="31"/>
        <v>0</v>
      </c>
      <c r="V65" s="333">
        <f t="shared" si="31"/>
        <v>0</v>
      </c>
      <c r="W65" s="333">
        <f t="shared" si="31"/>
        <v>0</v>
      </c>
      <c r="X65" s="333">
        <f t="shared" si="39"/>
        <v>0</v>
      </c>
      <c r="Y65" s="333">
        <f t="shared" si="32"/>
        <v>0</v>
      </c>
      <c r="Z65" s="333">
        <f t="shared" si="32"/>
        <v>0</v>
      </c>
      <c r="AA65" s="333">
        <f t="shared" si="32"/>
        <v>0</v>
      </c>
      <c r="AB65" s="333">
        <f t="shared" si="32"/>
        <v>0</v>
      </c>
      <c r="AC65" s="333">
        <f t="shared" si="40"/>
        <v>0</v>
      </c>
      <c r="AD65" s="333">
        <f t="shared" si="33"/>
        <v>0</v>
      </c>
      <c r="AE65" s="333">
        <f t="shared" si="33"/>
        <v>0</v>
      </c>
      <c r="AF65" s="333">
        <f t="shared" si="33"/>
        <v>0</v>
      </c>
      <c r="AG65" s="333">
        <f t="shared" si="33"/>
        <v>0</v>
      </c>
      <c r="AH65" s="333">
        <f t="shared" si="41"/>
        <v>0</v>
      </c>
      <c r="AI65" s="333">
        <f t="shared" si="34"/>
        <v>0</v>
      </c>
      <c r="AJ65" s="333">
        <f t="shared" si="34"/>
        <v>0</v>
      </c>
      <c r="AK65" s="333">
        <f t="shared" si="34"/>
        <v>0</v>
      </c>
      <c r="AL65" s="333">
        <f t="shared" si="34"/>
        <v>0</v>
      </c>
      <c r="AM65" s="333">
        <v>0</v>
      </c>
      <c r="AN65" s="333">
        <v>0</v>
      </c>
      <c r="AO65" s="333">
        <v>0</v>
      </c>
      <c r="AP65" s="333">
        <v>0</v>
      </c>
      <c r="AQ65" s="333">
        <v>0</v>
      </c>
      <c r="AR65" s="333">
        <v>0</v>
      </c>
      <c r="AS65" s="333">
        <v>0</v>
      </c>
      <c r="AT65" s="333">
        <v>0</v>
      </c>
      <c r="AU65" s="333">
        <v>0</v>
      </c>
      <c r="AV65" s="333">
        <v>0</v>
      </c>
      <c r="AW65" s="333">
        <v>0</v>
      </c>
      <c r="AX65" s="333">
        <v>0</v>
      </c>
      <c r="AY65" s="333">
        <v>0</v>
      </c>
      <c r="AZ65" s="333">
        <v>0</v>
      </c>
      <c r="BA65" s="333">
        <v>0</v>
      </c>
      <c r="BB65" s="333">
        <v>0</v>
      </c>
      <c r="BC65" s="333">
        <v>0</v>
      </c>
      <c r="BD65" s="333">
        <v>0</v>
      </c>
      <c r="BE65" s="333">
        <v>0</v>
      </c>
      <c r="BF65" s="333">
        <v>0</v>
      </c>
      <c r="BG65" s="333">
        <v>0</v>
      </c>
      <c r="BH65" s="333">
        <v>0</v>
      </c>
      <c r="BI65" s="333">
        <v>0</v>
      </c>
      <c r="BJ65" s="333">
        <v>0</v>
      </c>
      <c r="BK65" s="333">
        <v>0</v>
      </c>
      <c r="BL65" s="333">
        <v>0</v>
      </c>
      <c r="BM65" s="333">
        <v>0</v>
      </c>
      <c r="BN65" s="333">
        <v>0</v>
      </c>
      <c r="BO65" s="333">
        <v>0</v>
      </c>
      <c r="BP65" s="333">
        <v>0</v>
      </c>
      <c r="BQ65" s="333">
        <v>0</v>
      </c>
      <c r="BR65" s="333">
        <v>0</v>
      </c>
      <c r="BS65" s="333">
        <v>0</v>
      </c>
      <c r="BT65" s="333">
        <v>0</v>
      </c>
      <c r="BU65" s="333">
        <v>0</v>
      </c>
      <c r="BV65" s="333">
        <v>0</v>
      </c>
      <c r="BW65" s="333">
        <v>0</v>
      </c>
      <c r="BX65" s="333">
        <v>0</v>
      </c>
      <c r="BY65" s="333">
        <v>0</v>
      </c>
      <c r="BZ65" s="333">
        <v>0</v>
      </c>
      <c r="CA65" s="333">
        <v>0</v>
      </c>
      <c r="CB65" s="333">
        <v>0</v>
      </c>
      <c r="CC65" s="333">
        <v>0</v>
      </c>
      <c r="CD65" s="333">
        <v>0</v>
      </c>
      <c r="CE65" s="333">
        <v>0</v>
      </c>
      <c r="CF65" s="333">
        <v>0</v>
      </c>
      <c r="CG65" s="333">
        <v>0</v>
      </c>
      <c r="CH65" s="333">
        <v>0</v>
      </c>
      <c r="CI65" s="333">
        <v>0</v>
      </c>
      <c r="CJ65" s="333">
        <v>0</v>
      </c>
    </row>
    <row r="66" spans="2:97" x14ac:dyDescent="0.35">
      <c r="B66" s="47" t="s">
        <v>1570</v>
      </c>
      <c r="C66" s="333">
        <f t="shared" si="35"/>
        <v>0</v>
      </c>
      <c r="D66" s="333">
        <f t="shared" si="35"/>
        <v>0</v>
      </c>
      <c r="E66" s="333">
        <f t="shared" si="35"/>
        <v>0</v>
      </c>
      <c r="F66" s="333">
        <f t="shared" si="35"/>
        <v>0</v>
      </c>
      <c r="G66" s="333">
        <f t="shared" si="35"/>
        <v>0</v>
      </c>
      <c r="H66" s="333">
        <f t="shared" si="35"/>
        <v>0</v>
      </c>
      <c r="I66" s="333">
        <f t="shared" si="36"/>
        <v>0</v>
      </c>
      <c r="J66" s="333">
        <f t="shared" si="29"/>
        <v>0</v>
      </c>
      <c r="K66" s="333">
        <f t="shared" si="29"/>
        <v>0</v>
      </c>
      <c r="L66" s="333">
        <f t="shared" si="29"/>
        <v>0</v>
      </c>
      <c r="M66" s="333">
        <f t="shared" si="29"/>
        <v>0</v>
      </c>
      <c r="N66" s="333">
        <f t="shared" si="37"/>
        <v>0</v>
      </c>
      <c r="O66" s="333">
        <f t="shared" si="30"/>
        <v>0</v>
      </c>
      <c r="P66" s="333">
        <f t="shared" si="30"/>
        <v>0</v>
      </c>
      <c r="Q66" s="333">
        <f t="shared" si="30"/>
        <v>0</v>
      </c>
      <c r="R66" s="333">
        <f t="shared" si="30"/>
        <v>0</v>
      </c>
      <c r="S66" s="333">
        <f t="shared" si="38"/>
        <v>0</v>
      </c>
      <c r="T66" s="333">
        <f t="shared" si="31"/>
        <v>0</v>
      </c>
      <c r="U66" s="333">
        <f t="shared" si="31"/>
        <v>0</v>
      </c>
      <c r="V66" s="333">
        <f t="shared" si="31"/>
        <v>0</v>
      </c>
      <c r="W66" s="333">
        <f t="shared" si="31"/>
        <v>0</v>
      </c>
      <c r="X66" s="333">
        <f t="shared" si="39"/>
        <v>0</v>
      </c>
      <c r="Y66" s="333">
        <f t="shared" si="32"/>
        <v>0</v>
      </c>
      <c r="Z66" s="333">
        <f t="shared" si="32"/>
        <v>0</v>
      </c>
      <c r="AA66" s="333">
        <f t="shared" si="32"/>
        <v>0</v>
      </c>
      <c r="AB66" s="333">
        <f t="shared" si="32"/>
        <v>0</v>
      </c>
      <c r="AC66" s="333">
        <f t="shared" si="40"/>
        <v>0</v>
      </c>
      <c r="AD66" s="333">
        <f t="shared" si="33"/>
        <v>0</v>
      </c>
      <c r="AE66" s="333">
        <f t="shared" si="33"/>
        <v>0</v>
      </c>
      <c r="AF66" s="333">
        <f t="shared" si="33"/>
        <v>0</v>
      </c>
      <c r="AG66" s="333">
        <f t="shared" si="33"/>
        <v>0</v>
      </c>
      <c r="AH66" s="333">
        <f t="shared" si="41"/>
        <v>0</v>
      </c>
      <c r="AI66" s="333">
        <f t="shared" si="34"/>
        <v>0</v>
      </c>
      <c r="AJ66" s="333">
        <f t="shared" si="34"/>
        <v>0</v>
      </c>
      <c r="AK66" s="333">
        <f t="shared" si="34"/>
        <v>0</v>
      </c>
      <c r="AL66" s="333">
        <f t="shared" si="34"/>
        <v>0</v>
      </c>
      <c r="AM66" s="333">
        <v>0</v>
      </c>
      <c r="AN66" s="333">
        <v>0</v>
      </c>
      <c r="AO66" s="333">
        <v>0</v>
      </c>
      <c r="AP66" s="333">
        <v>0</v>
      </c>
      <c r="AQ66" s="333">
        <v>0</v>
      </c>
      <c r="AR66" s="333">
        <v>0</v>
      </c>
      <c r="AS66" s="333">
        <v>0</v>
      </c>
      <c r="AT66" s="333">
        <v>0</v>
      </c>
      <c r="AU66" s="333">
        <v>0</v>
      </c>
      <c r="AV66" s="333">
        <v>0</v>
      </c>
      <c r="AW66" s="333">
        <v>0</v>
      </c>
      <c r="AX66" s="333">
        <v>0</v>
      </c>
      <c r="AY66" s="333">
        <v>0</v>
      </c>
      <c r="AZ66" s="333">
        <v>0</v>
      </c>
      <c r="BA66" s="333">
        <v>0</v>
      </c>
      <c r="BB66" s="333">
        <v>0</v>
      </c>
      <c r="BC66" s="333">
        <v>0</v>
      </c>
      <c r="BD66" s="333">
        <v>0</v>
      </c>
      <c r="BE66" s="333">
        <v>0</v>
      </c>
      <c r="BF66" s="333">
        <v>0</v>
      </c>
      <c r="BG66" s="333">
        <v>0</v>
      </c>
      <c r="BH66" s="333">
        <v>0</v>
      </c>
      <c r="BI66" s="333">
        <v>0</v>
      </c>
      <c r="BJ66" s="333">
        <v>0</v>
      </c>
      <c r="BK66" s="333">
        <v>0</v>
      </c>
      <c r="BL66" s="333">
        <v>0</v>
      </c>
      <c r="BM66" s="333">
        <v>0</v>
      </c>
      <c r="BN66" s="333">
        <v>0</v>
      </c>
      <c r="BO66" s="333">
        <v>0</v>
      </c>
      <c r="BP66" s="333">
        <v>0</v>
      </c>
      <c r="BQ66" s="333">
        <v>0</v>
      </c>
      <c r="BR66" s="333">
        <v>0</v>
      </c>
      <c r="BS66" s="333">
        <v>0</v>
      </c>
      <c r="BT66" s="333">
        <v>0</v>
      </c>
      <c r="BU66" s="333">
        <v>0</v>
      </c>
      <c r="BV66" s="333">
        <v>0</v>
      </c>
      <c r="BW66" s="333">
        <v>0</v>
      </c>
      <c r="BX66" s="333">
        <v>0</v>
      </c>
      <c r="BY66" s="333">
        <v>0</v>
      </c>
      <c r="BZ66" s="333">
        <v>0</v>
      </c>
      <c r="CA66" s="333">
        <v>0</v>
      </c>
      <c r="CB66" s="333">
        <v>0</v>
      </c>
      <c r="CC66" s="333">
        <v>0</v>
      </c>
      <c r="CD66" s="333">
        <v>0</v>
      </c>
      <c r="CE66" s="333">
        <v>0</v>
      </c>
      <c r="CF66" s="333">
        <v>0</v>
      </c>
      <c r="CG66" s="333">
        <v>0</v>
      </c>
      <c r="CH66" s="333">
        <v>0</v>
      </c>
      <c r="CI66" s="333">
        <v>0</v>
      </c>
      <c r="CJ66" s="333">
        <v>0</v>
      </c>
    </row>
    <row r="68" spans="2:97" ht="18.5" x14ac:dyDescent="0.45">
      <c r="B68" s="335" t="s">
        <v>1574</v>
      </c>
    </row>
    <row r="69" spans="2:97" x14ac:dyDescent="0.35">
      <c r="B69" s="336" t="s">
        <v>1556</v>
      </c>
      <c r="C69">
        <v>2015</v>
      </c>
      <c r="D69">
        <v>2016</v>
      </c>
      <c r="E69">
        <v>2017</v>
      </c>
      <c r="F69">
        <v>2018</v>
      </c>
      <c r="G69">
        <v>2019</v>
      </c>
      <c r="H69">
        <v>2020</v>
      </c>
      <c r="I69">
        <v>2021</v>
      </c>
      <c r="J69">
        <v>2022</v>
      </c>
      <c r="K69">
        <v>2023</v>
      </c>
      <c r="L69">
        <v>2024</v>
      </c>
      <c r="M69">
        <v>2025</v>
      </c>
      <c r="N69">
        <v>2026</v>
      </c>
      <c r="O69">
        <v>2027</v>
      </c>
      <c r="P69">
        <v>2028</v>
      </c>
      <c r="Q69">
        <v>2029</v>
      </c>
      <c r="R69">
        <v>2030</v>
      </c>
      <c r="S69">
        <v>2031</v>
      </c>
      <c r="T69">
        <v>2032</v>
      </c>
      <c r="U69">
        <v>2033</v>
      </c>
      <c r="V69">
        <v>2034</v>
      </c>
      <c r="W69">
        <v>2035</v>
      </c>
      <c r="X69">
        <v>2036</v>
      </c>
      <c r="Y69">
        <v>2037</v>
      </c>
      <c r="Z69">
        <v>2038</v>
      </c>
      <c r="AA69">
        <v>2039</v>
      </c>
      <c r="AB69">
        <v>2040</v>
      </c>
      <c r="AC69">
        <v>2041</v>
      </c>
      <c r="AD69">
        <v>2042</v>
      </c>
      <c r="AE69">
        <v>2043</v>
      </c>
      <c r="AF69">
        <v>2044</v>
      </c>
      <c r="AG69">
        <v>2045</v>
      </c>
      <c r="AH69">
        <v>2046</v>
      </c>
      <c r="AI69">
        <v>2047</v>
      </c>
      <c r="AJ69">
        <v>2048</v>
      </c>
      <c r="AK69">
        <v>2049</v>
      </c>
      <c r="AL69">
        <v>2050</v>
      </c>
      <c r="AM69">
        <v>2051</v>
      </c>
      <c r="AN69">
        <v>2052</v>
      </c>
      <c r="AO69">
        <v>2053</v>
      </c>
      <c r="AP69">
        <v>2054</v>
      </c>
      <c r="AQ69">
        <v>2055</v>
      </c>
      <c r="AR69">
        <v>2056</v>
      </c>
      <c r="AS69">
        <v>2057</v>
      </c>
      <c r="AT69">
        <v>2058</v>
      </c>
      <c r="AU69">
        <v>2059</v>
      </c>
      <c r="AV69">
        <v>2060</v>
      </c>
      <c r="AW69">
        <v>2061</v>
      </c>
      <c r="AX69">
        <v>2062</v>
      </c>
      <c r="AY69">
        <v>2063</v>
      </c>
      <c r="AZ69">
        <v>2064</v>
      </c>
      <c r="BA69">
        <v>2065</v>
      </c>
      <c r="BB69">
        <v>2066</v>
      </c>
      <c r="BC69">
        <v>2067</v>
      </c>
      <c r="BD69">
        <v>2068</v>
      </c>
      <c r="BE69">
        <v>2069</v>
      </c>
      <c r="BF69">
        <v>2070</v>
      </c>
      <c r="BG69">
        <v>2071</v>
      </c>
      <c r="BH69">
        <v>2072</v>
      </c>
      <c r="BI69">
        <v>2073</v>
      </c>
      <c r="BJ69">
        <v>2074</v>
      </c>
      <c r="BK69">
        <v>2075</v>
      </c>
      <c r="BL69">
        <v>2076</v>
      </c>
      <c r="BM69">
        <v>2077</v>
      </c>
      <c r="BN69">
        <v>2078</v>
      </c>
      <c r="BO69">
        <v>2079</v>
      </c>
      <c r="BP69">
        <v>2080</v>
      </c>
      <c r="BQ69">
        <v>2081</v>
      </c>
      <c r="BR69">
        <v>2082</v>
      </c>
      <c r="BS69">
        <v>2083</v>
      </c>
      <c r="BT69">
        <v>2084</v>
      </c>
      <c r="BU69">
        <v>2085</v>
      </c>
      <c r="BV69">
        <v>2086</v>
      </c>
      <c r="BW69">
        <v>2087</v>
      </c>
      <c r="BX69">
        <v>2088</v>
      </c>
      <c r="BY69">
        <v>2089</v>
      </c>
      <c r="BZ69">
        <v>2090</v>
      </c>
      <c r="CA69">
        <v>2091</v>
      </c>
      <c r="CB69">
        <v>2092</v>
      </c>
      <c r="CC69">
        <v>2093</v>
      </c>
      <c r="CD69">
        <v>2094</v>
      </c>
      <c r="CE69">
        <v>2095</v>
      </c>
      <c r="CF69">
        <v>2096</v>
      </c>
      <c r="CG69">
        <v>2097</v>
      </c>
      <c r="CH69">
        <v>2098</v>
      </c>
      <c r="CI69">
        <v>2099</v>
      </c>
      <c r="CJ69">
        <v>2100</v>
      </c>
      <c r="CL69" t="s">
        <v>1575</v>
      </c>
      <c r="CM69" s="337" t="s">
        <v>1558</v>
      </c>
      <c r="CN69" s="337" t="s">
        <v>1559</v>
      </c>
      <c r="CO69" s="337" t="s">
        <v>1560</v>
      </c>
      <c r="CP69" s="337" t="s">
        <v>1561</v>
      </c>
      <c r="CQ69" s="337" t="s">
        <v>1562</v>
      </c>
      <c r="CR69" s="337" t="s">
        <v>1563</v>
      </c>
      <c r="CS69" s="337" t="s">
        <v>1564</v>
      </c>
    </row>
    <row r="70" spans="2:97" x14ac:dyDescent="0.35">
      <c r="B70" s="46" t="s">
        <v>1565</v>
      </c>
      <c r="C70" s="333">
        <f>$CM70</f>
        <v>4.4803438199402627E-3</v>
      </c>
      <c r="D70" s="333">
        <f t="shared" ref="D70:G70" si="42">$CM70</f>
        <v>4.4803438199402627E-3</v>
      </c>
      <c r="E70" s="333">
        <f t="shared" si="42"/>
        <v>4.4803438199402627E-3</v>
      </c>
      <c r="F70" s="333">
        <f t="shared" si="42"/>
        <v>4.4803438199402627E-3</v>
      </c>
      <c r="G70" s="333">
        <f t="shared" si="42"/>
        <v>4.4803438199402627E-3</v>
      </c>
      <c r="H70" s="333">
        <f>$CM70</f>
        <v>4.4803438199402627E-3</v>
      </c>
      <c r="I70" s="333">
        <f>$CN70</f>
        <v>4.8537093829861501E-3</v>
      </c>
      <c r="J70" s="333">
        <f t="shared" ref="J70:M78" si="43">$CN70</f>
        <v>4.8537093829861501E-3</v>
      </c>
      <c r="K70" s="333">
        <f t="shared" si="43"/>
        <v>4.8537093829861501E-3</v>
      </c>
      <c r="L70" s="333">
        <f t="shared" si="43"/>
        <v>4.8537093829861501E-3</v>
      </c>
      <c r="M70" s="333">
        <f t="shared" si="43"/>
        <v>4.8537093829861501E-3</v>
      </c>
      <c r="N70" s="333">
        <f>$CO70</f>
        <v>4.8537037825587079E-3</v>
      </c>
      <c r="O70" s="333">
        <f t="shared" ref="O70:R78" si="44">$CO70</f>
        <v>4.8537037825587079E-3</v>
      </c>
      <c r="P70" s="333">
        <f t="shared" si="44"/>
        <v>4.8537037825587079E-3</v>
      </c>
      <c r="Q70" s="333">
        <f t="shared" si="44"/>
        <v>4.8537037825587079E-3</v>
      </c>
      <c r="R70" s="333">
        <f t="shared" si="44"/>
        <v>4.8537037825587079E-3</v>
      </c>
      <c r="S70" s="333">
        <f>$CP70</f>
        <v>1.4094409060891639E-2</v>
      </c>
      <c r="T70" s="333">
        <f t="shared" ref="T70:W78" si="45">$CP70</f>
        <v>1.4094409060891639E-2</v>
      </c>
      <c r="U70" s="333">
        <f t="shared" si="45"/>
        <v>1.4094409060891639E-2</v>
      </c>
      <c r="V70" s="333">
        <f t="shared" si="45"/>
        <v>1.4094409060891639E-2</v>
      </c>
      <c r="W70" s="333">
        <f t="shared" si="45"/>
        <v>1.4094409060891639E-2</v>
      </c>
      <c r="X70" s="333">
        <f>$CQ70</f>
        <v>1.409648121904496E-2</v>
      </c>
      <c r="Y70" s="333">
        <f t="shared" ref="Y70:AB78" si="46">$CQ70</f>
        <v>1.409648121904496E-2</v>
      </c>
      <c r="Z70" s="333">
        <f t="shared" si="46"/>
        <v>1.409648121904496E-2</v>
      </c>
      <c r="AA70" s="333">
        <f t="shared" si="46"/>
        <v>1.409648121904496E-2</v>
      </c>
      <c r="AB70" s="333">
        <f t="shared" si="46"/>
        <v>1.409648121904496E-2</v>
      </c>
      <c r="AC70" s="333">
        <f>$CR70</f>
        <v>1.409233130231087E-2</v>
      </c>
      <c r="AD70" s="333">
        <f t="shared" ref="AD70:AG78" si="47">$CR70</f>
        <v>1.409233130231087E-2</v>
      </c>
      <c r="AE70" s="333">
        <f t="shared" si="47"/>
        <v>1.409233130231087E-2</v>
      </c>
      <c r="AF70" s="333">
        <f t="shared" si="47"/>
        <v>1.409233130231087E-2</v>
      </c>
      <c r="AG70" s="333">
        <f t="shared" si="47"/>
        <v>1.409233130231087E-2</v>
      </c>
      <c r="AH70" s="333">
        <f>$CS70</f>
        <v>1.8574751014022749E-2</v>
      </c>
      <c r="AI70" s="333">
        <f t="shared" ref="AI70:AL78" si="48">$CS70</f>
        <v>1.8574751014022749E-2</v>
      </c>
      <c r="AJ70" s="333">
        <f t="shared" si="48"/>
        <v>1.8574751014022749E-2</v>
      </c>
      <c r="AK70" s="333">
        <f t="shared" si="48"/>
        <v>1.8574751014022749E-2</v>
      </c>
      <c r="AL70" s="333">
        <f t="shared" si="48"/>
        <v>1.8574751014022749E-2</v>
      </c>
      <c r="AM70" s="333">
        <v>0</v>
      </c>
      <c r="AN70" s="333">
        <v>0</v>
      </c>
      <c r="AO70" s="333">
        <v>0</v>
      </c>
      <c r="AP70" s="333">
        <v>0</v>
      </c>
      <c r="AQ70" s="333">
        <v>0</v>
      </c>
      <c r="AR70" s="333">
        <v>0</v>
      </c>
      <c r="AS70" s="333">
        <v>0</v>
      </c>
      <c r="AT70" s="333">
        <v>0</v>
      </c>
      <c r="AU70" s="333">
        <v>0</v>
      </c>
      <c r="AV70" s="333">
        <v>0</v>
      </c>
      <c r="AW70" s="333">
        <v>0</v>
      </c>
      <c r="AX70" s="333">
        <v>0</v>
      </c>
      <c r="AY70" s="333">
        <v>0</v>
      </c>
      <c r="AZ70" s="333">
        <v>0</v>
      </c>
      <c r="BA70" s="333">
        <v>0</v>
      </c>
      <c r="BB70" s="333">
        <v>0</v>
      </c>
      <c r="BC70" s="333">
        <v>0</v>
      </c>
      <c r="BD70" s="333">
        <v>0</v>
      </c>
      <c r="BE70" s="333">
        <v>0</v>
      </c>
      <c r="BF70" s="333">
        <v>0</v>
      </c>
      <c r="BG70" s="333">
        <v>0</v>
      </c>
      <c r="BH70" s="333">
        <v>0</v>
      </c>
      <c r="BI70" s="333">
        <v>0</v>
      </c>
      <c r="BJ70" s="333">
        <v>0</v>
      </c>
      <c r="BK70" s="333">
        <v>0</v>
      </c>
      <c r="BL70" s="333">
        <v>0</v>
      </c>
      <c r="BM70" s="333">
        <v>0</v>
      </c>
      <c r="BN70" s="333">
        <v>0</v>
      </c>
      <c r="BO70" s="333">
        <v>0</v>
      </c>
      <c r="BP70" s="333">
        <v>0</v>
      </c>
      <c r="BQ70" s="333">
        <v>0</v>
      </c>
      <c r="BR70" s="333">
        <v>0</v>
      </c>
      <c r="BS70" s="333">
        <v>0</v>
      </c>
      <c r="BT70" s="333">
        <v>0</v>
      </c>
      <c r="BU70" s="333">
        <v>0</v>
      </c>
      <c r="BV70" s="333">
        <v>0</v>
      </c>
      <c r="BW70" s="333">
        <v>0</v>
      </c>
      <c r="BX70" s="333">
        <v>0</v>
      </c>
      <c r="BY70" s="333">
        <v>0</v>
      </c>
      <c r="BZ70" s="333">
        <v>0</v>
      </c>
      <c r="CA70" s="333">
        <v>0</v>
      </c>
      <c r="CB70" s="333">
        <v>0</v>
      </c>
      <c r="CC70" s="333">
        <v>0</v>
      </c>
      <c r="CD70" s="333">
        <v>0</v>
      </c>
      <c r="CE70" s="333">
        <v>0</v>
      </c>
      <c r="CF70" s="333">
        <v>0</v>
      </c>
      <c r="CG70" s="333">
        <v>0</v>
      </c>
      <c r="CH70" s="333">
        <v>0</v>
      </c>
      <c r="CI70" s="333">
        <v>0</v>
      </c>
      <c r="CJ70" s="333">
        <v>0</v>
      </c>
      <c r="CL70" s="337" t="s">
        <v>196</v>
      </c>
      <c r="CM70">
        <v>4.4803438199402627E-3</v>
      </c>
      <c r="CN70">
        <v>4.8537093829861501E-3</v>
      </c>
      <c r="CO70">
        <v>4.8537037825587079E-3</v>
      </c>
      <c r="CP70">
        <v>1.4094409060891639E-2</v>
      </c>
      <c r="CQ70">
        <v>1.409648121904496E-2</v>
      </c>
      <c r="CR70">
        <v>1.409233130231087E-2</v>
      </c>
      <c r="CS70">
        <v>1.8574751014022749E-2</v>
      </c>
    </row>
    <row r="71" spans="2:97" x14ac:dyDescent="0.35">
      <c r="B71" s="47" t="s">
        <v>1566</v>
      </c>
      <c r="C71" s="333">
        <f t="shared" ref="C71:H78" si="49">$CM71</f>
        <v>0</v>
      </c>
      <c r="D71" s="333">
        <f t="shared" si="49"/>
        <v>0</v>
      </c>
      <c r="E71" s="333">
        <f t="shared" si="49"/>
        <v>0</v>
      </c>
      <c r="F71" s="333">
        <f t="shared" si="49"/>
        <v>0</v>
      </c>
      <c r="G71" s="333">
        <f t="shared" si="49"/>
        <v>0</v>
      </c>
      <c r="H71" s="333">
        <f t="shared" si="49"/>
        <v>0</v>
      </c>
      <c r="I71" s="333">
        <f t="shared" ref="I71:I78" si="50">$CN71</f>
        <v>0</v>
      </c>
      <c r="J71" s="333">
        <f t="shared" si="43"/>
        <v>0</v>
      </c>
      <c r="K71" s="333">
        <f t="shared" si="43"/>
        <v>0</v>
      </c>
      <c r="L71" s="333">
        <f t="shared" si="43"/>
        <v>0</v>
      </c>
      <c r="M71" s="333">
        <f t="shared" si="43"/>
        <v>0</v>
      </c>
      <c r="N71" s="333">
        <f t="shared" ref="N71:N78" si="51">$CO71</f>
        <v>0</v>
      </c>
      <c r="O71" s="333">
        <f t="shared" si="44"/>
        <v>0</v>
      </c>
      <c r="P71" s="333">
        <f t="shared" si="44"/>
        <v>0</v>
      </c>
      <c r="Q71" s="333">
        <f t="shared" si="44"/>
        <v>0</v>
      </c>
      <c r="R71" s="333">
        <f t="shared" si="44"/>
        <v>0</v>
      </c>
      <c r="S71" s="333">
        <f t="shared" ref="S71:S78" si="52">$CP71</f>
        <v>0</v>
      </c>
      <c r="T71" s="333">
        <f t="shared" si="45"/>
        <v>0</v>
      </c>
      <c r="U71" s="333">
        <f t="shared" si="45"/>
        <v>0</v>
      </c>
      <c r="V71" s="333">
        <f t="shared" si="45"/>
        <v>0</v>
      </c>
      <c r="W71" s="333">
        <f t="shared" si="45"/>
        <v>0</v>
      </c>
      <c r="X71" s="333">
        <f t="shared" ref="X71:X78" si="53">$CQ71</f>
        <v>0</v>
      </c>
      <c r="Y71" s="333">
        <f t="shared" si="46"/>
        <v>0</v>
      </c>
      <c r="Z71" s="333">
        <f t="shared" si="46"/>
        <v>0</v>
      </c>
      <c r="AA71" s="333">
        <f t="shared" si="46"/>
        <v>0</v>
      </c>
      <c r="AB71" s="333">
        <f t="shared" si="46"/>
        <v>0</v>
      </c>
      <c r="AC71" s="333">
        <f t="shared" ref="AC71:AC78" si="54">$CR71</f>
        <v>0</v>
      </c>
      <c r="AD71" s="333">
        <f t="shared" si="47"/>
        <v>0</v>
      </c>
      <c r="AE71" s="333">
        <f t="shared" si="47"/>
        <v>0</v>
      </c>
      <c r="AF71" s="333">
        <f t="shared" si="47"/>
        <v>0</v>
      </c>
      <c r="AG71" s="333">
        <f t="shared" si="47"/>
        <v>0</v>
      </c>
      <c r="AH71" s="333">
        <f t="shared" ref="AH71:AH78" si="55">$CS71</f>
        <v>0</v>
      </c>
      <c r="AI71" s="333">
        <f t="shared" si="48"/>
        <v>0</v>
      </c>
      <c r="AJ71" s="333">
        <f t="shared" si="48"/>
        <v>0</v>
      </c>
      <c r="AK71" s="333">
        <f t="shared" si="48"/>
        <v>0</v>
      </c>
      <c r="AL71" s="333">
        <f t="shared" si="48"/>
        <v>0</v>
      </c>
      <c r="AM71" s="333">
        <v>0</v>
      </c>
      <c r="AN71" s="333">
        <v>0</v>
      </c>
      <c r="AO71" s="333">
        <v>0</v>
      </c>
      <c r="AP71" s="333">
        <v>0</v>
      </c>
      <c r="AQ71" s="333">
        <v>0</v>
      </c>
      <c r="AR71" s="333">
        <v>0</v>
      </c>
      <c r="AS71" s="333">
        <v>0</v>
      </c>
      <c r="AT71" s="333">
        <v>0</v>
      </c>
      <c r="AU71" s="333">
        <v>0</v>
      </c>
      <c r="AV71" s="333">
        <v>0</v>
      </c>
      <c r="AW71" s="333">
        <v>0</v>
      </c>
      <c r="AX71" s="333">
        <v>0</v>
      </c>
      <c r="AY71" s="333">
        <v>0</v>
      </c>
      <c r="AZ71" s="333">
        <v>0</v>
      </c>
      <c r="BA71" s="333">
        <v>0</v>
      </c>
      <c r="BB71" s="333">
        <v>0</v>
      </c>
      <c r="BC71" s="333">
        <v>0</v>
      </c>
      <c r="BD71" s="333">
        <v>0</v>
      </c>
      <c r="BE71" s="333">
        <v>0</v>
      </c>
      <c r="BF71" s="333">
        <v>0</v>
      </c>
      <c r="BG71" s="333">
        <v>0</v>
      </c>
      <c r="BH71" s="333">
        <v>0</v>
      </c>
      <c r="BI71" s="333">
        <v>0</v>
      </c>
      <c r="BJ71" s="333">
        <v>0</v>
      </c>
      <c r="BK71" s="333">
        <v>0</v>
      </c>
      <c r="BL71" s="333">
        <v>0</v>
      </c>
      <c r="BM71" s="333">
        <v>0</v>
      </c>
      <c r="BN71" s="333">
        <v>0</v>
      </c>
      <c r="BO71" s="333">
        <v>0</v>
      </c>
      <c r="BP71" s="333">
        <v>0</v>
      </c>
      <c r="BQ71" s="333">
        <v>0</v>
      </c>
      <c r="BR71" s="333">
        <v>0</v>
      </c>
      <c r="BS71" s="333">
        <v>0</v>
      </c>
      <c r="BT71" s="333">
        <v>0</v>
      </c>
      <c r="BU71" s="333">
        <v>0</v>
      </c>
      <c r="BV71" s="333">
        <v>0</v>
      </c>
      <c r="BW71" s="333">
        <v>0</v>
      </c>
      <c r="BX71" s="333">
        <v>0</v>
      </c>
      <c r="BY71" s="333">
        <v>0</v>
      </c>
      <c r="BZ71" s="333">
        <v>0</v>
      </c>
      <c r="CA71" s="333">
        <v>0</v>
      </c>
      <c r="CB71" s="333">
        <v>0</v>
      </c>
      <c r="CC71" s="333">
        <v>0</v>
      </c>
      <c r="CD71" s="333">
        <v>0</v>
      </c>
      <c r="CE71" s="333">
        <v>0</v>
      </c>
      <c r="CF71" s="333">
        <v>0</v>
      </c>
      <c r="CG71" s="333">
        <v>0</v>
      </c>
      <c r="CH71" s="333">
        <v>0</v>
      </c>
      <c r="CI71" s="333">
        <v>0</v>
      </c>
      <c r="CJ71" s="333">
        <v>0</v>
      </c>
      <c r="CL71" s="337" t="s">
        <v>136</v>
      </c>
      <c r="CM71">
        <v>0</v>
      </c>
      <c r="CN71">
        <v>0</v>
      </c>
      <c r="CO71">
        <v>0</v>
      </c>
      <c r="CP71">
        <v>0</v>
      </c>
      <c r="CQ71">
        <v>0</v>
      </c>
      <c r="CR71">
        <v>0</v>
      </c>
      <c r="CS71">
        <v>0</v>
      </c>
    </row>
    <row r="72" spans="2:97" x14ac:dyDescent="0.35">
      <c r="B72" s="47" t="s">
        <v>857</v>
      </c>
      <c r="C72" s="333">
        <f t="shared" si="49"/>
        <v>9.6336312676225247E-6</v>
      </c>
      <c r="D72" s="333">
        <f t="shared" si="49"/>
        <v>9.6336312676225247E-6</v>
      </c>
      <c r="E72" s="333">
        <f t="shared" si="49"/>
        <v>9.6336312676225247E-6</v>
      </c>
      <c r="F72" s="333">
        <f t="shared" si="49"/>
        <v>9.6336312676225247E-6</v>
      </c>
      <c r="G72" s="333">
        <f t="shared" si="49"/>
        <v>9.6336312676225247E-6</v>
      </c>
      <c r="H72" s="333">
        <f t="shared" si="49"/>
        <v>9.6336312676225247E-6</v>
      </c>
      <c r="I72" s="333">
        <f t="shared" si="50"/>
        <v>6.7475069899642877E-5</v>
      </c>
      <c r="J72" s="333">
        <f t="shared" si="43"/>
        <v>6.7475069899642877E-5</v>
      </c>
      <c r="K72" s="333">
        <f t="shared" si="43"/>
        <v>6.7475069899642877E-5</v>
      </c>
      <c r="L72" s="333">
        <f t="shared" si="43"/>
        <v>6.7475069899642877E-5</v>
      </c>
      <c r="M72" s="333">
        <f t="shared" si="43"/>
        <v>6.7475069899642877E-5</v>
      </c>
      <c r="N72" s="333">
        <f t="shared" si="51"/>
        <v>2.504455147525879E-4</v>
      </c>
      <c r="O72" s="333">
        <f t="shared" si="44"/>
        <v>2.504455147525879E-4</v>
      </c>
      <c r="P72" s="333">
        <f t="shared" si="44"/>
        <v>2.504455147525879E-4</v>
      </c>
      <c r="Q72" s="333">
        <f t="shared" si="44"/>
        <v>2.504455147525879E-4</v>
      </c>
      <c r="R72" s="333">
        <f t="shared" si="44"/>
        <v>2.504455147525879E-4</v>
      </c>
      <c r="S72" s="333">
        <f t="shared" si="52"/>
        <v>1.7009356871781681E-3</v>
      </c>
      <c r="T72" s="333">
        <f t="shared" si="45"/>
        <v>1.7009356871781681E-3</v>
      </c>
      <c r="U72" s="333">
        <f t="shared" si="45"/>
        <v>1.7009356871781681E-3</v>
      </c>
      <c r="V72" s="333">
        <f t="shared" si="45"/>
        <v>1.7009356871781681E-3</v>
      </c>
      <c r="W72" s="333">
        <f t="shared" si="45"/>
        <v>1.7009356871781681E-3</v>
      </c>
      <c r="X72" s="333">
        <f t="shared" si="53"/>
        <v>3.806442519105782E-3</v>
      </c>
      <c r="Y72" s="333">
        <f t="shared" si="46"/>
        <v>3.806442519105782E-3</v>
      </c>
      <c r="Z72" s="333">
        <f t="shared" si="46"/>
        <v>3.806442519105782E-3</v>
      </c>
      <c r="AA72" s="333">
        <f t="shared" si="46"/>
        <v>3.806442519105782E-3</v>
      </c>
      <c r="AB72" s="333">
        <f t="shared" si="46"/>
        <v>3.806442519105782E-3</v>
      </c>
      <c r="AC72" s="333">
        <f t="shared" si="54"/>
        <v>5.8916123321844736E-3</v>
      </c>
      <c r="AD72" s="333">
        <f t="shared" si="47"/>
        <v>5.8916123321844736E-3</v>
      </c>
      <c r="AE72" s="333">
        <f t="shared" si="47"/>
        <v>5.8916123321844736E-3</v>
      </c>
      <c r="AF72" s="333">
        <f t="shared" si="47"/>
        <v>5.8916123321844736E-3</v>
      </c>
      <c r="AG72" s="333">
        <f t="shared" si="47"/>
        <v>5.8916123321844736E-3</v>
      </c>
      <c r="AH72" s="333">
        <f t="shared" si="55"/>
        <v>7.5955797174175957E-3</v>
      </c>
      <c r="AI72" s="333">
        <f t="shared" si="48"/>
        <v>7.5955797174175957E-3</v>
      </c>
      <c r="AJ72" s="333">
        <f t="shared" si="48"/>
        <v>7.5955797174175957E-3</v>
      </c>
      <c r="AK72" s="333">
        <f t="shared" si="48"/>
        <v>7.5955797174175957E-3</v>
      </c>
      <c r="AL72" s="333">
        <f t="shared" si="48"/>
        <v>7.5955797174175957E-3</v>
      </c>
      <c r="AM72" s="333">
        <v>0</v>
      </c>
      <c r="AN72" s="333">
        <v>0</v>
      </c>
      <c r="AO72" s="333">
        <v>0</v>
      </c>
      <c r="AP72" s="333">
        <v>0</v>
      </c>
      <c r="AQ72" s="333">
        <v>0</v>
      </c>
      <c r="AR72" s="333">
        <v>0</v>
      </c>
      <c r="AS72" s="333">
        <v>0</v>
      </c>
      <c r="AT72" s="333">
        <v>0</v>
      </c>
      <c r="AU72" s="333">
        <v>0</v>
      </c>
      <c r="AV72" s="333">
        <v>0</v>
      </c>
      <c r="AW72" s="333">
        <v>0</v>
      </c>
      <c r="AX72" s="333">
        <v>0</v>
      </c>
      <c r="AY72" s="333">
        <v>0</v>
      </c>
      <c r="AZ72" s="333">
        <v>0</v>
      </c>
      <c r="BA72" s="333">
        <v>0</v>
      </c>
      <c r="BB72" s="333">
        <v>0</v>
      </c>
      <c r="BC72" s="333">
        <v>0</v>
      </c>
      <c r="BD72" s="333">
        <v>0</v>
      </c>
      <c r="BE72" s="333">
        <v>0</v>
      </c>
      <c r="BF72" s="333">
        <v>0</v>
      </c>
      <c r="BG72" s="333">
        <v>0</v>
      </c>
      <c r="BH72" s="333">
        <v>0</v>
      </c>
      <c r="BI72" s="333">
        <v>0</v>
      </c>
      <c r="BJ72" s="333">
        <v>0</v>
      </c>
      <c r="BK72" s="333">
        <v>0</v>
      </c>
      <c r="BL72" s="333">
        <v>0</v>
      </c>
      <c r="BM72" s="333">
        <v>0</v>
      </c>
      <c r="BN72" s="333">
        <v>0</v>
      </c>
      <c r="BO72" s="333">
        <v>0</v>
      </c>
      <c r="BP72" s="333">
        <v>0</v>
      </c>
      <c r="BQ72" s="333">
        <v>0</v>
      </c>
      <c r="BR72" s="333">
        <v>0</v>
      </c>
      <c r="BS72" s="333">
        <v>0</v>
      </c>
      <c r="BT72" s="333">
        <v>0</v>
      </c>
      <c r="BU72" s="333">
        <v>0</v>
      </c>
      <c r="BV72" s="333">
        <v>0</v>
      </c>
      <c r="BW72" s="333">
        <v>0</v>
      </c>
      <c r="BX72" s="333">
        <v>0</v>
      </c>
      <c r="BY72" s="333">
        <v>0</v>
      </c>
      <c r="BZ72" s="333">
        <v>0</v>
      </c>
      <c r="CA72" s="333">
        <v>0</v>
      </c>
      <c r="CB72" s="333">
        <v>0</v>
      </c>
      <c r="CC72" s="333">
        <v>0</v>
      </c>
      <c r="CD72" s="333">
        <v>0</v>
      </c>
      <c r="CE72" s="333">
        <v>0</v>
      </c>
      <c r="CF72" s="333">
        <v>0</v>
      </c>
      <c r="CG72" s="333">
        <v>0</v>
      </c>
      <c r="CH72" s="333">
        <v>0</v>
      </c>
      <c r="CI72" s="333">
        <v>0</v>
      </c>
      <c r="CJ72" s="333">
        <v>0</v>
      </c>
      <c r="CL72" s="337" t="s">
        <v>197</v>
      </c>
      <c r="CM72">
        <v>9.6336312676225247E-6</v>
      </c>
      <c r="CN72">
        <v>6.7475069899642877E-5</v>
      </c>
      <c r="CO72">
        <v>2.504455147525879E-4</v>
      </c>
      <c r="CP72">
        <v>1.7009356871781681E-3</v>
      </c>
      <c r="CQ72">
        <v>3.806442519105782E-3</v>
      </c>
      <c r="CR72">
        <v>5.8916123321844736E-3</v>
      </c>
      <c r="CS72">
        <v>7.5955797174175957E-3</v>
      </c>
    </row>
    <row r="73" spans="2:97" x14ac:dyDescent="0.35">
      <c r="B73" s="47" t="s">
        <v>1567</v>
      </c>
      <c r="C73" s="333">
        <f t="shared" si="49"/>
        <v>0</v>
      </c>
      <c r="D73" s="333">
        <f t="shared" si="49"/>
        <v>0</v>
      </c>
      <c r="E73" s="333">
        <f t="shared" si="49"/>
        <v>0</v>
      </c>
      <c r="F73" s="333">
        <f t="shared" si="49"/>
        <v>0</v>
      </c>
      <c r="G73" s="333">
        <f t="shared" si="49"/>
        <v>0</v>
      </c>
      <c r="H73" s="333">
        <f t="shared" si="49"/>
        <v>0</v>
      </c>
      <c r="I73" s="333">
        <f t="shared" si="50"/>
        <v>0</v>
      </c>
      <c r="J73" s="333">
        <f t="shared" si="43"/>
        <v>0</v>
      </c>
      <c r="K73" s="333">
        <f t="shared" si="43"/>
        <v>0</v>
      </c>
      <c r="L73" s="333">
        <f t="shared" si="43"/>
        <v>0</v>
      </c>
      <c r="M73" s="333">
        <f t="shared" si="43"/>
        <v>0</v>
      </c>
      <c r="N73" s="333">
        <f t="shared" si="51"/>
        <v>0</v>
      </c>
      <c r="O73" s="333">
        <f t="shared" si="44"/>
        <v>0</v>
      </c>
      <c r="P73" s="333">
        <f t="shared" si="44"/>
        <v>0</v>
      </c>
      <c r="Q73" s="333">
        <f t="shared" si="44"/>
        <v>0</v>
      </c>
      <c r="R73" s="333">
        <f t="shared" si="44"/>
        <v>0</v>
      </c>
      <c r="S73" s="333">
        <f t="shared" si="52"/>
        <v>0</v>
      </c>
      <c r="T73" s="333">
        <f t="shared" si="45"/>
        <v>0</v>
      </c>
      <c r="U73" s="333">
        <f t="shared" si="45"/>
        <v>0</v>
      </c>
      <c r="V73" s="333">
        <f t="shared" si="45"/>
        <v>0</v>
      </c>
      <c r="W73" s="333">
        <f t="shared" si="45"/>
        <v>0</v>
      </c>
      <c r="X73" s="333">
        <f t="shared" si="53"/>
        <v>0</v>
      </c>
      <c r="Y73" s="333">
        <f t="shared" si="46"/>
        <v>0</v>
      </c>
      <c r="Z73" s="333">
        <f t="shared" si="46"/>
        <v>0</v>
      </c>
      <c r="AA73" s="333">
        <f t="shared" si="46"/>
        <v>0</v>
      </c>
      <c r="AB73" s="333">
        <f t="shared" si="46"/>
        <v>0</v>
      </c>
      <c r="AC73" s="333">
        <f t="shared" si="54"/>
        <v>0</v>
      </c>
      <c r="AD73" s="333">
        <f t="shared" si="47"/>
        <v>0</v>
      </c>
      <c r="AE73" s="333">
        <f t="shared" si="47"/>
        <v>0</v>
      </c>
      <c r="AF73" s="333">
        <f t="shared" si="47"/>
        <v>0</v>
      </c>
      <c r="AG73" s="333">
        <f t="shared" si="47"/>
        <v>0</v>
      </c>
      <c r="AH73" s="333">
        <f t="shared" si="55"/>
        <v>0</v>
      </c>
      <c r="AI73" s="333">
        <f t="shared" si="48"/>
        <v>0</v>
      </c>
      <c r="AJ73" s="333">
        <f t="shared" si="48"/>
        <v>0</v>
      </c>
      <c r="AK73" s="333">
        <f t="shared" si="48"/>
        <v>0</v>
      </c>
      <c r="AL73" s="333">
        <f t="shared" si="48"/>
        <v>0</v>
      </c>
      <c r="AM73" s="333">
        <v>0</v>
      </c>
      <c r="AN73" s="333">
        <v>0</v>
      </c>
      <c r="AO73" s="333">
        <v>0</v>
      </c>
      <c r="AP73" s="333">
        <v>0</v>
      </c>
      <c r="AQ73" s="333">
        <v>0</v>
      </c>
      <c r="AR73" s="333">
        <v>0</v>
      </c>
      <c r="AS73" s="333">
        <v>0</v>
      </c>
      <c r="AT73" s="333">
        <v>0</v>
      </c>
      <c r="AU73" s="333">
        <v>0</v>
      </c>
      <c r="AV73" s="333">
        <v>0</v>
      </c>
      <c r="AW73" s="333">
        <v>0</v>
      </c>
      <c r="AX73" s="333">
        <v>0</v>
      </c>
      <c r="AY73" s="333">
        <v>0</v>
      </c>
      <c r="AZ73" s="333">
        <v>0</v>
      </c>
      <c r="BA73" s="333">
        <v>0</v>
      </c>
      <c r="BB73" s="333">
        <v>0</v>
      </c>
      <c r="BC73" s="333">
        <v>0</v>
      </c>
      <c r="BD73" s="333">
        <v>0</v>
      </c>
      <c r="BE73" s="333">
        <v>0</v>
      </c>
      <c r="BF73" s="333">
        <v>0</v>
      </c>
      <c r="BG73" s="333">
        <v>0</v>
      </c>
      <c r="BH73" s="333">
        <v>0</v>
      </c>
      <c r="BI73" s="333">
        <v>0</v>
      </c>
      <c r="BJ73" s="333">
        <v>0</v>
      </c>
      <c r="BK73" s="333">
        <v>0</v>
      </c>
      <c r="BL73" s="333">
        <v>0</v>
      </c>
      <c r="BM73" s="333">
        <v>0</v>
      </c>
      <c r="BN73" s="333">
        <v>0</v>
      </c>
      <c r="BO73" s="333">
        <v>0</v>
      </c>
      <c r="BP73" s="333">
        <v>0</v>
      </c>
      <c r="BQ73" s="333">
        <v>0</v>
      </c>
      <c r="BR73" s="333">
        <v>0</v>
      </c>
      <c r="BS73" s="333">
        <v>0</v>
      </c>
      <c r="BT73" s="333">
        <v>0</v>
      </c>
      <c r="BU73" s="333">
        <v>0</v>
      </c>
      <c r="BV73" s="333">
        <v>0</v>
      </c>
      <c r="BW73" s="333">
        <v>0</v>
      </c>
      <c r="BX73" s="333">
        <v>0</v>
      </c>
      <c r="BY73" s="333">
        <v>0</v>
      </c>
      <c r="BZ73" s="333">
        <v>0</v>
      </c>
      <c r="CA73" s="333">
        <v>0</v>
      </c>
      <c r="CB73" s="333">
        <v>0</v>
      </c>
      <c r="CC73" s="333">
        <v>0</v>
      </c>
      <c r="CD73" s="333">
        <v>0</v>
      </c>
      <c r="CE73" s="333">
        <v>0</v>
      </c>
      <c r="CF73" s="333">
        <v>0</v>
      </c>
      <c r="CG73" s="333">
        <v>0</v>
      </c>
      <c r="CH73" s="333">
        <v>0</v>
      </c>
      <c r="CI73" s="333">
        <v>0</v>
      </c>
      <c r="CJ73" s="333">
        <v>0</v>
      </c>
      <c r="CL73" s="337" t="s">
        <v>218</v>
      </c>
      <c r="CM73">
        <v>0</v>
      </c>
      <c r="CN73">
        <v>0</v>
      </c>
      <c r="CO73">
        <v>0</v>
      </c>
      <c r="CP73">
        <v>0</v>
      </c>
      <c r="CQ73">
        <v>0</v>
      </c>
      <c r="CR73">
        <v>0</v>
      </c>
      <c r="CS73">
        <v>0</v>
      </c>
    </row>
    <row r="74" spans="2:97" x14ac:dyDescent="0.35">
      <c r="B74" s="47" t="s">
        <v>858</v>
      </c>
      <c r="C74" s="333">
        <f t="shared" si="49"/>
        <v>1.781912267553572E-6</v>
      </c>
      <c r="D74" s="333">
        <f t="shared" si="49"/>
        <v>1.781912267553572E-6</v>
      </c>
      <c r="E74" s="333">
        <f t="shared" si="49"/>
        <v>1.781912267553572E-6</v>
      </c>
      <c r="F74" s="333">
        <f t="shared" si="49"/>
        <v>1.781912267553572E-6</v>
      </c>
      <c r="G74" s="333">
        <f t="shared" si="49"/>
        <v>1.781912267553572E-6</v>
      </c>
      <c r="H74" s="333">
        <f t="shared" si="49"/>
        <v>1.781912267553572E-6</v>
      </c>
      <c r="I74" s="333">
        <f t="shared" si="50"/>
        <v>3.0613429842086058E-5</v>
      </c>
      <c r="J74" s="333">
        <f t="shared" si="43"/>
        <v>3.0613429842086058E-5</v>
      </c>
      <c r="K74" s="333">
        <f t="shared" si="43"/>
        <v>3.0613429842086058E-5</v>
      </c>
      <c r="L74" s="333">
        <f t="shared" si="43"/>
        <v>3.0613429842086058E-5</v>
      </c>
      <c r="M74" s="333">
        <f t="shared" si="43"/>
        <v>3.0613429842086058E-5</v>
      </c>
      <c r="N74" s="333">
        <f t="shared" si="51"/>
        <v>2.0419531813224489E-4</v>
      </c>
      <c r="O74" s="333">
        <f t="shared" si="44"/>
        <v>2.0419531813224489E-4</v>
      </c>
      <c r="P74" s="333">
        <f t="shared" si="44"/>
        <v>2.0419531813224489E-4</v>
      </c>
      <c r="Q74" s="333">
        <f t="shared" si="44"/>
        <v>2.0419531813224489E-4</v>
      </c>
      <c r="R74" s="333">
        <f t="shared" si="44"/>
        <v>2.0419531813224489E-4</v>
      </c>
      <c r="S74" s="333">
        <f t="shared" si="52"/>
        <v>6.5368375777097689E-4</v>
      </c>
      <c r="T74" s="333">
        <f t="shared" si="45"/>
        <v>6.5368375777097689E-4</v>
      </c>
      <c r="U74" s="333">
        <f t="shared" si="45"/>
        <v>6.5368375777097689E-4</v>
      </c>
      <c r="V74" s="333">
        <f t="shared" si="45"/>
        <v>6.5368375777097689E-4</v>
      </c>
      <c r="W74" s="333">
        <f t="shared" si="45"/>
        <v>6.5368375777097689E-4</v>
      </c>
      <c r="X74" s="333">
        <f t="shared" si="53"/>
        <v>2.0679578327420802E-3</v>
      </c>
      <c r="Y74" s="333">
        <f t="shared" si="46"/>
        <v>2.0679578327420802E-3</v>
      </c>
      <c r="Z74" s="333">
        <f t="shared" si="46"/>
        <v>2.0679578327420802E-3</v>
      </c>
      <c r="AA74" s="333">
        <f t="shared" si="46"/>
        <v>2.0679578327420802E-3</v>
      </c>
      <c r="AB74" s="333">
        <f t="shared" si="46"/>
        <v>2.0679578327420802E-3</v>
      </c>
      <c r="AC74" s="333">
        <f t="shared" si="54"/>
        <v>2.8005310782619609E-3</v>
      </c>
      <c r="AD74" s="333">
        <f t="shared" si="47"/>
        <v>2.8005310782619609E-3</v>
      </c>
      <c r="AE74" s="333">
        <f t="shared" si="47"/>
        <v>2.8005310782619609E-3</v>
      </c>
      <c r="AF74" s="333">
        <f t="shared" si="47"/>
        <v>2.8005310782619609E-3</v>
      </c>
      <c r="AG74" s="333">
        <f t="shared" si="47"/>
        <v>2.8005310782619609E-3</v>
      </c>
      <c r="AH74" s="333">
        <f t="shared" si="55"/>
        <v>3.4521408110704671E-3</v>
      </c>
      <c r="AI74" s="333">
        <f t="shared" si="48"/>
        <v>3.4521408110704671E-3</v>
      </c>
      <c r="AJ74" s="333">
        <f t="shared" si="48"/>
        <v>3.4521408110704671E-3</v>
      </c>
      <c r="AK74" s="333">
        <f t="shared" si="48"/>
        <v>3.4521408110704671E-3</v>
      </c>
      <c r="AL74" s="333">
        <f t="shared" si="48"/>
        <v>3.4521408110704671E-3</v>
      </c>
      <c r="AM74" s="333">
        <v>0</v>
      </c>
      <c r="AN74" s="333">
        <v>0</v>
      </c>
      <c r="AO74" s="333">
        <v>0</v>
      </c>
      <c r="AP74" s="333">
        <v>0</v>
      </c>
      <c r="AQ74" s="333">
        <v>0</v>
      </c>
      <c r="AR74" s="333">
        <v>0</v>
      </c>
      <c r="AS74" s="333">
        <v>0</v>
      </c>
      <c r="AT74" s="333">
        <v>0</v>
      </c>
      <c r="AU74" s="333">
        <v>0</v>
      </c>
      <c r="AV74" s="333">
        <v>0</v>
      </c>
      <c r="AW74" s="333">
        <v>0</v>
      </c>
      <c r="AX74" s="333">
        <v>0</v>
      </c>
      <c r="AY74" s="333">
        <v>0</v>
      </c>
      <c r="AZ74" s="333">
        <v>0</v>
      </c>
      <c r="BA74" s="333">
        <v>0</v>
      </c>
      <c r="BB74" s="333">
        <v>0</v>
      </c>
      <c r="BC74" s="333">
        <v>0</v>
      </c>
      <c r="BD74" s="333">
        <v>0</v>
      </c>
      <c r="BE74" s="333">
        <v>0</v>
      </c>
      <c r="BF74" s="333">
        <v>0</v>
      </c>
      <c r="BG74" s="333">
        <v>0</v>
      </c>
      <c r="BH74" s="333">
        <v>0</v>
      </c>
      <c r="BI74" s="333">
        <v>0</v>
      </c>
      <c r="BJ74" s="333">
        <v>0</v>
      </c>
      <c r="BK74" s="333">
        <v>0</v>
      </c>
      <c r="BL74" s="333">
        <v>0</v>
      </c>
      <c r="BM74" s="333">
        <v>0</v>
      </c>
      <c r="BN74" s="333">
        <v>0</v>
      </c>
      <c r="BO74" s="333">
        <v>0</v>
      </c>
      <c r="BP74" s="333">
        <v>0</v>
      </c>
      <c r="BQ74" s="333">
        <v>0</v>
      </c>
      <c r="BR74" s="333">
        <v>0</v>
      </c>
      <c r="BS74" s="333">
        <v>0</v>
      </c>
      <c r="BT74" s="333">
        <v>0</v>
      </c>
      <c r="BU74" s="333">
        <v>0</v>
      </c>
      <c r="BV74" s="333">
        <v>0</v>
      </c>
      <c r="BW74" s="333">
        <v>0</v>
      </c>
      <c r="BX74" s="333">
        <v>0</v>
      </c>
      <c r="BY74" s="333">
        <v>0</v>
      </c>
      <c r="BZ74" s="333">
        <v>0</v>
      </c>
      <c r="CA74" s="333">
        <v>0</v>
      </c>
      <c r="CB74" s="333">
        <v>0</v>
      </c>
      <c r="CC74" s="333">
        <v>0</v>
      </c>
      <c r="CD74" s="333">
        <v>0</v>
      </c>
      <c r="CE74" s="333">
        <v>0</v>
      </c>
      <c r="CF74" s="333">
        <v>0</v>
      </c>
      <c r="CG74" s="333">
        <v>0</v>
      </c>
      <c r="CH74" s="333">
        <v>0</v>
      </c>
      <c r="CI74" s="333">
        <v>0</v>
      </c>
      <c r="CJ74" s="333">
        <v>0</v>
      </c>
      <c r="CL74" s="337" t="s">
        <v>198</v>
      </c>
      <c r="CM74">
        <v>1.781912267553572E-6</v>
      </c>
      <c r="CN74">
        <v>3.0613429842086058E-5</v>
      </c>
      <c r="CO74">
        <v>2.0419531813224489E-4</v>
      </c>
      <c r="CP74">
        <v>6.5368375777097689E-4</v>
      </c>
      <c r="CQ74">
        <v>2.0679578327420802E-3</v>
      </c>
      <c r="CR74">
        <v>2.8005310782619609E-3</v>
      </c>
      <c r="CS74">
        <v>3.4521408110704671E-3</v>
      </c>
    </row>
    <row r="75" spans="2:97" x14ac:dyDescent="0.35">
      <c r="B75" s="47" t="s">
        <v>1568</v>
      </c>
      <c r="C75" s="333">
        <f t="shared" si="49"/>
        <v>0</v>
      </c>
      <c r="D75" s="333">
        <f t="shared" si="49"/>
        <v>0</v>
      </c>
      <c r="E75" s="333">
        <f t="shared" si="49"/>
        <v>0</v>
      </c>
      <c r="F75" s="333">
        <f t="shared" si="49"/>
        <v>0</v>
      </c>
      <c r="G75" s="333">
        <f t="shared" si="49"/>
        <v>0</v>
      </c>
      <c r="H75" s="333">
        <f t="shared" si="49"/>
        <v>0</v>
      </c>
      <c r="I75" s="333">
        <f t="shared" si="50"/>
        <v>0</v>
      </c>
      <c r="J75" s="333">
        <f t="shared" si="43"/>
        <v>0</v>
      </c>
      <c r="K75" s="333">
        <f t="shared" si="43"/>
        <v>0</v>
      </c>
      <c r="L75" s="333">
        <f t="shared" si="43"/>
        <v>0</v>
      </c>
      <c r="M75" s="333">
        <f t="shared" si="43"/>
        <v>0</v>
      </c>
      <c r="N75" s="333">
        <f t="shared" si="51"/>
        <v>0</v>
      </c>
      <c r="O75" s="333">
        <f t="shared" si="44"/>
        <v>0</v>
      </c>
      <c r="P75" s="333">
        <f t="shared" si="44"/>
        <v>0</v>
      </c>
      <c r="Q75" s="333">
        <f t="shared" si="44"/>
        <v>0</v>
      </c>
      <c r="R75" s="333">
        <f t="shared" si="44"/>
        <v>0</v>
      </c>
      <c r="S75" s="333">
        <f t="shared" si="52"/>
        <v>0</v>
      </c>
      <c r="T75" s="333">
        <f t="shared" si="45"/>
        <v>0</v>
      </c>
      <c r="U75" s="333">
        <f t="shared" si="45"/>
        <v>0</v>
      </c>
      <c r="V75" s="333">
        <f t="shared" si="45"/>
        <v>0</v>
      </c>
      <c r="W75" s="333">
        <f t="shared" si="45"/>
        <v>0</v>
      </c>
      <c r="X75" s="333">
        <f t="shared" si="53"/>
        <v>0</v>
      </c>
      <c r="Y75" s="333">
        <f t="shared" si="46"/>
        <v>0</v>
      </c>
      <c r="Z75" s="333">
        <f t="shared" si="46"/>
        <v>0</v>
      </c>
      <c r="AA75" s="333">
        <f t="shared" si="46"/>
        <v>0</v>
      </c>
      <c r="AB75" s="333">
        <f t="shared" si="46"/>
        <v>0</v>
      </c>
      <c r="AC75" s="333">
        <f t="shared" si="54"/>
        <v>0</v>
      </c>
      <c r="AD75" s="333">
        <f t="shared" si="47"/>
        <v>0</v>
      </c>
      <c r="AE75" s="333">
        <f t="shared" si="47"/>
        <v>0</v>
      </c>
      <c r="AF75" s="333">
        <f t="shared" si="47"/>
        <v>0</v>
      </c>
      <c r="AG75" s="333">
        <f t="shared" si="47"/>
        <v>0</v>
      </c>
      <c r="AH75" s="333">
        <f t="shared" si="55"/>
        <v>0</v>
      </c>
      <c r="AI75" s="333">
        <f t="shared" si="48"/>
        <v>0</v>
      </c>
      <c r="AJ75" s="333">
        <f t="shared" si="48"/>
        <v>0</v>
      </c>
      <c r="AK75" s="333">
        <f t="shared" si="48"/>
        <v>0</v>
      </c>
      <c r="AL75" s="333">
        <f t="shared" si="48"/>
        <v>0</v>
      </c>
      <c r="AM75" s="333">
        <v>0</v>
      </c>
      <c r="AN75" s="333">
        <v>0</v>
      </c>
      <c r="AO75" s="333">
        <v>0</v>
      </c>
      <c r="AP75" s="333">
        <v>0</v>
      </c>
      <c r="AQ75" s="333">
        <v>0</v>
      </c>
      <c r="AR75" s="333">
        <v>0</v>
      </c>
      <c r="AS75" s="333">
        <v>0</v>
      </c>
      <c r="AT75" s="333">
        <v>0</v>
      </c>
      <c r="AU75" s="333">
        <v>0</v>
      </c>
      <c r="AV75" s="333">
        <v>0</v>
      </c>
      <c r="AW75" s="333">
        <v>0</v>
      </c>
      <c r="AX75" s="333">
        <v>0</v>
      </c>
      <c r="AY75" s="333">
        <v>0</v>
      </c>
      <c r="AZ75" s="333">
        <v>0</v>
      </c>
      <c r="BA75" s="333">
        <v>0</v>
      </c>
      <c r="BB75" s="333">
        <v>0</v>
      </c>
      <c r="BC75" s="333">
        <v>0</v>
      </c>
      <c r="BD75" s="333">
        <v>0</v>
      </c>
      <c r="BE75" s="333">
        <v>0</v>
      </c>
      <c r="BF75" s="333">
        <v>0</v>
      </c>
      <c r="BG75" s="333">
        <v>0</v>
      </c>
      <c r="BH75" s="333">
        <v>0</v>
      </c>
      <c r="BI75" s="333">
        <v>0</v>
      </c>
      <c r="BJ75" s="333">
        <v>0</v>
      </c>
      <c r="BK75" s="333">
        <v>0</v>
      </c>
      <c r="BL75" s="333">
        <v>0</v>
      </c>
      <c r="BM75" s="333">
        <v>0</v>
      </c>
      <c r="BN75" s="333">
        <v>0</v>
      </c>
      <c r="BO75" s="333">
        <v>0</v>
      </c>
      <c r="BP75" s="333">
        <v>0</v>
      </c>
      <c r="BQ75" s="333">
        <v>0</v>
      </c>
      <c r="BR75" s="333">
        <v>0</v>
      </c>
      <c r="BS75" s="333">
        <v>0</v>
      </c>
      <c r="BT75" s="333">
        <v>0</v>
      </c>
      <c r="BU75" s="333">
        <v>0</v>
      </c>
      <c r="BV75" s="333">
        <v>0</v>
      </c>
      <c r="BW75" s="333">
        <v>0</v>
      </c>
      <c r="BX75" s="333">
        <v>0</v>
      </c>
      <c r="BY75" s="333">
        <v>0</v>
      </c>
      <c r="BZ75" s="333">
        <v>0</v>
      </c>
      <c r="CA75" s="333">
        <v>0</v>
      </c>
      <c r="CB75" s="333">
        <v>0</v>
      </c>
      <c r="CC75" s="333">
        <v>0</v>
      </c>
      <c r="CD75" s="333">
        <v>0</v>
      </c>
      <c r="CE75" s="333">
        <v>0</v>
      </c>
      <c r="CF75" s="333">
        <v>0</v>
      </c>
      <c r="CG75" s="333">
        <v>0</v>
      </c>
      <c r="CH75" s="333">
        <v>0</v>
      </c>
      <c r="CI75" s="333">
        <v>0</v>
      </c>
      <c r="CJ75" s="333">
        <v>0</v>
      </c>
      <c r="CL75" s="337" t="s">
        <v>140</v>
      </c>
      <c r="CM75">
        <v>0</v>
      </c>
      <c r="CN75">
        <v>0</v>
      </c>
      <c r="CO75">
        <v>0</v>
      </c>
      <c r="CP75">
        <v>0</v>
      </c>
      <c r="CQ75">
        <v>0</v>
      </c>
      <c r="CR75">
        <v>0</v>
      </c>
      <c r="CS75">
        <v>0</v>
      </c>
    </row>
    <row r="76" spans="2:97" x14ac:dyDescent="0.35">
      <c r="B76" s="47" t="s">
        <v>859</v>
      </c>
      <c r="C76" s="333">
        <f t="shared" si="49"/>
        <v>4.7205816222763011E-7</v>
      </c>
      <c r="D76" s="333">
        <f t="shared" si="49"/>
        <v>4.7205816222763011E-7</v>
      </c>
      <c r="E76" s="333">
        <f t="shared" si="49"/>
        <v>4.7205816222763011E-7</v>
      </c>
      <c r="F76" s="333">
        <f t="shared" si="49"/>
        <v>4.7205816222763011E-7</v>
      </c>
      <c r="G76" s="333">
        <f t="shared" si="49"/>
        <v>4.7205816222763011E-7</v>
      </c>
      <c r="H76" s="333">
        <f t="shared" si="49"/>
        <v>4.7205816222763011E-7</v>
      </c>
      <c r="I76" s="333">
        <f t="shared" si="50"/>
        <v>1.8889121674400781E-6</v>
      </c>
      <c r="J76" s="333">
        <f t="shared" si="43"/>
        <v>1.8889121674400781E-6</v>
      </c>
      <c r="K76" s="333">
        <f t="shared" si="43"/>
        <v>1.8889121674400781E-6</v>
      </c>
      <c r="L76" s="333">
        <f t="shared" si="43"/>
        <v>1.8889121674400781E-6</v>
      </c>
      <c r="M76" s="333">
        <f t="shared" si="43"/>
        <v>1.8889121674400781E-6</v>
      </c>
      <c r="N76" s="333">
        <f t="shared" si="51"/>
        <v>1.556369986823804E-5</v>
      </c>
      <c r="O76" s="333">
        <f t="shared" si="44"/>
        <v>1.556369986823804E-5</v>
      </c>
      <c r="P76" s="333">
        <f t="shared" si="44"/>
        <v>1.556369986823804E-5</v>
      </c>
      <c r="Q76" s="333">
        <f t="shared" si="44"/>
        <v>1.556369986823804E-5</v>
      </c>
      <c r="R76" s="333">
        <f t="shared" si="44"/>
        <v>1.556369986823804E-5</v>
      </c>
      <c r="S76" s="333">
        <f t="shared" si="52"/>
        <v>5.4932725963681749E-5</v>
      </c>
      <c r="T76" s="333">
        <f t="shared" si="45"/>
        <v>5.4932725963681749E-5</v>
      </c>
      <c r="U76" s="333">
        <f t="shared" si="45"/>
        <v>5.4932725963681749E-5</v>
      </c>
      <c r="V76" s="333">
        <f t="shared" si="45"/>
        <v>5.4932725963681749E-5</v>
      </c>
      <c r="W76" s="333">
        <f t="shared" si="45"/>
        <v>5.4932725963681749E-5</v>
      </c>
      <c r="X76" s="333">
        <f t="shared" si="53"/>
        <v>1.8060893128181549E-4</v>
      </c>
      <c r="Y76" s="333">
        <f t="shared" si="46"/>
        <v>1.8060893128181549E-4</v>
      </c>
      <c r="Z76" s="333">
        <f t="shared" si="46"/>
        <v>1.8060893128181549E-4</v>
      </c>
      <c r="AA76" s="333">
        <f t="shared" si="46"/>
        <v>1.8060893128181549E-4</v>
      </c>
      <c r="AB76" s="333">
        <f t="shared" si="46"/>
        <v>1.8060893128181549E-4</v>
      </c>
      <c r="AC76" s="333">
        <f t="shared" si="54"/>
        <v>3.0687728846142152E-4</v>
      </c>
      <c r="AD76" s="333">
        <f t="shared" si="47"/>
        <v>3.0687728846142152E-4</v>
      </c>
      <c r="AE76" s="333">
        <f t="shared" si="47"/>
        <v>3.0687728846142152E-4</v>
      </c>
      <c r="AF76" s="333">
        <f t="shared" si="47"/>
        <v>3.0687728846142152E-4</v>
      </c>
      <c r="AG76" s="333">
        <f t="shared" si="47"/>
        <v>3.0687728846142152E-4</v>
      </c>
      <c r="AH76" s="333">
        <f t="shared" si="55"/>
        <v>3.2744765845373481E-4</v>
      </c>
      <c r="AI76" s="333">
        <f t="shared" si="48"/>
        <v>3.2744765845373481E-4</v>
      </c>
      <c r="AJ76" s="333">
        <f t="shared" si="48"/>
        <v>3.2744765845373481E-4</v>
      </c>
      <c r="AK76" s="333">
        <f t="shared" si="48"/>
        <v>3.2744765845373481E-4</v>
      </c>
      <c r="AL76" s="333">
        <f t="shared" si="48"/>
        <v>3.2744765845373481E-4</v>
      </c>
      <c r="AM76" s="333">
        <v>0</v>
      </c>
      <c r="AN76" s="333">
        <v>0</v>
      </c>
      <c r="AO76" s="333">
        <v>0</v>
      </c>
      <c r="AP76" s="333">
        <v>0</v>
      </c>
      <c r="AQ76" s="333">
        <v>0</v>
      </c>
      <c r="AR76" s="333">
        <v>0</v>
      </c>
      <c r="AS76" s="333">
        <v>0</v>
      </c>
      <c r="AT76" s="333">
        <v>0</v>
      </c>
      <c r="AU76" s="333">
        <v>0</v>
      </c>
      <c r="AV76" s="333">
        <v>0</v>
      </c>
      <c r="AW76" s="333">
        <v>0</v>
      </c>
      <c r="AX76" s="333">
        <v>0</v>
      </c>
      <c r="AY76" s="333">
        <v>0</v>
      </c>
      <c r="AZ76" s="333">
        <v>0</v>
      </c>
      <c r="BA76" s="333">
        <v>0</v>
      </c>
      <c r="BB76" s="333">
        <v>0</v>
      </c>
      <c r="BC76" s="333">
        <v>0</v>
      </c>
      <c r="BD76" s="333">
        <v>0</v>
      </c>
      <c r="BE76" s="333">
        <v>0</v>
      </c>
      <c r="BF76" s="333">
        <v>0</v>
      </c>
      <c r="BG76" s="333">
        <v>0</v>
      </c>
      <c r="BH76" s="333">
        <v>0</v>
      </c>
      <c r="BI76" s="333">
        <v>0</v>
      </c>
      <c r="BJ76" s="333">
        <v>0</v>
      </c>
      <c r="BK76" s="333">
        <v>0</v>
      </c>
      <c r="BL76" s="333">
        <v>0</v>
      </c>
      <c r="BM76" s="333">
        <v>0</v>
      </c>
      <c r="BN76" s="333">
        <v>0</v>
      </c>
      <c r="BO76" s="333">
        <v>0</v>
      </c>
      <c r="BP76" s="333">
        <v>0</v>
      </c>
      <c r="BQ76" s="333">
        <v>0</v>
      </c>
      <c r="BR76" s="333">
        <v>0</v>
      </c>
      <c r="BS76" s="333">
        <v>0</v>
      </c>
      <c r="BT76" s="333">
        <v>0</v>
      </c>
      <c r="BU76" s="333">
        <v>0</v>
      </c>
      <c r="BV76" s="333">
        <v>0</v>
      </c>
      <c r="BW76" s="333">
        <v>0</v>
      </c>
      <c r="BX76" s="333">
        <v>0</v>
      </c>
      <c r="BY76" s="333">
        <v>0</v>
      </c>
      <c r="BZ76" s="333">
        <v>0</v>
      </c>
      <c r="CA76" s="333">
        <v>0</v>
      </c>
      <c r="CB76" s="333">
        <v>0</v>
      </c>
      <c r="CC76" s="333">
        <v>0</v>
      </c>
      <c r="CD76" s="333">
        <v>0</v>
      </c>
      <c r="CE76" s="333">
        <v>0</v>
      </c>
      <c r="CF76" s="333">
        <v>0</v>
      </c>
      <c r="CG76" s="333">
        <v>0</v>
      </c>
      <c r="CH76" s="333">
        <v>0</v>
      </c>
      <c r="CI76" s="333">
        <v>0</v>
      </c>
      <c r="CJ76" s="333">
        <v>0</v>
      </c>
      <c r="CL76" s="337" t="s">
        <v>199</v>
      </c>
      <c r="CM76">
        <v>4.7205816222763011E-7</v>
      </c>
      <c r="CN76">
        <v>1.8889121674400781E-6</v>
      </c>
      <c r="CO76">
        <v>1.556369986823804E-5</v>
      </c>
      <c r="CP76">
        <v>5.4932725963681749E-5</v>
      </c>
      <c r="CQ76">
        <v>1.8060893128181549E-4</v>
      </c>
      <c r="CR76">
        <v>3.0687728846142152E-4</v>
      </c>
      <c r="CS76">
        <v>3.2744765845373481E-4</v>
      </c>
    </row>
    <row r="77" spans="2:97" x14ac:dyDescent="0.35">
      <c r="B77" s="47" t="s">
        <v>1569</v>
      </c>
      <c r="C77" s="333">
        <f t="shared" si="49"/>
        <v>2.7703235300646459E-5</v>
      </c>
      <c r="D77" s="333">
        <f t="shared" si="49"/>
        <v>2.7703235300646459E-5</v>
      </c>
      <c r="E77" s="333">
        <f t="shared" si="49"/>
        <v>2.7703235300646459E-5</v>
      </c>
      <c r="F77" s="333">
        <f t="shared" si="49"/>
        <v>2.7703235300646459E-5</v>
      </c>
      <c r="G77" s="333">
        <f t="shared" si="49"/>
        <v>2.7703235300646459E-5</v>
      </c>
      <c r="H77" s="333">
        <f t="shared" si="49"/>
        <v>2.7703235300646459E-5</v>
      </c>
      <c r="I77" s="333">
        <f t="shared" si="50"/>
        <v>2.9312219063111359E-4</v>
      </c>
      <c r="J77" s="333">
        <f t="shared" si="43"/>
        <v>2.9312219063111359E-4</v>
      </c>
      <c r="K77" s="333">
        <f t="shared" si="43"/>
        <v>2.9312219063111359E-4</v>
      </c>
      <c r="L77" s="333">
        <f t="shared" si="43"/>
        <v>2.9312219063111359E-4</v>
      </c>
      <c r="M77" s="333">
        <f t="shared" si="43"/>
        <v>2.9312219063111359E-4</v>
      </c>
      <c r="N77" s="333">
        <f t="shared" si="51"/>
        <v>1.0745119353059069E-3</v>
      </c>
      <c r="O77" s="333">
        <f t="shared" si="44"/>
        <v>1.0745119353059069E-3</v>
      </c>
      <c r="P77" s="333">
        <f t="shared" si="44"/>
        <v>1.0745119353059069E-3</v>
      </c>
      <c r="Q77" s="333">
        <f t="shared" si="44"/>
        <v>1.0745119353059069E-3</v>
      </c>
      <c r="R77" s="333">
        <f t="shared" si="44"/>
        <v>1.0745119353059069E-3</v>
      </c>
      <c r="S77" s="333">
        <f t="shared" si="52"/>
        <v>1.6403146070622431E-3</v>
      </c>
      <c r="T77" s="333">
        <f t="shared" si="45"/>
        <v>1.6403146070622431E-3</v>
      </c>
      <c r="U77" s="333">
        <f t="shared" si="45"/>
        <v>1.6403146070622431E-3</v>
      </c>
      <c r="V77" s="333">
        <f t="shared" si="45"/>
        <v>1.6403146070622431E-3</v>
      </c>
      <c r="W77" s="333">
        <f t="shared" si="45"/>
        <v>1.6403146070622431E-3</v>
      </c>
      <c r="X77" s="333">
        <f t="shared" si="53"/>
        <v>1.4494199307415259E-3</v>
      </c>
      <c r="Y77" s="333">
        <f t="shared" si="46"/>
        <v>1.4494199307415259E-3</v>
      </c>
      <c r="Z77" s="333">
        <f t="shared" si="46"/>
        <v>1.4494199307415259E-3</v>
      </c>
      <c r="AA77" s="333">
        <f t="shared" si="46"/>
        <v>1.4494199307415259E-3</v>
      </c>
      <c r="AB77" s="333">
        <f t="shared" si="46"/>
        <v>1.4494199307415259E-3</v>
      </c>
      <c r="AC77" s="333">
        <f t="shared" si="54"/>
        <v>2.809678443082937E-3</v>
      </c>
      <c r="AD77" s="333">
        <f t="shared" si="47"/>
        <v>2.809678443082937E-3</v>
      </c>
      <c r="AE77" s="333">
        <f t="shared" si="47"/>
        <v>2.809678443082937E-3</v>
      </c>
      <c r="AF77" s="333">
        <f t="shared" si="47"/>
        <v>2.809678443082937E-3</v>
      </c>
      <c r="AG77" s="333">
        <f t="shared" si="47"/>
        <v>2.809678443082937E-3</v>
      </c>
      <c r="AH77" s="333">
        <f t="shared" si="55"/>
        <v>5.6048779144206714E-3</v>
      </c>
      <c r="AI77" s="333">
        <f t="shared" si="48"/>
        <v>5.6048779144206714E-3</v>
      </c>
      <c r="AJ77" s="333">
        <f t="shared" si="48"/>
        <v>5.6048779144206714E-3</v>
      </c>
      <c r="AK77" s="333">
        <f t="shared" si="48"/>
        <v>5.6048779144206714E-3</v>
      </c>
      <c r="AL77" s="333">
        <f t="shared" si="48"/>
        <v>5.6048779144206714E-3</v>
      </c>
      <c r="AM77" s="333">
        <v>0</v>
      </c>
      <c r="AN77" s="333">
        <v>0</v>
      </c>
      <c r="AO77" s="333">
        <v>0</v>
      </c>
      <c r="AP77" s="333">
        <v>0</v>
      </c>
      <c r="AQ77" s="333">
        <v>0</v>
      </c>
      <c r="AR77" s="333">
        <v>0</v>
      </c>
      <c r="AS77" s="333">
        <v>0</v>
      </c>
      <c r="AT77" s="333">
        <v>0</v>
      </c>
      <c r="AU77" s="333">
        <v>0</v>
      </c>
      <c r="AV77" s="333">
        <v>0</v>
      </c>
      <c r="AW77" s="333">
        <v>0</v>
      </c>
      <c r="AX77" s="333">
        <v>0</v>
      </c>
      <c r="AY77" s="333">
        <v>0</v>
      </c>
      <c r="AZ77" s="333">
        <v>0</v>
      </c>
      <c r="BA77" s="333">
        <v>0</v>
      </c>
      <c r="BB77" s="333">
        <v>0</v>
      </c>
      <c r="BC77" s="333">
        <v>0</v>
      </c>
      <c r="BD77" s="333">
        <v>0</v>
      </c>
      <c r="BE77" s="333">
        <v>0</v>
      </c>
      <c r="BF77" s="333">
        <v>0</v>
      </c>
      <c r="BG77" s="333">
        <v>0</v>
      </c>
      <c r="BH77" s="333">
        <v>0</v>
      </c>
      <c r="BI77" s="333">
        <v>0</v>
      </c>
      <c r="BJ77" s="333">
        <v>0</v>
      </c>
      <c r="BK77" s="333">
        <v>0</v>
      </c>
      <c r="BL77" s="333">
        <v>0</v>
      </c>
      <c r="BM77" s="333">
        <v>0</v>
      </c>
      <c r="BN77" s="333">
        <v>0</v>
      </c>
      <c r="BO77" s="333">
        <v>0</v>
      </c>
      <c r="BP77" s="333">
        <v>0</v>
      </c>
      <c r="BQ77" s="333">
        <v>0</v>
      </c>
      <c r="BR77" s="333">
        <v>0</v>
      </c>
      <c r="BS77" s="333">
        <v>0</v>
      </c>
      <c r="BT77" s="333">
        <v>0</v>
      </c>
      <c r="BU77" s="333">
        <v>0</v>
      </c>
      <c r="BV77" s="333">
        <v>0</v>
      </c>
      <c r="BW77" s="333">
        <v>0</v>
      </c>
      <c r="BX77" s="333">
        <v>0</v>
      </c>
      <c r="BY77" s="333">
        <v>0</v>
      </c>
      <c r="BZ77" s="333">
        <v>0</v>
      </c>
      <c r="CA77" s="333">
        <v>0</v>
      </c>
      <c r="CB77" s="333">
        <v>0</v>
      </c>
      <c r="CC77" s="333">
        <v>0</v>
      </c>
      <c r="CD77" s="333">
        <v>0</v>
      </c>
      <c r="CE77" s="333">
        <v>0</v>
      </c>
      <c r="CF77" s="333">
        <v>0</v>
      </c>
      <c r="CG77" s="333">
        <v>0</v>
      </c>
      <c r="CH77" s="333">
        <v>0</v>
      </c>
      <c r="CI77" s="333">
        <v>0</v>
      </c>
      <c r="CJ77" s="333">
        <v>0</v>
      </c>
      <c r="CL77" s="337" t="s">
        <v>142</v>
      </c>
      <c r="CM77">
        <v>2.7703235300646459E-5</v>
      </c>
      <c r="CN77">
        <v>2.9312219063111359E-4</v>
      </c>
      <c r="CO77">
        <v>1.0745119353059069E-3</v>
      </c>
      <c r="CP77">
        <v>1.6403146070622431E-3</v>
      </c>
      <c r="CQ77">
        <v>1.4494199307415259E-3</v>
      </c>
      <c r="CR77">
        <v>2.809678443082937E-3</v>
      </c>
      <c r="CS77">
        <v>5.6048779144206714E-3</v>
      </c>
    </row>
    <row r="78" spans="2:97" x14ac:dyDescent="0.35">
      <c r="B78" s="47" t="s">
        <v>1570</v>
      </c>
      <c r="C78" s="333">
        <f t="shared" si="49"/>
        <v>0</v>
      </c>
      <c r="D78" s="333">
        <f t="shared" si="49"/>
        <v>0</v>
      </c>
      <c r="E78" s="333">
        <f t="shared" si="49"/>
        <v>0</v>
      </c>
      <c r="F78" s="333">
        <f t="shared" si="49"/>
        <v>0</v>
      </c>
      <c r="G78" s="333">
        <f t="shared" si="49"/>
        <v>0</v>
      </c>
      <c r="H78" s="333">
        <f t="shared" si="49"/>
        <v>0</v>
      </c>
      <c r="I78" s="333">
        <f t="shared" si="50"/>
        <v>0</v>
      </c>
      <c r="J78" s="333">
        <f t="shared" si="43"/>
        <v>0</v>
      </c>
      <c r="K78" s="333">
        <f t="shared" si="43"/>
        <v>0</v>
      </c>
      <c r="L78" s="333">
        <f t="shared" si="43"/>
        <v>0</v>
      </c>
      <c r="M78" s="333">
        <f t="shared" si="43"/>
        <v>0</v>
      </c>
      <c r="N78" s="333">
        <f t="shared" si="51"/>
        <v>0</v>
      </c>
      <c r="O78" s="333">
        <f t="shared" si="44"/>
        <v>0</v>
      </c>
      <c r="P78" s="333">
        <f t="shared" si="44"/>
        <v>0</v>
      </c>
      <c r="Q78" s="333">
        <f t="shared" si="44"/>
        <v>0</v>
      </c>
      <c r="R78" s="333">
        <f t="shared" si="44"/>
        <v>0</v>
      </c>
      <c r="S78" s="333">
        <f t="shared" si="52"/>
        <v>0</v>
      </c>
      <c r="T78" s="333">
        <f t="shared" si="45"/>
        <v>0</v>
      </c>
      <c r="U78" s="333">
        <f t="shared" si="45"/>
        <v>0</v>
      </c>
      <c r="V78" s="333">
        <f t="shared" si="45"/>
        <v>0</v>
      </c>
      <c r="W78" s="333">
        <f t="shared" si="45"/>
        <v>0</v>
      </c>
      <c r="X78" s="333">
        <f t="shared" si="53"/>
        <v>0</v>
      </c>
      <c r="Y78" s="333">
        <f t="shared" si="46"/>
        <v>0</v>
      </c>
      <c r="Z78" s="333">
        <f t="shared" si="46"/>
        <v>0</v>
      </c>
      <c r="AA78" s="333">
        <f t="shared" si="46"/>
        <v>0</v>
      </c>
      <c r="AB78" s="333">
        <f t="shared" si="46"/>
        <v>0</v>
      </c>
      <c r="AC78" s="333">
        <f t="shared" si="54"/>
        <v>0</v>
      </c>
      <c r="AD78" s="333">
        <f t="shared" si="47"/>
        <v>0</v>
      </c>
      <c r="AE78" s="333">
        <f t="shared" si="47"/>
        <v>0</v>
      </c>
      <c r="AF78" s="333">
        <f t="shared" si="47"/>
        <v>0</v>
      </c>
      <c r="AG78" s="333">
        <f t="shared" si="47"/>
        <v>0</v>
      </c>
      <c r="AH78" s="333">
        <f t="shared" si="55"/>
        <v>0</v>
      </c>
      <c r="AI78" s="333">
        <f t="shared" si="48"/>
        <v>0</v>
      </c>
      <c r="AJ78" s="333">
        <f t="shared" si="48"/>
        <v>0</v>
      </c>
      <c r="AK78" s="333">
        <f t="shared" si="48"/>
        <v>0</v>
      </c>
      <c r="AL78" s="333">
        <f t="shared" si="48"/>
        <v>0</v>
      </c>
      <c r="AM78" s="333">
        <v>0</v>
      </c>
      <c r="AN78" s="333">
        <v>0</v>
      </c>
      <c r="AO78" s="333">
        <v>0</v>
      </c>
      <c r="AP78" s="333">
        <v>0</v>
      </c>
      <c r="AQ78" s="333">
        <v>0</v>
      </c>
      <c r="AR78" s="333">
        <v>0</v>
      </c>
      <c r="AS78" s="333">
        <v>0</v>
      </c>
      <c r="AT78" s="333">
        <v>0</v>
      </c>
      <c r="AU78" s="333">
        <v>0</v>
      </c>
      <c r="AV78" s="333">
        <v>0</v>
      </c>
      <c r="AW78" s="333">
        <v>0</v>
      </c>
      <c r="AX78" s="333">
        <v>0</v>
      </c>
      <c r="AY78" s="333">
        <v>0</v>
      </c>
      <c r="AZ78" s="333">
        <v>0</v>
      </c>
      <c r="BA78" s="333">
        <v>0</v>
      </c>
      <c r="BB78" s="333">
        <v>0</v>
      </c>
      <c r="BC78" s="333">
        <v>0</v>
      </c>
      <c r="BD78" s="333">
        <v>0</v>
      </c>
      <c r="BE78" s="333">
        <v>0</v>
      </c>
      <c r="BF78" s="333">
        <v>0</v>
      </c>
      <c r="BG78" s="333">
        <v>0</v>
      </c>
      <c r="BH78" s="333">
        <v>0</v>
      </c>
      <c r="BI78" s="333">
        <v>0</v>
      </c>
      <c r="BJ78" s="333">
        <v>0</v>
      </c>
      <c r="BK78" s="333">
        <v>0</v>
      </c>
      <c r="BL78" s="333">
        <v>0</v>
      </c>
      <c r="BM78" s="333">
        <v>0</v>
      </c>
      <c r="BN78" s="333">
        <v>0</v>
      </c>
      <c r="BO78" s="333">
        <v>0</v>
      </c>
      <c r="BP78" s="333">
        <v>0</v>
      </c>
      <c r="BQ78" s="333">
        <v>0</v>
      </c>
      <c r="BR78" s="333">
        <v>0</v>
      </c>
      <c r="BS78" s="333">
        <v>0</v>
      </c>
      <c r="BT78" s="333">
        <v>0</v>
      </c>
      <c r="BU78" s="333">
        <v>0</v>
      </c>
      <c r="BV78" s="333">
        <v>0</v>
      </c>
      <c r="BW78" s="333">
        <v>0</v>
      </c>
      <c r="BX78" s="333">
        <v>0</v>
      </c>
      <c r="BY78" s="333">
        <v>0</v>
      </c>
      <c r="BZ78" s="333">
        <v>0</v>
      </c>
      <c r="CA78" s="333">
        <v>0</v>
      </c>
      <c r="CB78" s="333">
        <v>0</v>
      </c>
      <c r="CC78" s="333">
        <v>0</v>
      </c>
      <c r="CD78" s="333">
        <v>0</v>
      </c>
      <c r="CE78" s="333">
        <v>0</v>
      </c>
      <c r="CF78" s="333">
        <v>0</v>
      </c>
      <c r="CG78" s="333">
        <v>0</v>
      </c>
      <c r="CH78" s="333">
        <v>0</v>
      </c>
      <c r="CI78" s="333">
        <v>0</v>
      </c>
      <c r="CJ78" s="333">
        <v>0</v>
      </c>
      <c r="CL78" s="337" t="s">
        <v>143</v>
      </c>
      <c r="CM78">
        <v>0</v>
      </c>
      <c r="CN78">
        <v>0</v>
      </c>
      <c r="CO78">
        <v>0</v>
      </c>
      <c r="CP78">
        <v>0</v>
      </c>
      <c r="CQ78">
        <v>0</v>
      </c>
      <c r="CR78">
        <v>0</v>
      </c>
      <c r="CS78">
        <v>0</v>
      </c>
    </row>
    <row r="80" spans="2:97" ht="18.5" x14ac:dyDescent="0.45">
      <c r="B80" s="335" t="s">
        <v>1576</v>
      </c>
    </row>
    <row r="81" spans="2:97" x14ac:dyDescent="0.35">
      <c r="B81" s="336" t="s">
        <v>1556</v>
      </c>
      <c r="C81">
        <v>2015</v>
      </c>
      <c r="D81">
        <v>2016</v>
      </c>
      <c r="E81">
        <v>2017</v>
      </c>
      <c r="F81">
        <v>2018</v>
      </c>
      <c r="G81">
        <v>2019</v>
      </c>
      <c r="H81">
        <v>2020</v>
      </c>
      <c r="I81">
        <v>2021</v>
      </c>
      <c r="J81">
        <v>2022</v>
      </c>
      <c r="K81">
        <v>2023</v>
      </c>
      <c r="L81">
        <v>2024</v>
      </c>
      <c r="M81">
        <v>2025</v>
      </c>
      <c r="N81">
        <v>2026</v>
      </c>
      <c r="O81">
        <v>2027</v>
      </c>
      <c r="P81">
        <v>2028</v>
      </c>
      <c r="Q81">
        <v>2029</v>
      </c>
      <c r="R81">
        <v>2030</v>
      </c>
      <c r="S81">
        <v>2031</v>
      </c>
      <c r="T81">
        <v>2032</v>
      </c>
      <c r="U81">
        <v>2033</v>
      </c>
      <c r="V81">
        <v>2034</v>
      </c>
      <c r="W81">
        <v>2035</v>
      </c>
      <c r="X81">
        <v>2036</v>
      </c>
      <c r="Y81">
        <v>2037</v>
      </c>
      <c r="Z81">
        <v>2038</v>
      </c>
      <c r="AA81">
        <v>2039</v>
      </c>
      <c r="AB81">
        <v>2040</v>
      </c>
      <c r="AC81">
        <v>2041</v>
      </c>
      <c r="AD81">
        <v>2042</v>
      </c>
      <c r="AE81">
        <v>2043</v>
      </c>
      <c r="AF81">
        <v>2044</v>
      </c>
      <c r="AG81">
        <v>2045</v>
      </c>
      <c r="AH81">
        <v>2046</v>
      </c>
      <c r="AI81">
        <v>2047</v>
      </c>
      <c r="AJ81">
        <v>2048</v>
      </c>
      <c r="AK81">
        <v>2049</v>
      </c>
      <c r="AL81">
        <v>2050</v>
      </c>
      <c r="AM81">
        <v>2051</v>
      </c>
      <c r="AN81">
        <v>2052</v>
      </c>
      <c r="AO81">
        <v>2053</v>
      </c>
      <c r="AP81">
        <v>2054</v>
      </c>
      <c r="AQ81">
        <v>2055</v>
      </c>
      <c r="AR81">
        <v>2056</v>
      </c>
      <c r="AS81">
        <v>2057</v>
      </c>
      <c r="AT81">
        <v>2058</v>
      </c>
      <c r="AU81">
        <v>2059</v>
      </c>
      <c r="AV81">
        <v>2060</v>
      </c>
      <c r="AW81">
        <v>2061</v>
      </c>
      <c r="AX81">
        <v>2062</v>
      </c>
      <c r="AY81">
        <v>2063</v>
      </c>
      <c r="AZ81">
        <v>2064</v>
      </c>
      <c r="BA81">
        <v>2065</v>
      </c>
      <c r="BB81">
        <v>2066</v>
      </c>
      <c r="BC81">
        <v>2067</v>
      </c>
      <c r="BD81">
        <v>2068</v>
      </c>
      <c r="BE81">
        <v>2069</v>
      </c>
      <c r="BF81">
        <v>2070</v>
      </c>
      <c r="BG81">
        <v>2071</v>
      </c>
      <c r="BH81">
        <v>2072</v>
      </c>
      <c r="BI81">
        <v>2073</v>
      </c>
      <c r="BJ81">
        <v>2074</v>
      </c>
      <c r="BK81">
        <v>2075</v>
      </c>
      <c r="BL81">
        <v>2076</v>
      </c>
      <c r="BM81">
        <v>2077</v>
      </c>
      <c r="BN81">
        <v>2078</v>
      </c>
      <c r="BO81">
        <v>2079</v>
      </c>
      <c r="BP81">
        <v>2080</v>
      </c>
      <c r="BQ81">
        <v>2081</v>
      </c>
      <c r="BR81">
        <v>2082</v>
      </c>
      <c r="BS81">
        <v>2083</v>
      </c>
      <c r="BT81">
        <v>2084</v>
      </c>
      <c r="BU81">
        <v>2085</v>
      </c>
      <c r="BV81">
        <v>2086</v>
      </c>
      <c r="BW81">
        <v>2087</v>
      </c>
      <c r="BX81">
        <v>2088</v>
      </c>
      <c r="BY81">
        <v>2089</v>
      </c>
      <c r="BZ81">
        <v>2090</v>
      </c>
      <c r="CA81">
        <v>2091</v>
      </c>
      <c r="CB81">
        <v>2092</v>
      </c>
      <c r="CC81">
        <v>2093</v>
      </c>
      <c r="CD81">
        <v>2094</v>
      </c>
      <c r="CE81">
        <v>2095</v>
      </c>
      <c r="CF81">
        <v>2096</v>
      </c>
      <c r="CG81">
        <v>2097</v>
      </c>
      <c r="CH81">
        <v>2098</v>
      </c>
      <c r="CI81">
        <v>2099</v>
      </c>
      <c r="CJ81">
        <v>2100</v>
      </c>
      <c r="CL81" t="s">
        <v>1577</v>
      </c>
      <c r="CM81" s="337" t="s">
        <v>1558</v>
      </c>
      <c r="CN81" s="337" t="s">
        <v>1559</v>
      </c>
      <c r="CO81" s="337" t="s">
        <v>1560</v>
      </c>
      <c r="CP81" s="337" t="s">
        <v>1561</v>
      </c>
      <c r="CQ81" s="337" t="s">
        <v>1562</v>
      </c>
      <c r="CR81" s="337" t="s">
        <v>1563</v>
      </c>
      <c r="CS81" s="337" t="s">
        <v>1564</v>
      </c>
    </row>
    <row r="82" spans="2:97" x14ac:dyDescent="0.35">
      <c r="B82" s="46" t="s">
        <v>1565</v>
      </c>
      <c r="C82" s="333">
        <f>$CM82</f>
        <v>2.3306969820483841E-2</v>
      </c>
      <c r="D82" s="333">
        <f t="shared" ref="D82:G82" si="56">$CM82</f>
        <v>2.3306969820483841E-2</v>
      </c>
      <c r="E82" s="333">
        <f t="shared" si="56"/>
        <v>2.3306969820483841E-2</v>
      </c>
      <c r="F82" s="333">
        <f t="shared" si="56"/>
        <v>2.3306969820483841E-2</v>
      </c>
      <c r="G82" s="333">
        <f t="shared" si="56"/>
        <v>2.3306969820483841E-2</v>
      </c>
      <c r="H82" s="333">
        <f>$CM82</f>
        <v>2.3306969820483841E-2</v>
      </c>
      <c r="I82" s="333">
        <f>$CN82</f>
        <v>1.559723208902271E-2</v>
      </c>
      <c r="J82" s="333">
        <f t="shared" ref="J82:M90" si="57">$CN82</f>
        <v>1.559723208902271E-2</v>
      </c>
      <c r="K82" s="333">
        <f t="shared" si="57"/>
        <v>1.559723208902271E-2</v>
      </c>
      <c r="L82" s="333">
        <f t="shared" si="57"/>
        <v>1.559723208902271E-2</v>
      </c>
      <c r="M82" s="333">
        <f t="shared" si="57"/>
        <v>1.559723208902271E-2</v>
      </c>
      <c r="N82" s="333">
        <f>$CO82</f>
        <v>1.6435828051431751E-2</v>
      </c>
      <c r="O82" s="333">
        <f t="shared" ref="O82:R90" si="58">$CO82</f>
        <v>1.6435828051431751E-2</v>
      </c>
      <c r="P82" s="333">
        <f t="shared" si="58"/>
        <v>1.6435828051431751E-2</v>
      </c>
      <c r="Q82" s="333">
        <f t="shared" si="58"/>
        <v>1.6435828051431751E-2</v>
      </c>
      <c r="R82" s="333">
        <f t="shared" si="58"/>
        <v>1.6435828051431751E-2</v>
      </c>
      <c r="S82" s="333">
        <f>$CP82</f>
        <v>7.7285514660647015E-4</v>
      </c>
      <c r="T82" s="333">
        <f t="shared" ref="T82:W90" si="59">$CP82</f>
        <v>7.7285514660647015E-4</v>
      </c>
      <c r="U82" s="333">
        <f t="shared" si="59"/>
        <v>7.7285514660647015E-4</v>
      </c>
      <c r="V82" s="333">
        <f t="shared" si="59"/>
        <v>7.7285514660647015E-4</v>
      </c>
      <c r="W82" s="333">
        <f t="shared" si="59"/>
        <v>7.7285514660647015E-4</v>
      </c>
      <c r="X82" s="333">
        <f>$CQ82</f>
        <v>1.6866611764302191E-3</v>
      </c>
      <c r="Y82" s="333">
        <f t="shared" ref="Y82:AB90" si="60">$CQ82</f>
        <v>1.6866611764302191E-3</v>
      </c>
      <c r="Z82" s="333">
        <f t="shared" si="60"/>
        <v>1.6866611764302191E-3</v>
      </c>
      <c r="AA82" s="333">
        <f t="shared" si="60"/>
        <v>1.6866611764302191E-3</v>
      </c>
      <c r="AB82" s="333">
        <f t="shared" si="60"/>
        <v>1.6866611764302191E-3</v>
      </c>
      <c r="AC82" s="333">
        <f>$CR82</f>
        <v>1.0785323789145511E-2</v>
      </c>
      <c r="AD82" s="333">
        <f t="shared" ref="AD82:AG90" si="61">$CR82</f>
        <v>1.0785323789145511E-2</v>
      </c>
      <c r="AE82" s="333">
        <f t="shared" si="61"/>
        <v>1.0785323789145511E-2</v>
      </c>
      <c r="AF82" s="333">
        <f t="shared" si="61"/>
        <v>1.0785323789145511E-2</v>
      </c>
      <c r="AG82" s="333">
        <f t="shared" si="61"/>
        <v>1.0785323789145511E-2</v>
      </c>
      <c r="AH82" s="333">
        <f>$CS82</f>
        <v>1.7559245993230339E-2</v>
      </c>
      <c r="AI82" s="333">
        <f t="shared" ref="AI82:AL90" si="62">$CS82</f>
        <v>1.7559245993230339E-2</v>
      </c>
      <c r="AJ82" s="333">
        <f t="shared" si="62"/>
        <v>1.7559245993230339E-2</v>
      </c>
      <c r="AK82" s="333">
        <f t="shared" si="62"/>
        <v>1.7559245993230339E-2</v>
      </c>
      <c r="AL82" s="333">
        <f t="shared" si="62"/>
        <v>1.7559245993230339E-2</v>
      </c>
      <c r="AM82" s="333">
        <v>0</v>
      </c>
      <c r="AN82" s="333">
        <v>0</v>
      </c>
      <c r="AO82" s="333">
        <v>0</v>
      </c>
      <c r="AP82" s="333">
        <v>0</v>
      </c>
      <c r="AQ82" s="333">
        <v>0</v>
      </c>
      <c r="AR82" s="333">
        <v>0</v>
      </c>
      <c r="AS82" s="333">
        <v>0</v>
      </c>
      <c r="AT82" s="333">
        <v>0</v>
      </c>
      <c r="AU82" s="333">
        <v>0</v>
      </c>
      <c r="AV82" s="333">
        <v>0</v>
      </c>
      <c r="AW82" s="333">
        <v>0</v>
      </c>
      <c r="AX82" s="333">
        <v>0</v>
      </c>
      <c r="AY82" s="333">
        <v>0</v>
      </c>
      <c r="AZ82" s="333">
        <v>0</v>
      </c>
      <c r="BA82" s="333">
        <v>0</v>
      </c>
      <c r="BB82" s="333">
        <v>0</v>
      </c>
      <c r="BC82" s="333">
        <v>0</v>
      </c>
      <c r="BD82" s="333">
        <v>0</v>
      </c>
      <c r="BE82" s="333">
        <v>0</v>
      </c>
      <c r="BF82" s="333">
        <v>0</v>
      </c>
      <c r="BG82" s="333">
        <v>0</v>
      </c>
      <c r="BH82" s="333">
        <v>0</v>
      </c>
      <c r="BI82" s="333">
        <v>0</v>
      </c>
      <c r="BJ82" s="333">
        <v>0</v>
      </c>
      <c r="BK82" s="333">
        <v>0</v>
      </c>
      <c r="BL82" s="333">
        <v>0</v>
      </c>
      <c r="BM82" s="333">
        <v>0</v>
      </c>
      <c r="BN82" s="333">
        <v>0</v>
      </c>
      <c r="BO82" s="333">
        <v>0</v>
      </c>
      <c r="BP82" s="333">
        <v>0</v>
      </c>
      <c r="BQ82" s="333">
        <v>0</v>
      </c>
      <c r="BR82" s="333">
        <v>0</v>
      </c>
      <c r="BS82" s="333">
        <v>0</v>
      </c>
      <c r="BT82" s="333">
        <v>0</v>
      </c>
      <c r="BU82" s="333">
        <v>0</v>
      </c>
      <c r="BV82" s="333">
        <v>0</v>
      </c>
      <c r="BW82" s="333">
        <v>0</v>
      </c>
      <c r="BX82" s="333">
        <v>0</v>
      </c>
      <c r="BY82" s="333">
        <v>0</v>
      </c>
      <c r="BZ82" s="333">
        <v>0</v>
      </c>
      <c r="CA82" s="333">
        <v>0</v>
      </c>
      <c r="CB82" s="333">
        <v>0</v>
      </c>
      <c r="CC82" s="333">
        <v>0</v>
      </c>
      <c r="CD82" s="333">
        <v>0</v>
      </c>
      <c r="CE82" s="333">
        <v>0</v>
      </c>
      <c r="CF82" s="333">
        <v>0</v>
      </c>
      <c r="CG82" s="333">
        <v>0</v>
      </c>
      <c r="CH82" s="333">
        <v>0</v>
      </c>
      <c r="CI82" s="333">
        <v>0</v>
      </c>
      <c r="CJ82" s="333">
        <v>0</v>
      </c>
      <c r="CL82" s="337" t="s">
        <v>196</v>
      </c>
      <c r="CM82">
        <v>2.3306969820483841E-2</v>
      </c>
      <c r="CN82">
        <v>1.559723208902271E-2</v>
      </c>
      <c r="CO82">
        <v>1.6435828051431751E-2</v>
      </c>
      <c r="CP82">
        <v>7.7285514660647015E-4</v>
      </c>
      <c r="CQ82">
        <v>1.6866611764302191E-3</v>
      </c>
      <c r="CR82">
        <v>1.0785323789145511E-2</v>
      </c>
      <c r="CS82">
        <v>1.7559245993230339E-2</v>
      </c>
    </row>
    <row r="83" spans="2:97" x14ac:dyDescent="0.35">
      <c r="B83" s="47" t="s">
        <v>1566</v>
      </c>
      <c r="C83" s="333">
        <f t="shared" ref="C83:H90" si="63">$CM83</f>
        <v>0</v>
      </c>
      <c r="D83" s="333">
        <f t="shared" si="63"/>
        <v>0</v>
      </c>
      <c r="E83" s="333">
        <f t="shared" si="63"/>
        <v>0</v>
      </c>
      <c r="F83" s="333">
        <f t="shared" si="63"/>
        <v>0</v>
      </c>
      <c r="G83" s="333">
        <f t="shared" si="63"/>
        <v>0</v>
      </c>
      <c r="H83" s="333">
        <f t="shared" si="63"/>
        <v>0</v>
      </c>
      <c r="I83" s="333">
        <f t="shared" ref="I83:I90" si="64">$CN83</f>
        <v>0</v>
      </c>
      <c r="J83" s="333">
        <f t="shared" si="57"/>
        <v>0</v>
      </c>
      <c r="K83" s="333">
        <f t="shared" si="57"/>
        <v>0</v>
      </c>
      <c r="L83" s="333">
        <f t="shared" si="57"/>
        <v>0</v>
      </c>
      <c r="M83" s="333">
        <f t="shared" si="57"/>
        <v>0</v>
      </c>
      <c r="N83" s="333">
        <f t="shared" ref="N83:N90" si="65">$CO83</f>
        <v>0</v>
      </c>
      <c r="O83" s="333">
        <f t="shared" si="58"/>
        <v>0</v>
      </c>
      <c r="P83" s="333">
        <f t="shared" si="58"/>
        <v>0</v>
      </c>
      <c r="Q83" s="333">
        <f t="shared" si="58"/>
        <v>0</v>
      </c>
      <c r="R83" s="333">
        <f t="shared" si="58"/>
        <v>0</v>
      </c>
      <c r="S83" s="333">
        <f t="shared" ref="S83:S90" si="66">$CP83</f>
        <v>0</v>
      </c>
      <c r="T83" s="333">
        <f t="shared" si="59"/>
        <v>0</v>
      </c>
      <c r="U83" s="333">
        <f t="shared" si="59"/>
        <v>0</v>
      </c>
      <c r="V83" s="333">
        <f t="shared" si="59"/>
        <v>0</v>
      </c>
      <c r="W83" s="333">
        <f t="shared" si="59"/>
        <v>0</v>
      </c>
      <c r="X83" s="333">
        <f t="shared" ref="X83:X90" si="67">$CQ83</f>
        <v>0</v>
      </c>
      <c r="Y83" s="333">
        <f t="shared" si="60"/>
        <v>0</v>
      </c>
      <c r="Z83" s="333">
        <f t="shared" si="60"/>
        <v>0</v>
      </c>
      <c r="AA83" s="333">
        <f t="shared" si="60"/>
        <v>0</v>
      </c>
      <c r="AB83" s="333">
        <f t="shared" si="60"/>
        <v>0</v>
      </c>
      <c r="AC83" s="333">
        <f t="shared" ref="AC83:AC90" si="68">$CR83</f>
        <v>0</v>
      </c>
      <c r="AD83" s="333">
        <f t="shared" si="61"/>
        <v>0</v>
      </c>
      <c r="AE83" s="333">
        <f t="shared" si="61"/>
        <v>0</v>
      </c>
      <c r="AF83" s="333">
        <f t="shared" si="61"/>
        <v>0</v>
      </c>
      <c r="AG83" s="333">
        <f t="shared" si="61"/>
        <v>0</v>
      </c>
      <c r="AH83" s="333">
        <f t="shared" ref="AH83:AH90" si="69">$CS83</f>
        <v>0</v>
      </c>
      <c r="AI83" s="333">
        <f t="shared" si="62"/>
        <v>0</v>
      </c>
      <c r="AJ83" s="333">
        <f t="shared" si="62"/>
        <v>0</v>
      </c>
      <c r="AK83" s="333">
        <f t="shared" si="62"/>
        <v>0</v>
      </c>
      <c r="AL83" s="333">
        <f t="shared" si="62"/>
        <v>0</v>
      </c>
      <c r="AM83" s="333">
        <v>0</v>
      </c>
      <c r="AN83" s="333">
        <v>0</v>
      </c>
      <c r="AO83" s="333">
        <v>0</v>
      </c>
      <c r="AP83" s="333">
        <v>0</v>
      </c>
      <c r="AQ83" s="333">
        <v>0</v>
      </c>
      <c r="AR83" s="333">
        <v>0</v>
      </c>
      <c r="AS83" s="333">
        <v>0</v>
      </c>
      <c r="AT83" s="333">
        <v>0</v>
      </c>
      <c r="AU83" s="333">
        <v>0</v>
      </c>
      <c r="AV83" s="333">
        <v>0</v>
      </c>
      <c r="AW83" s="333">
        <v>0</v>
      </c>
      <c r="AX83" s="333">
        <v>0</v>
      </c>
      <c r="AY83" s="333">
        <v>0</v>
      </c>
      <c r="AZ83" s="333">
        <v>0</v>
      </c>
      <c r="BA83" s="333">
        <v>0</v>
      </c>
      <c r="BB83" s="333">
        <v>0</v>
      </c>
      <c r="BC83" s="333">
        <v>0</v>
      </c>
      <c r="BD83" s="333">
        <v>0</v>
      </c>
      <c r="BE83" s="333">
        <v>0</v>
      </c>
      <c r="BF83" s="333">
        <v>0</v>
      </c>
      <c r="BG83" s="333">
        <v>0</v>
      </c>
      <c r="BH83" s="333">
        <v>0</v>
      </c>
      <c r="BI83" s="333">
        <v>0</v>
      </c>
      <c r="BJ83" s="333">
        <v>0</v>
      </c>
      <c r="BK83" s="333">
        <v>0</v>
      </c>
      <c r="BL83" s="333">
        <v>0</v>
      </c>
      <c r="BM83" s="333">
        <v>0</v>
      </c>
      <c r="BN83" s="333">
        <v>0</v>
      </c>
      <c r="BO83" s="333">
        <v>0</v>
      </c>
      <c r="BP83" s="333">
        <v>0</v>
      </c>
      <c r="BQ83" s="333">
        <v>0</v>
      </c>
      <c r="BR83" s="333">
        <v>0</v>
      </c>
      <c r="BS83" s="333">
        <v>0</v>
      </c>
      <c r="BT83" s="333">
        <v>0</v>
      </c>
      <c r="BU83" s="333">
        <v>0</v>
      </c>
      <c r="BV83" s="333">
        <v>0</v>
      </c>
      <c r="BW83" s="333">
        <v>0</v>
      </c>
      <c r="BX83" s="333">
        <v>0</v>
      </c>
      <c r="BY83" s="333">
        <v>0</v>
      </c>
      <c r="BZ83" s="333">
        <v>0</v>
      </c>
      <c r="CA83" s="333">
        <v>0</v>
      </c>
      <c r="CB83" s="333">
        <v>0</v>
      </c>
      <c r="CC83" s="333">
        <v>0</v>
      </c>
      <c r="CD83" s="333">
        <v>0</v>
      </c>
      <c r="CE83" s="333">
        <v>0</v>
      </c>
      <c r="CF83" s="333">
        <v>0</v>
      </c>
      <c r="CG83" s="333">
        <v>0</v>
      </c>
      <c r="CH83" s="333">
        <v>0</v>
      </c>
      <c r="CI83" s="333">
        <v>0</v>
      </c>
      <c r="CJ83" s="333">
        <v>0</v>
      </c>
      <c r="CL83" s="337" t="s">
        <v>136</v>
      </c>
      <c r="CM83">
        <v>0</v>
      </c>
      <c r="CN83">
        <v>0</v>
      </c>
      <c r="CO83">
        <v>0</v>
      </c>
      <c r="CP83">
        <v>0</v>
      </c>
      <c r="CQ83">
        <v>0</v>
      </c>
      <c r="CR83">
        <v>0</v>
      </c>
      <c r="CS83">
        <v>0</v>
      </c>
    </row>
    <row r="84" spans="2:97" x14ac:dyDescent="0.35">
      <c r="B84" s="47" t="s">
        <v>857</v>
      </c>
      <c r="C84" s="333">
        <f t="shared" si="63"/>
        <v>1.211244224457509E-2</v>
      </c>
      <c r="D84" s="333">
        <f t="shared" si="63"/>
        <v>1.211244224457509E-2</v>
      </c>
      <c r="E84" s="333">
        <f t="shared" si="63"/>
        <v>1.211244224457509E-2</v>
      </c>
      <c r="F84" s="333">
        <f t="shared" si="63"/>
        <v>1.211244224457509E-2</v>
      </c>
      <c r="G84" s="333">
        <f t="shared" si="63"/>
        <v>1.211244224457509E-2</v>
      </c>
      <c r="H84" s="333">
        <f t="shared" si="63"/>
        <v>1.211244224457509E-2</v>
      </c>
      <c r="I84" s="333">
        <f t="shared" si="64"/>
        <v>1.2123471036551739E-2</v>
      </c>
      <c r="J84" s="333">
        <f t="shared" si="57"/>
        <v>1.2123471036551739E-2</v>
      </c>
      <c r="K84" s="333">
        <f t="shared" si="57"/>
        <v>1.2123471036551739E-2</v>
      </c>
      <c r="L84" s="333">
        <f t="shared" si="57"/>
        <v>1.2123471036551739E-2</v>
      </c>
      <c r="M84" s="333">
        <f t="shared" si="57"/>
        <v>1.2123471036551739E-2</v>
      </c>
      <c r="N84" s="333">
        <f t="shared" si="65"/>
        <v>3.0510101636776741E-3</v>
      </c>
      <c r="O84" s="333">
        <f t="shared" si="58"/>
        <v>3.0510101636776741E-3</v>
      </c>
      <c r="P84" s="333">
        <f t="shared" si="58"/>
        <v>3.0510101636776741E-3</v>
      </c>
      <c r="Q84" s="333">
        <f t="shared" si="58"/>
        <v>3.0510101636776741E-3</v>
      </c>
      <c r="R84" s="333">
        <f t="shared" si="58"/>
        <v>3.0510101636776741E-3</v>
      </c>
      <c r="S84" s="333">
        <f t="shared" si="66"/>
        <v>1.3315817119978819E-2</v>
      </c>
      <c r="T84" s="333">
        <f t="shared" si="59"/>
        <v>1.3315817119978819E-2</v>
      </c>
      <c r="U84" s="333">
        <f t="shared" si="59"/>
        <v>1.3315817119978819E-2</v>
      </c>
      <c r="V84" s="333">
        <f t="shared" si="59"/>
        <v>1.3315817119978819E-2</v>
      </c>
      <c r="W84" s="333">
        <f t="shared" si="59"/>
        <v>1.3315817119978819E-2</v>
      </c>
      <c r="X84" s="333">
        <f t="shared" si="67"/>
        <v>1.845213475834381E-2</v>
      </c>
      <c r="Y84" s="333">
        <f t="shared" si="60"/>
        <v>1.845213475834381E-2</v>
      </c>
      <c r="Z84" s="333">
        <f t="shared" si="60"/>
        <v>1.845213475834381E-2</v>
      </c>
      <c r="AA84" s="333">
        <f t="shared" si="60"/>
        <v>1.845213475834381E-2</v>
      </c>
      <c r="AB84" s="333">
        <f t="shared" si="60"/>
        <v>1.845213475834381E-2</v>
      </c>
      <c r="AC84" s="333">
        <f t="shared" si="68"/>
        <v>1.8922035272318179E-2</v>
      </c>
      <c r="AD84" s="333">
        <f t="shared" si="61"/>
        <v>1.8922035272318179E-2</v>
      </c>
      <c r="AE84" s="333">
        <f t="shared" si="61"/>
        <v>1.8922035272318179E-2</v>
      </c>
      <c r="AF84" s="333">
        <f t="shared" si="61"/>
        <v>1.8922035272318179E-2</v>
      </c>
      <c r="AG84" s="333">
        <f t="shared" si="61"/>
        <v>1.8922035272318179E-2</v>
      </c>
      <c r="AH84" s="333">
        <f t="shared" si="69"/>
        <v>1.6311516996448502E-2</v>
      </c>
      <c r="AI84" s="333">
        <f t="shared" si="62"/>
        <v>1.6311516996448502E-2</v>
      </c>
      <c r="AJ84" s="333">
        <f t="shared" si="62"/>
        <v>1.6311516996448502E-2</v>
      </c>
      <c r="AK84" s="333">
        <f t="shared" si="62"/>
        <v>1.6311516996448502E-2</v>
      </c>
      <c r="AL84" s="333">
        <f t="shared" si="62"/>
        <v>1.6311516996448502E-2</v>
      </c>
      <c r="AM84" s="333">
        <v>0</v>
      </c>
      <c r="AN84" s="333">
        <v>0</v>
      </c>
      <c r="AO84" s="333">
        <v>0</v>
      </c>
      <c r="AP84" s="333">
        <v>0</v>
      </c>
      <c r="AQ84" s="333">
        <v>0</v>
      </c>
      <c r="AR84" s="333">
        <v>0</v>
      </c>
      <c r="AS84" s="333">
        <v>0</v>
      </c>
      <c r="AT84" s="333">
        <v>0</v>
      </c>
      <c r="AU84" s="333">
        <v>0</v>
      </c>
      <c r="AV84" s="333">
        <v>0</v>
      </c>
      <c r="AW84" s="333">
        <v>0</v>
      </c>
      <c r="AX84" s="333">
        <v>0</v>
      </c>
      <c r="AY84" s="333">
        <v>0</v>
      </c>
      <c r="AZ84" s="333">
        <v>0</v>
      </c>
      <c r="BA84" s="333">
        <v>0</v>
      </c>
      <c r="BB84" s="333">
        <v>0</v>
      </c>
      <c r="BC84" s="333">
        <v>0</v>
      </c>
      <c r="BD84" s="333">
        <v>0</v>
      </c>
      <c r="BE84" s="333">
        <v>0</v>
      </c>
      <c r="BF84" s="333">
        <v>0</v>
      </c>
      <c r="BG84" s="333">
        <v>0</v>
      </c>
      <c r="BH84" s="333">
        <v>0</v>
      </c>
      <c r="BI84" s="333">
        <v>0</v>
      </c>
      <c r="BJ84" s="333">
        <v>0</v>
      </c>
      <c r="BK84" s="333">
        <v>0</v>
      </c>
      <c r="BL84" s="333">
        <v>0</v>
      </c>
      <c r="BM84" s="333">
        <v>0</v>
      </c>
      <c r="BN84" s="333">
        <v>0</v>
      </c>
      <c r="BO84" s="333">
        <v>0</v>
      </c>
      <c r="BP84" s="333">
        <v>0</v>
      </c>
      <c r="BQ84" s="333">
        <v>0</v>
      </c>
      <c r="BR84" s="333">
        <v>0</v>
      </c>
      <c r="BS84" s="333">
        <v>0</v>
      </c>
      <c r="BT84" s="333">
        <v>0</v>
      </c>
      <c r="BU84" s="333">
        <v>0</v>
      </c>
      <c r="BV84" s="333">
        <v>0</v>
      </c>
      <c r="BW84" s="333">
        <v>0</v>
      </c>
      <c r="BX84" s="333">
        <v>0</v>
      </c>
      <c r="BY84" s="333">
        <v>0</v>
      </c>
      <c r="BZ84" s="333">
        <v>0</v>
      </c>
      <c r="CA84" s="333">
        <v>0</v>
      </c>
      <c r="CB84" s="333">
        <v>0</v>
      </c>
      <c r="CC84" s="333">
        <v>0</v>
      </c>
      <c r="CD84" s="333">
        <v>0</v>
      </c>
      <c r="CE84" s="333">
        <v>0</v>
      </c>
      <c r="CF84" s="333">
        <v>0</v>
      </c>
      <c r="CG84" s="333">
        <v>0</v>
      </c>
      <c r="CH84" s="333">
        <v>0</v>
      </c>
      <c r="CI84" s="333">
        <v>0</v>
      </c>
      <c r="CJ84" s="333">
        <v>0</v>
      </c>
      <c r="CL84" s="337" t="s">
        <v>197</v>
      </c>
      <c r="CM84">
        <v>1.211244224457509E-2</v>
      </c>
      <c r="CN84">
        <v>1.2123471036551739E-2</v>
      </c>
      <c r="CO84">
        <v>3.0510101636776741E-3</v>
      </c>
      <c r="CP84">
        <v>1.3315817119978819E-2</v>
      </c>
      <c r="CQ84">
        <v>1.845213475834381E-2</v>
      </c>
      <c r="CR84">
        <v>1.8922035272318179E-2</v>
      </c>
      <c r="CS84">
        <v>1.6311516996448502E-2</v>
      </c>
    </row>
    <row r="85" spans="2:97" x14ac:dyDescent="0.35">
      <c r="B85" s="47" t="s">
        <v>1567</v>
      </c>
      <c r="C85" s="333">
        <f t="shared" si="63"/>
        <v>0</v>
      </c>
      <c r="D85" s="333">
        <f t="shared" si="63"/>
        <v>0</v>
      </c>
      <c r="E85" s="333">
        <f t="shared" si="63"/>
        <v>0</v>
      </c>
      <c r="F85" s="333">
        <f t="shared" si="63"/>
        <v>0</v>
      </c>
      <c r="G85" s="333">
        <f t="shared" si="63"/>
        <v>0</v>
      </c>
      <c r="H85" s="333">
        <f t="shared" si="63"/>
        <v>0</v>
      </c>
      <c r="I85" s="333">
        <f t="shared" si="64"/>
        <v>0</v>
      </c>
      <c r="J85" s="333">
        <f t="shared" si="57"/>
        <v>0</v>
      </c>
      <c r="K85" s="333">
        <f t="shared" si="57"/>
        <v>0</v>
      </c>
      <c r="L85" s="333">
        <f t="shared" si="57"/>
        <v>0</v>
      </c>
      <c r="M85" s="333">
        <f t="shared" si="57"/>
        <v>0</v>
      </c>
      <c r="N85" s="333">
        <f t="shared" si="65"/>
        <v>0</v>
      </c>
      <c r="O85" s="333">
        <f t="shared" si="58"/>
        <v>0</v>
      </c>
      <c r="P85" s="333">
        <f t="shared" si="58"/>
        <v>0</v>
      </c>
      <c r="Q85" s="333">
        <f t="shared" si="58"/>
        <v>0</v>
      </c>
      <c r="R85" s="333">
        <f t="shared" si="58"/>
        <v>0</v>
      </c>
      <c r="S85" s="333">
        <f t="shared" si="66"/>
        <v>0</v>
      </c>
      <c r="T85" s="333">
        <f t="shared" si="59"/>
        <v>0</v>
      </c>
      <c r="U85" s="333">
        <f t="shared" si="59"/>
        <v>0</v>
      </c>
      <c r="V85" s="333">
        <f t="shared" si="59"/>
        <v>0</v>
      </c>
      <c r="W85" s="333">
        <f t="shared" si="59"/>
        <v>0</v>
      </c>
      <c r="X85" s="333">
        <f t="shared" si="67"/>
        <v>0</v>
      </c>
      <c r="Y85" s="333">
        <f t="shared" si="60"/>
        <v>0</v>
      </c>
      <c r="Z85" s="333">
        <f t="shared" si="60"/>
        <v>0</v>
      </c>
      <c r="AA85" s="333">
        <f t="shared" si="60"/>
        <v>0</v>
      </c>
      <c r="AB85" s="333">
        <f t="shared" si="60"/>
        <v>0</v>
      </c>
      <c r="AC85" s="333">
        <f t="shared" si="68"/>
        <v>0</v>
      </c>
      <c r="AD85" s="333">
        <f t="shared" si="61"/>
        <v>0</v>
      </c>
      <c r="AE85" s="333">
        <f t="shared" si="61"/>
        <v>0</v>
      </c>
      <c r="AF85" s="333">
        <f t="shared" si="61"/>
        <v>0</v>
      </c>
      <c r="AG85" s="333">
        <f t="shared" si="61"/>
        <v>0</v>
      </c>
      <c r="AH85" s="333">
        <f t="shared" si="69"/>
        <v>0</v>
      </c>
      <c r="AI85" s="333">
        <f t="shared" si="62"/>
        <v>0</v>
      </c>
      <c r="AJ85" s="333">
        <f t="shared" si="62"/>
        <v>0</v>
      </c>
      <c r="AK85" s="333">
        <f t="shared" si="62"/>
        <v>0</v>
      </c>
      <c r="AL85" s="333">
        <f t="shared" si="62"/>
        <v>0</v>
      </c>
      <c r="AM85" s="333">
        <v>0</v>
      </c>
      <c r="AN85" s="333">
        <v>0</v>
      </c>
      <c r="AO85" s="333">
        <v>0</v>
      </c>
      <c r="AP85" s="333">
        <v>0</v>
      </c>
      <c r="AQ85" s="333">
        <v>0</v>
      </c>
      <c r="AR85" s="333">
        <v>0</v>
      </c>
      <c r="AS85" s="333">
        <v>0</v>
      </c>
      <c r="AT85" s="333">
        <v>0</v>
      </c>
      <c r="AU85" s="333">
        <v>0</v>
      </c>
      <c r="AV85" s="333">
        <v>0</v>
      </c>
      <c r="AW85" s="333">
        <v>0</v>
      </c>
      <c r="AX85" s="333">
        <v>0</v>
      </c>
      <c r="AY85" s="333">
        <v>0</v>
      </c>
      <c r="AZ85" s="333">
        <v>0</v>
      </c>
      <c r="BA85" s="333">
        <v>0</v>
      </c>
      <c r="BB85" s="333">
        <v>0</v>
      </c>
      <c r="BC85" s="333">
        <v>0</v>
      </c>
      <c r="BD85" s="333">
        <v>0</v>
      </c>
      <c r="BE85" s="333">
        <v>0</v>
      </c>
      <c r="BF85" s="333">
        <v>0</v>
      </c>
      <c r="BG85" s="333">
        <v>0</v>
      </c>
      <c r="BH85" s="333">
        <v>0</v>
      </c>
      <c r="BI85" s="333">
        <v>0</v>
      </c>
      <c r="BJ85" s="333">
        <v>0</v>
      </c>
      <c r="BK85" s="333">
        <v>0</v>
      </c>
      <c r="BL85" s="333">
        <v>0</v>
      </c>
      <c r="BM85" s="333">
        <v>0</v>
      </c>
      <c r="BN85" s="333">
        <v>0</v>
      </c>
      <c r="BO85" s="333">
        <v>0</v>
      </c>
      <c r="BP85" s="333">
        <v>0</v>
      </c>
      <c r="BQ85" s="333">
        <v>0</v>
      </c>
      <c r="BR85" s="333">
        <v>0</v>
      </c>
      <c r="BS85" s="333">
        <v>0</v>
      </c>
      <c r="BT85" s="333">
        <v>0</v>
      </c>
      <c r="BU85" s="333">
        <v>0</v>
      </c>
      <c r="BV85" s="333">
        <v>0</v>
      </c>
      <c r="BW85" s="333">
        <v>0</v>
      </c>
      <c r="BX85" s="333">
        <v>0</v>
      </c>
      <c r="BY85" s="333">
        <v>0</v>
      </c>
      <c r="BZ85" s="333">
        <v>0</v>
      </c>
      <c r="CA85" s="333">
        <v>0</v>
      </c>
      <c r="CB85" s="333">
        <v>0</v>
      </c>
      <c r="CC85" s="333">
        <v>0</v>
      </c>
      <c r="CD85" s="333">
        <v>0</v>
      </c>
      <c r="CE85" s="333">
        <v>0</v>
      </c>
      <c r="CF85" s="333">
        <v>0</v>
      </c>
      <c r="CG85" s="333">
        <v>0</v>
      </c>
      <c r="CH85" s="333">
        <v>0</v>
      </c>
      <c r="CI85" s="333">
        <v>0</v>
      </c>
      <c r="CJ85" s="333">
        <v>0</v>
      </c>
      <c r="CL85" s="337" t="s">
        <v>218</v>
      </c>
      <c r="CM85">
        <v>0</v>
      </c>
      <c r="CN85">
        <v>0</v>
      </c>
      <c r="CO85">
        <v>0</v>
      </c>
      <c r="CP85">
        <v>0</v>
      </c>
      <c r="CQ85">
        <v>0</v>
      </c>
      <c r="CR85">
        <v>0</v>
      </c>
      <c r="CS85">
        <v>0</v>
      </c>
    </row>
    <row r="86" spans="2:97" x14ac:dyDescent="0.35">
      <c r="B86" s="47" t="s">
        <v>858</v>
      </c>
      <c r="C86" s="333">
        <f t="shared" si="63"/>
        <v>3.0762223734482051E-3</v>
      </c>
      <c r="D86" s="333">
        <f t="shared" si="63"/>
        <v>3.0762223734482051E-3</v>
      </c>
      <c r="E86" s="333">
        <f t="shared" si="63"/>
        <v>3.0762223734482051E-3</v>
      </c>
      <c r="F86" s="333">
        <f t="shared" si="63"/>
        <v>3.0762223734482051E-3</v>
      </c>
      <c r="G86" s="333">
        <f t="shared" si="63"/>
        <v>3.0762223734482051E-3</v>
      </c>
      <c r="H86" s="333">
        <f t="shared" si="63"/>
        <v>3.0762223734482051E-3</v>
      </c>
      <c r="I86" s="333">
        <f t="shared" si="64"/>
        <v>5.3586991020966824E-3</v>
      </c>
      <c r="J86" s="333">
        <f t="shared" si="57"/>
        <v>5.3586991020966824E-3</v>
      </c>
      <c r="K86" s="333">
        <f t="shared" si="57"/>
        <v>5.3586991020966824E-3</v>
      </c>
      <c r="L86" s="333">
        <f t="shared" si="57"/>
        <v>5.3586991020966824E-3</v>
      </c>
      <c r="M86" s="333">
        <f t="shared" si="57"/>
        <v>5.3586991020966824E-3</v>
      </c>
      <c r="N86" s="333">
        <f t="shared" si="65"/>
        <v>6.4717818248321603E-3</v>
      </c>
      <c r="O86" s="333">
        <f t="shared" si="58"/>
        <v>6.4717818248321603E-3</v>
      </c>
      <c r="P86" s="333">
        <f t="shared" si="58"/>
        <v>6.4717818248321603E-3</v>
      </c>
      <c r="Q86" s="333">
        <f t="shared" si="58"/>
        <v>6.4717818248321603E-3</v>
      </c>
      <c r="R86" s="333">
        <f t="shared" si="58"/>
        <v>6.4717818248321603E-3</v>
      </c>
      <c r="S86" s="333">
        <f t="shared" si="66"/>
        <v>1.1065204034075489E-2</v>
      </c>
      <c r="T86" s="333">
        <f t="shared" si="59"/>
        <v>1.1065204034075489E-2</v>
      </c>
      <c r="U86" s="333">
        <f t="shared" si="59"/>
        <v>1.1065204034075489E-2</v>
      </c>
      <c r="V86" s="333">
        <f t="shared" si="59"/>
        <v>1.1065204034075489E-2</v>
      </c>
      <c r="W86" s="333">
        <f t="shared" si="59"/>
        <v>1.1065204034075489E-2</v>
      </c>
      <c r="X86" s="333">
        <f t="shared" si="67"/>
        <v>1.9272575897018401E-2</v>
      </c>
      <c r="Y86" s="333">
        <f t="shared" si="60"/>
        <v>1.9272575897018401E-2</v>
      </c>
      <c r="Z86" s="333">
        <f t="shared" si="60"/>
        <v>1.9272575897018401E-2</v>
      </c>
      <c r="AA86" s="333">
        <f t="shared" si="60"/>
        <v>1.9272575897018401E-2</v>
      </c>
      <c r="AB86" s="333">
        <f t="shared" si="60"/>
        <v>1.9272575897018401E-2</v>
      </c>
      <c r="AC86" s="333">
        <f t="shared" si="68"/>
        <v>1.6744731749908561E-2</v>
      </c>
      <c r="AD86" s="333">
        <f t="shared" si="61"/>
        <v>1.6744731749908561E-2</v>
      </c>
      <c r="AE86" s="333">
        <f t="shared" si="61"/>
        <v>1.6744731749908561E-2</v>
      </c>
      <c r="AF86" s="333">
        <f t="shared" si="61"/>
        <v>1.6744731749908561E-2</v>
      </c>
      <c r="AG86" s="333">
        <f t="shared" si="61"/>
        <v>1.6744731749908561E-2</v>
      </c>
      <c r="AH86" s="333">
        <f t="shared" si="69"/>
        <v>1.47048187084823E-2</v>
      </c>
      <c r="AI86" s="333">
        <f t="shared" si="62"/>
        <v>1.47048187084823E-2</v>
      </c>
      <c r="AJ86" s="333">
        <f t="shared" si="62"/>
        <v>1.47048187084823E-2</v>
      </c>
      <c r="AK86" s="333">
        <f t="shared" si="62"/>
        <v>1.47048187084823E-2</v>
      </c>
      <c r="AL86" s="333">
        <f t="shared" si="62"/>
        <v>1.47048187084823E-2</v>
      </c>
      <c r="AM86" s="333">
        <v>0</v>
      </c>
      <c r="AN86" s="333">
        <v>0</v>
      </c>
      <c r="AO86" s="333">
        <v>0</v>
      </c>
      <c r="AP86" s="333">
        <v>0</v>
      </c>
      <c r="AQ86" s="333">
        <v>0</v>
      </c>
      <c r="AR86" s="333">
        <v>0</v>
      </c>
      <c r="AS86" s="333">
        <v>0</v>
      </c>
      <c r="AT86" s="333">
        <v>0</v>
      </c>
      <c r="AU86" s="333">
        <v>0</v>
      </c>
      <c r="AV86" s="333">
        <v>0</v>
      </c>
      <c r="AW86" s="333">
        <v>0</v>
      </c>
      <c r="AX86" s="333">
        <v>0</v>
      </c>
      <c r="AY86" s="333">
        <v>0</v>
      </c>
      <c r="AZ86" s="333">
        <v>0</v>
      </c>
      <c r="BA86" s="333">
        <v>0</v>
      </c>
      <c r="BB86" s="333">
        <v>0</v>
      </c>
      <c r="BC86" s="333">
        <v>0</v>
      </c>
      <c r="BD86" s="333">
        <v>0</v>
      </c>
      <c r="BE86" s="333">
        <v>0</v>
      </c>
      <c r="BF86" s="333">
        <v>0</v>
      </c>
      <c r="BG86" s="333">
        <v>0</v>
      </c>
      <c r="BH86" s="333">
        <v>0</v>
      </c>
      <c r="BI86" s="333">
        <v>0</v>
      </c>
      <c r="BJ86" s="333">
        <v>0</v>
      </c>
      <c r="BK86" s="333">
        <v>0</v>
      </c>
      <c r="BL86" s="333">
        <v>0</v>
      </c>
      <c r="BM86" s="333">
        <v>0</v>
      </c>
      <c r="BN86" s="333">
        <v>0</v>
      </c>
      <c r="BO86" s="333">
        <v>0</v>
      </c>
      <c r="BP86" s="333">
        <v>0</v>
      </c>
      <c r="BQ86" s="333">
        <v>0</v>
      </c>
      <c r="BR86" s="333">
        <v>0</v>
      </c>
      <c r="BS86" s="333">
        <v>0</v>
      </c>
      <c r="BT86" s="333">
        <v>0</v>
      </c>
      <c r="BU86" s="333">
        <v>0</v>
      </c>
      <c r="BV86" s="333">
        <v>0</v>
      </c>
      <c r="BW86" s="333">
        <v>0</v>
      </c>
      <c r="BX86" s="333">
        <v>0</v>
      </c>
      <c r="BY86" s="333">
        <v>0</v>
      </c>
      <c r="BZ86" s="333">
        <v>0</v>
      </c>
      <c r="CA86" s="333">
        <v>0</v>
      </c>
      <c r="CB86" s="333">
        <v>0</v>
      </c>
      <c r="CC86" s="333">
        <v>0</v>
      </c>
      <c r="CD86" s="333">
        <v>0</v>
      </c>
      <c r="CE86" s="333">
        <v>0</v>
      </c>
      <c r="CF86" s="333">
        <v>0</v>
      </c>
      <c r="CG86" s="333">
        <v>0</v>
      </c>
      <c r="CH86" s="333">
        <v>0</v>
      </c>
      <c r="CI86" s="333">
        <v>0</v>
      </c>
      <c r="CJ86" s="333">
        <v>0</v>
      </c>
      <c r="CL86" s="337" t="s">
        <v>198</v>
      </c>
      <c r="CM86">
        <v>3.0762223734482051E-3</v>
      </c>
      <c r="CN86">
        <v>5.3586991020966824E-3</v>
      </c>
      <c r="CO86">
        <v>6.4717818248321603E-3</v>
      </c>
      <c r="CP86">
        <v>1.1065204034075489E-2</v>
      </c>
      <c r="CQ86">
        <v>1.9272575897018401E-2</v>
      </c>
      <c r="CR86">
        <v>1.6744731749908561E-2</v>
      </c>
      <c r="CS86">
        <v>1.47048187084823E-2</v>
      </c>
    </row>
    <row r="87" spans="2:97" x14ac:dyDescent="0.35">
      <c r="B87" s="47" t="s">
        <v>1568</v>
      </c>
      <c r="C87" s="333">
        <f t="shared" si="63"/>
        <v>0</v>
      </c>
      <c r="D87" s="333">
        <f t="shared" si="63"/>
        <v>0</v>
      </c>
      <c r="E87" s="333">
        <f t="shared" si="63"/>
        <v>0</v>
      </c>
      <c r="F87" s="333">
        <f t="shared" si="63"/>
        <v>0</v>
      </c>
      <c r="G87" s="333">
        <f t="shared" si="63"/>
        <v>0</v>
      </c>
      <c r="H87" s="333">
        <f t="shared" si="63"/>
        <v>0</v>
      </c>
      <c r="I87" s="333">
        <f t="shared" si="64"/>
        <v>0</v>
      </c>
      <c r="J87" s="333">
        <f t="shared" si="57"/>
        <v>0</v>
      </c>
      <c r="K87" s="333">
        <f t="shared" si="57"/>
        <v>0</v>
      </c>
      <c r="L87" s="333">
        <f t="shared" si="57"/>
        <v>0</v>
      </c>
      <c r="M87" s="333">
        <f t="shared" si="57"/>
        <v>0</v>
      </c>
      <c r="N87" s="333">
        <f t="shared" si="65"/>
        <v>0</v>
      </c>
      <c r="O87" s="333">
        <f t="shared" si="58"/>
        <v>0</v>
      </c>
      <c r="P87" s="333">
        <f t="shared" si="58"/>
        <v>0</v>
      </c>
      <c r="Q87" s="333">
        <f t="shared" si="58"/>
        <v>0</v>
      </c>
      <c r="R87" s="333">
        <f t="shared" si="58"/>
        <v>0</v>
      </c>
      <c r="S87" s="333">
        <f t="shared" si="66"/>
        <v>0</v>
      </c>
      <c r="T87" s="333">
        <f t="shared" si="59"/>
        <v>0</v>
      </c>
      <c r="U87" s="333">
        <f t="shared" si="59"/>
        <v>0</v>
      </c>
      <c r="V87" s="333">
        <f t="shared" si="59"/>
        <v>0</v>
      </c>
      <c r="W87" s="333">
        <f t="shared" si="59"/>
        <v>0</v>
      </c>
      <c r="X87" s="333">
        <f t="shared" si="67"/>
        <v>0</v>
      </c>
      <c r="Y87" s="333">
        <f t="shared" si="60"/>
        <v>0</v>
      </c>
      <c r="Z87" s="333">
        <f t="shared" si="60"/>
        <v>0</v>
      </c>
      <c r="AA87" s="333">
        <f t="shared" si="60"/>
        <v>0</v>
      </c>
      <c r="AB87" s="333">
        <f t="shared" si="60"/>
        <v>0</v>
      </c>
      <c r="AC87" s="333">
        <f t="shared" si="68"/>
        <v>0</v>
      </c>
      <c r="AD87" s="333">
        <f t="shared" si="61"/>
        <v>0</v>
      </c>
      <c r="AE87" s="333">
        <f t="shared" si="61"/>
        <v>0</v>
      </c>
      <c r="AF87" s="333">
        <f t="shared" si="61"/>
        <v>0</v>
      </c>
      <c r="AG87" s="333">
        <f t="shared" si="61"/>
        <v>0</v>
      </c>
      <c r="AH87" s="333">
        <f t="shared" si="69"/>
        <v>0</v>
      </c>
      <c r="AI87" s="333">
        <f t="shared" si="62"/>
        <v>0</v>
      </c>
      <c r="AJ87" s="333">
        <f t="shared" si="62"/>
        <v>0</v>
      </c>
      <c r="AK87" s="333">
        <f t="shared" si="62"/>
        <v>0</v>
      </c>
      <c r="AL87" s="333">
        <f t="shared" si="62"/>
        <v>0</v>
      </c>
      <c r="AM87" s="333">
        <v>0</v>
      </c>
      <c r="AN87" s="333">
        <v>0</v>
      </c>
      <c r="AO87" s="333">
        <v>0</v>
      </c>
      <c r="AP87" s="333">
        <v>0</v>
      </c>
      <c r="AQ87" s="333">
        <v>0</v>
      </c>
      <c r="AR87" s="333">
        <v>0</v>
      </c>
      <c r="AS87" s="333">
        <v>0</v>
      </c>
      <c r="AT87" s="333">
        <v>0</v>
      </c>
      <c r="AU87" s="333">
        <v>0</v>
      </c>
      <c r="AV87" s="333">
        <v>0</v>
      </c>
      <c r="AW87" s="333">
        <v>0</v>
      </c>
      <c r="AX87" s="333">
        <v>0</v>
      </c>
      <c r="AY87" s="333">
        <v>0</v>
      </c>
      <c r="AZ87" s="333">
        <v>0</v>
      </c>
      <c r="BA87" s="333">
        <v>0</v>
      </c>
      <c r="BB87" s="333">
        <v>0</v>
      </c>
      <c r="BC87" s="333">
        <v>0</v>
      </c>
      <c r="BD87" s="333">
        <v>0</v>
      </c>
      <c r="BE87" s="333">
        <v>0</v>
      </c>
      <c r="BF87" s="333">
        <v>0</v>
      </c>
      <c r="BG87" s="333">
        <v>0</v>
      </c>
      <c r="BH87" s="333">
        <v>0</v>
      </c>
      <c r="BI87" s="333">
        <v>0</v>
      </c>
      <c r="BJ87" s="333">
        <v>0</v>
      </c>
      <c r="BK87" s="333">
        <v>0</v>
      </c>
      <c r="BL87" s="333">
        <v>0</v>
      </c>
      <c r="BM87" s="333">
        <v>0</v>
      </c>
      <c r="BN87" s="333">
        <v>0</v>
      </c>
      <c r="BO87" s="333">
        <v>0</v>
      </c>
      <c r="BP87" s="333">
        <v>0</v>
      </c>
      <c r="BQ87" s="333">
        <v>0</v>
      </c>
      <c r="BR87" s="333">
        <v>0</v>
      </c>
      <c r="BS87" s="333">
        <v>0</v>
      </c>
      <c r="BT87" s="333">
        <v>0</v>
      </c>
      <c r="BU87" s="333">
        <v>0</v>
      </c>
      <c r="BV87" s="333">
        <v>0</v>
      </c>
      <c r="BW87" s="333">
        <v>0</v>
      </c>
      <c r="BX87" s="333">
        <v>0</v>
      </c>
      <c r="BY87" s="333">
        <v>0</v>
      </c>
      <c r="BZ87" s="333">
        <v>0</v>
      </c>
      <c r="CA87" s="333">
        <v>0</v>
      </c>
      <c r="CB87" s="333">
        <v>0</v>
      </c>
      <c r="CC87" s="333">
        <v>0</v>
      </c>
      <c r="CD87" s="333">
        <v>0</v>
      </c>
      <c r="CE87" s="333">
        <v>0</v>
      </c>
      <c r="CF87" s="333">
        <v>0</v>
      </c>
      <c r="CG87" s="333">
        <v>0</v>
      </c>
      <c r="CH87" s="333">
        <v>0</v>
      </c>
      <c r="CI87" s="333">
        <v>0</v>
      </c>
      <c r="CJ87" s="333">
        <v>0</v>
      </c>
      <c r="CL87" s="337" t="s">
        <v>140</v>
      </c>
      <c r="CM87">
        <v>0</v>
      </c>
      <c r="CN87">
        <v>0</v>
      </c>
      <c r="CO87">
        <v>0</v>
      </c>
      <c r="CP87">
        <v>0</v>
      </c>
      <c r="CQ87">
        <v>0</v>
      </c>
      <c r="CR87">
        <v>0</v>
      </c>
      <c r="CS87">
        <v>0</v>
      </c>
    </row>
    <row r="88" spans="2:97" x14ac:dyDescent="0.35">
      <c r="B88" s="47" t="s">
        <v>859</v>
      </c>
      <c r="C88" s="333">
        <f t="shared" si="63"/>
        <v>1.0094094304875451E-3</v>
      </c>
      <c r="D88" s="333">
        <f t="shared" si="63"/>
        <v>1.0094094304875451E-3</v>
      </c>
      <c r="E88" s="333">
        <f t="shared" si="63"/>
        <v>1.0094094304875451E-3</v>
      </c>
      <c r="F88" s="333">
        <f t="shared" si="63"/>
        <v>1.0094094304875451E-3</v>
      </c>
      <c r="G88" s="333">
        <f t="shared" si="63"/>
        <v>1.0094094304875451E-3</v>
      </c>
      <c r="H88" s="333">
        <f t="shared" si="63"/>
        <v>1.0094094304875451E-3</v>
      </c>
      <c r="I88" s="333">
        <f t="shared" si="64"/>
        <v>4.1656666102937029E-4</v>
      </c>
      <c r="J88" s="333">
        <f t="shared" si="57"/>
        <v>4.1656666102937029E-4</v>
      </c>
      <c r="K88" s="333">
        <f t="shared" si="57"/>
        <v>4.1656666102937029E-4</v>
      </c>
      <c r="L88" s="333">
        <f t="shared" si="57"/>
        <v>4.1656666102937029E-4</v>
      </c>
      <c r="M88" s="333">
        <f t="shared" si="57"/>
        <v>4.1656666102937029E-4</v>
      </c>
      <c r="N88" s="333">
        <f t="shared" si="65"/>
        <v>6.2643497378657193E-4</v>
      </c>
      <c r="O88" s="333">
        <f t="shared" si="58"/>
        <v>6.2643497378657193E-4</v>
      </c>
      <c r="P88" s="333">
        <f t="shared" si="58"/>
        <v>6.2643497378657193E-4</v>
      </c>
      <c r="Q88" s="333">
        <f t="shared" si="58"/>
        <v>6.2643497378657193E-4</v>
      </c>
      <c r="R88" s="333">
        <f t="shared" si="58"/>
        <v>6.2643497378657193E-4</v>
      </c>
      <c r="S88" s="333">
        <f t="shared" si="66"/>
        <v>1.3125078922148941E-3</v>
      </c>
      <c r="T88" s="333">
        <f t="shared" si="59"/>
        <v>1.3125078922148941E-3</v>
      </c>
      <c r="U88" s="333">
        <f t="shared" si="59"/>
        <v>1.3125078922148941E-3</v>
      </c>
      <c r="V88" s="333">
        <f t="shared" si="59"/>
        <v>1.3125078922148941E-3</v>
      </c>
      <c r="W88" s="333">
        <f t="shared" si="59"/>
        <v>1.3125078922148941E-3</v>
      </c>
      <c r="X88" s="333">
        <f t="shared" si="67"/>
        <v>2.5750310051299401E-3</v>
      </c>
      <c r="Y88" s="333">
        <f t="shared" si="60"/>
        <v>2.5750310051299401E-3</v>
      </c>
      <c r="Z88" s="333">
        <f t="shared" si="60"/>
        <v>2.5750310051299401E-3</v>
      </c>
      <c r="AA88" s="333">
        <f t="shared" si="60"/>
        <v>2.5750310051299401E-3</v>
      </c>
      <c r="AB88" s="333">
        <f t="shared" si="60"/>
        <v>2.5750310051299401E-3</v>
      </c>
      <c r="AC88" s="333">
        <f t="shared" si="68"/>
        <v>2.686343649585659E-3</v>
      </c>
      <c r="AD88" s="333">
        <f t="shared" si="61"/>
        <v>2.686343649585659E-3</v>
      </c>
      <c r="AE88" s="333">
        <f t="shared" si="61"/>
        <v>2.686343649585659E-3</v>
      </c>
      <c r="AF88" s="333">
        <f t="shared" si="61"/>
        <v>2.686343649585659E-3</v>
      </c>
      <c r="AG88" s="333">
        <f t="shared" si="61"/>
        <v>2.686343649585659E-3</v>
      </c>
      <c r="AH88" s="333">
        <f t="shared" si="69"/>
        <v>1.7662283668752471E-3</v>
      </c>
      <c r="AI88" s="333">
        <f t="shared" si="62"/>
        <v>1.7662283668752471E-3</v>
      </c>
      <c r="AJ88" s="333">
        <f t="shared" si="62"/>
        <v>1.7662283668752471E-3</v>
      </c>
      <c r="AK88" s="333">
        <f t="shared" si="62"/>
        <v>1.7662283668752471E-3</v>
      </c>
      <c r="AL88" s="333">
        <f t="shared" si="62"/>
        <v>1.7662283668752471E-3</v>
      </c>
      <c r="AM88" s="333">
        <v>0</v>
      </c>
      <c r="AN88" s="333">
        <v>0</v>
      </c>
      <c r="AO88" s="333">
        <v>0</v>
      </c>
      <c r="AP88" s="333">
        <v>0</v>
      </c>
      <c r="AQ88" s="333">
        <v>0</v>
      </c>
      <c r="AR88" s="333">
        <v>0</v>
      </c>
      <c r="AS88" s="333">
        <v>0</v>
      </c>
      <c r="AT88" s="333">
        <v>0</v>
      </c>
      <c r="AU88" s="333">
        <v>0</v>
      </c>
      <c r="AV88" s="333">
        <v>0</v>
      </c>
      <c r="AW88" s="333">
        <v>0</v>
      </c>
      <c r="AX88" s="333">
        <v>0</v>
      </c>
      <c r="AY88" s="333">
        <v>0</v>
      </c>
      <c r="AZ88" s="333">
        <v>0</v>
      </c>
      <c r="BA88" s="333">
        <v>0</v>
      </c>
      <c r="BB88" s="333">
        <v>0</v>
      </c>
      <c r="BC88" s="333">
        <v>0</v>
      </c>
      <c r="BD88" s="333">
        <v>0</v>
      </c>
      <c r="BE88" s="333">
        <v>0</v>
      </c>
      <c r="BF88" s="333">
        <v>0</v>
      </c>
      <c r="BG88" s="333">
        <v>0</v>
      </c>
      <c r="BH88" s="333">
        <v>0</v>
      </c>
      <c r="BI88" s="333">
        <v>0</v>
      </c>
      <c r="BJ88" s="333">
        <v>0</v>
      </c>
      <c r="BK88" s="333">
        <v>0</v>
      </c>
      <c r="BL88" s="333">
        <v>0</v>
      </c>
      <c r="BM88" s="333">
        <v>0</v>
      </c>
      <c r="BN88" s="333">
        <v>0</v>
      </c>
      <c r="BO88" s="333">
        <v>0</v>
      </c>
      <c r="BP88" s="333">
        <v>0</v>
      </c>
      <c r="BQ88" s="333">
        <v>0</v>
      </c>
      <c r="BR88" s="333">
        <v>0</v>
      </c>
      <c r="BS88" s="333">
        <v>0</v>
      </c>
      <c r="BT88" s="333">
        <v>0</v>
      </c>
      <c r="BU88" s="333">
        <v>0</v>
      </c>
      <c r="BV88" s="333">
        <v>0</v>
      </c>
      <c r="BW88" s="333">
        <v>0</v>
      </c>
      <c r="BX88" s="333">
        <v>0</v>
      </c>
      <c r="BY88" s="333">
        <v>0</v>
      </c>
      <c r="BZ88" s="333">
        <v>0</v>
      </c>
      <c r="CA88" s="333">
        <v>0</v>
      </c>
      <c r="CB88" s="333">
        <v>0</v>
      </c>
      <c r="CC88" s="333">
        <v>0</v>
      </c>
      <c r="CD88" s="333">
        <v>0</v>
      </c>
      <c r="CE88" s="333">
        <v>0</v>
      </c>
      <c r="CF88" s="333">
        <v>0</v>
      </c>
      <c r="CG88" s="333">
        <v>0</v>
      </c>
      <c r="CH88" s="333">
        <v>0</v>
      </c>
      <c r="CI88" s="333">
        <v>0</v>
      </c>
      <c r="CJ88" s="333">
        <v>0</v>
      </c>
      <c r="CL88" s="337" t="s">
        <v>199</v>
      </c>
      <c r="CM88">
        <v>1.0094094304875451E-3</v>
      </c>
      <c r="CN88">
        <v>4.1656666102937029E-4</v>
      </c>
      <c r="CO88">
        <v>6.2643497378657193E-4</v>
      </c>
      <c r="CP88">
        <v>1.3125078922148941E-3</v>
      </c>
      <c r="CQ88">
        <v>2.5750310051299401E-3</v>
      </c>
      <c r="CR88">
        <v>2.686343649585659E-3</v>
      </c>
      <c r="CS88">
        <v>1.7662283668752471E-3</v>
      </c>
    </row>
    <row r="89" spans="2:97" x14ac:dyDescent="0.35">
      <c r="B89" s="47" t="s">
        <v>1569</v>
      </c>
      <c r="C89" s="333">
        <f t="shared" si="63"/>
        <v>2.641217259513649E-2</v>
      </c>
      <c r="D89" s="333">
        <f t="shared" si="63"/>
        <v>2.641217259513649E-2</v>
      </c>
      <c r="E89" s="333">
        <f t="shared" si="63"/>
        <v>2.641217259513649E-2</v>
      </c>
      <c r="F89" s="333">
        <f t="shared" si="63"/>
        <v>2.641217259513649E-2</v>
      </c>
      <c r="G89" s="333">
        <f t="shared" si="63"/>
        <v>2.641217259513649E-2</v>
      </c>
      <c r="H89" s="333">
        <f t="shared" si="63"/>
        <v>2.641217259513649E-2</v>
      </c>
      <c r="I89" s="333">
        <f t="shared" si="64"/>
        <v>3.1482536218097178E-2</v>
      </c>
      <c r="J89" s="333">
        <f t="shared" si="57"/>
        <v>3.1482536218097178E-2</v>
      </c>
      <c r="K89" s="333">
        <f t="shared" si="57"/>
        <v>3.1482536218097178E-2</v>
      </c>
      <c r="L89" s="333">
        <f t="shared" si="57"/>
        <v>3.1482536218097178E-2</v>
      </c>
      <c r="M89" s="333">
        <f t="shared" si="57"/>
        <v>3.1482536218097178E-2</v>
      </c>
      <c r="N89" s="333">
        <f t="shared" si="65"/>
        <v>1.7818961049345959E-2</v>
      </c>
      <c r="O89" s="333">
        <f t="shared" si="58"/>
        <v>1.7818961049345959E-2</v>
      </c>
      <c r="P89" s="333">
        <f t="shared" si="58"/>
        <v>1.7818961049345959E-2</v>
      </c>
      <c r="Q89" s="333">
        <f t="shared" si="58"/>
        <v>1.7818961049345959E-2</v>
      </c>
      <c r="R89" s="333">
        <f t="shared" si="58"/>
        <v>1.7818961049345959E-2</v>
      </c>
      <c r="S89" s="333">
        <f t="shared" si="66"/>
        <v>1.4833345052169499E-2</v>
      </c>
      <c r="T89" s="333">
        <f t="shared" si="59"/>
        <v>1.4833345052169499E-2</v>
      </c>
      <c r="U89" s="333">
        <f t="shared" si="59"/>
        <v>1.4833345052169499E-2</v>
      </c>
      <c r="V89" s="333">
        <f t="shared" si="59"/>
        <v>1.4833345052169499E-2</v>
      </c>
      <c r="W89" s="333">
        <f t="shared" si="59"/>
        <v>1.4833345052169499E-2</v>
      </c>
      <c r="X89" s="333">
        <f t="shared" si="67"/>
        <v>1.530045055478349E-2</v>
      </c>
      <c r="Y89" s="333">
        <f t="shared" si="60"/>
        <v>1.530045055478349E-2</v>
      </c>
      <c r="Z89" s="333">
        <f t="shared" si="60"/>
        <v>1.530045055478349E-2</v>
      </c>
      <c r="AA89" s="333">
        <f t="shared" si="60"/>
        <v>1.530045055478349E-2</v>
      </c>
      <c r="AB89" s="333">
        <f t="shared" si="60"/>
        <v>1.530045055478349E-2</v>
      </c>
      <c r="AC89" s="333">
        <f t="shared" si="68"/>
        <v>2.045486042176781E-2</v>
      </c>
      <c r="AD89" s="333">
        <f t="shared" si="61"/>
        <v>2.045486042176781E-2</v>
      </c>
      <c r="AE89" s="333">
        <f t="shared" si="61"/>
        <v>2.045486042176781E-2</v>
      </c>
      <c r="AF89" s="333">
        <f t="shared" si="61"/>
        <v>2.045486042176781E-2</v>
      </c>
      <c r="AG89" s="333">
        <f t="shared" si="61"/>
        <v>2.045486042176781E-2</v>
      </c>
      <c r="AH89" s="333">
        <f t="shared" si="69"/>
        <v>3.185284588489621E-2</v>
      </c>
      <c r="AI89" s="333">
        <f t="shared" si="62"/>
        <v>3.185284588489621E-2</v>
      </c>
      <c r="AJ89" s="333">
        <f t="shared" si="62"/>
        <v>3.185284588489621E-2</v>
      </c>
      <c r="AK89" s="333">
        <f t="shared" si="62"/>
        <v>3.185284588489621E-2</v>
      </c>
      <c r="AL89" s="333">
        <f t="shared" si="62"/>
        <v>3.185284588489621E-2</v>
      </c>
      <c r="AM89" s="333">
        <v>0</v>
      </c>
      <c r="AN89" s="333">
        <v>0</v>
      </c>
      <c r="AO89" s="333">
        <v>0</v>
      </c>
      <c r="AP89" s="333">
        <v>0</v>
      </c>
      <c r="AQ89" s="333">
        <v>0</v>
      </c>
      <c r="AR89" s="333">
        <v>0</v>
      </c>
      <c r="AS89" s="333">
        <v>0</v>
      </c>
      <c r="AT89" s="333">
        <v>0</v>
      </c>
      <c r="AU89" s="333">
        <v>0</v>
      </c>
      <c r="AV89" s="333">
        <v>0</v>
      </c>
      <c r="AW89" s="333">
        <v>0</v>
      </c>
      <c r="AX89" s="333">
        <v>0</v>
      </c>
      <c r="AY89" s="333">
        <v>0</v>
      </c>
      <c r="AZ89" s="333">
        <v>0</v>
      </c>
      <c r="BA89" s="333">
        <v>0</v>
      </c>
      <c r="BB89" s="333">
        <v>0</v>
      </c>
      <c r="BC89" s="333">
        <v>0</v>
      </c>
      <c r="BD89" s="333">
        <v>0</v>
      </c>
      <c r="BE89" s="333">
        <v>0</v>
      </c>
      <c r="BF89" s="333">
        <v>0</v>
      </c>
      <c r="BG89" s="333">
        <v>0</v>
      </c>
      <c r="BH89" s="333">
        <v>0</v>
      </c>
      <c r="BI89" s="333">
        <v>0</v>
      </c>
      <c r="BJ89" s="333">
        <v>0</v>
      </c>
      <c r="BK89" s="333">
        <v>0</v>
      </c>
      <c r="BL89" s="333">
        <v>0</v>
      </c>
      <c r="BM89" s="333">
        <v>0</v>
      </c>
      <c r="BN89" s="333">
        <v>0</v>
      </c>
      <c r="BO89" s="333">
        <v>0</v>
      </c>
      <c r="BP89" s="333">
        <v>0</v>
      </c>
      <c r="BQ89" s="333">
        <v>0</v>
      </c>
      <c r="BR89" s="333">
        <v>0</v>
      </c>
      <c r="BS89" s="333">
        <v>0</v>
      </c>
      <c r="BT89" s="333">
        <v>0</v>
      </c>
      <c r="BU89" s="333">
        <v>0</v>
      </c>
      <c r="BV89" s="333">
        <v>0</v>
      </c>
      <c r="BW89" s="333">
        <v>0</v>
      </c>
      <c r="BX89" s="333">
        <v>0</v>
      </c>
      <c r="BY89" s="333">
        <v>0</v>
      </c>
      <c r="BZ89" s="333">
        <v>0</v>
      </c>
      <c r="CA89" s="333">
        <v>0</v>
      </c>
      <c r="CB89" s="333">
        <v>0</v>
      </c>
      <c r="CC89" s="333">
        <v>0</v>
      </c>
      <c r="CD89" s="333">
        <v>0</v>
      </c>
      <c r="CE89" s="333">
        <v>0</v>
      </c>
      <c r="CF89" s="333">
        <v>0</v>
      </c>
      <c r="CG89" s="333">
        <v>0</v>
      </c>
      <c r="CH89" s="333">
        <v>0</v>
      </c>
      <c r="CI89" s="333">
        <v>0</v>
      </c>
      <c r="CJ89" s="333">
        <v>0</v>
      </c>
      <c r="CL89" s="337" t="s">
        <v>142</v>
      </c>
      <c r="CM89">
        <v>2.641217259513649E-2</v>
      </c>
      <c r="CN89">
        <v>3.1482536218097178E-2</v>
      </c>
      <c r="CO89">
        <v>1.7818961049345959E-2</v>
      </c>
      <c r="CP89">
        <v>1.4833345052169499E-2</v>
      </c>
      <c r="CQ89">
        <v>1.530045055478349E-2</v>
      </c>
      <c r="CR89">
        <v>2.045486042176781E-2</v>
      </c>
      <c r="CS89">
        <v>3.185284588489621E-2</v>
      </c>
    </row>
    <row r="90" spans="2:97" x14ac:dyDescent="0.35">
      <c r="B90" s="47" t="s">
        <v>1570</v>
      </c>
      <c r="C90" s="333">
        <f t="shared" si="63"/>
        <v>0</v>
      </c>
      <c r="D90" s="333">
        <f t="shared" si="63"/>
        <v>0</v>
      </c>
      <c r="E90" s="333">
        <f t="shared" si="63"/>
        <v>0</v>
      </c>
      <c r="F90" s="333">
        <f t="shared" si="63"/>
        <v>0</v>
      </c>
      <c r="G90" s="333">
        <f t="shared" si="63"/>
        <v>0</v>
      </c>
      <c r="H90" s="333">
        <f t="shared" si="63"/>
        <v>0</v>
      </c>
      <c r="I90" s="333">
        <f t="shared" si="64"/>
        <v>0</v>
      </c>
      <c r="J90" s="333">
        <f t="shared" si="57"/>
        <v>0</v>
      </c>
      <c r="K90" s="333">
        <f t="shared" si="57"/>
        <v>0</v>
      </c>
      <c r="L90" s="333">
        <f t="shared" si="57"/>
        <v>0</v>
      </c>
      <c r="M90" s="333">
        <f t="shared" si="57"/>
        <v>0</v>
      </c>
      <c r="N90" s="333">
        <f t="shared" si="65"/>
        <v>0</v>
      </c>
      <c r="O90" s="333">
        <f t="shared" si="58"/>
        <v>0</v>
      </c>
      <c r="P90" s="333">
        <f t="shared" si="58"/>
        <v>0</v>
      </c>
      <c r="Q90" s="333">
        <f t="shared" si="58"/>
        <v>0</v>
      </c>
      <c r="R90" s="333">
        <f t="shared" si="58"/>
        <v>0</v>
      </c>
      <c r="S90" s="333">
        <f t="shared" si="66"/>
        <v>0</v>
      </c>
      <c r="T90" s="333">
        <f t="shared" si="59"/>
        <v>0</v>
      </c>
      <c r="U90" s="333">
        <f t="shared" si="59"/>
        <v>0</v>
      </c>
      <c r="V90" s="333">
        <f t="shared" si="59"/>
        <v>0</v>
      </c>
      <c r="W90" s="333">
        <f t="shared" si="59"/>
        <v>0</v>
      </c>
      <c r="X90" s="333">
        <f t="shared" si="67"/>
        <v>0</v>
      </c>
      <c r="Y90" s="333">
        <f t="shared" si="60"/>
        <v>0</v>
      </c>
      <c r="Z90" s="333">
        <f t="shared" si="60"/>
        <v>0</v>
      </c>
      <c r="AA90" s="333">
        <f t="shared" si="60"/>
        <v>0</v>
      </c>
      <c r="AB90" s="333">
        <f t="shared" si="60"/>
        <v>0</v>
      </c>
      <c r="AC90" s="333">
        <f t="shared" si="68"/>
        <v>0</v>
      </c>
      <c r="AD90" s="333">
        <f t="shared" si="61"/>
        <v>0</v>
      </c>
      <c r="AE90" s="333">
        <f t="shared" si="61"/>
        <v>0</v>
      </c>
      <c r="AF90" s="333">
        <f t="shared" si="61"/>
        <v>0</v>
      </c>
      <c r="AG90" s="333">
        <f t="shared" si="61"/>
        <v>0</v>
      </c>
      <c r="AH90" s="333">
        <f t="shared" si="69"/>
        <v>0</v>
      </c>
      <c r="AI90" s="333">
        <f t="shared" si="62"/>
        <v>0</v>
      </c>
      <c r="AJ90" s="333">
        <f t="shared" si="62"/>
        <v>0</v>
      </c>
      <c r="AK90" s="333">
        <f t="shared" si="62"/>
        <v>0</v>
      </c>
      <c r="AL90" s="333">
        <f t="shared" si="62"/>
        <v>0</v>
      </c>
      <c r="AM90" s="333">
        <v>0</v>
      </c>
      <c r="AN90" s="333">
        <v>0</v>
      </c>
      <c r="AO90" s="333">
        <v>0</v>
      </c>
      <c r="AP90" s="333">
        <v>0</v>
      </c>
      <c r="AQ90" s="333">
        <v>0</v>
      </c>
      <c r="AR90" s="333">
        <v>0</v>
      </c>
      <c r="AS90" s="333">
        <v>0</v>
      </c>
      <c r="AT90" s="333">
        <v>0</v>
      </c>
      <c r="AU90" s="333">
        <v>0</v>
      </c>
      <c r="AV90" s="333">
        <v>0</v>
      </c>
      <c r="AW90" s="333">
        <v>0</v>
      </c>
      <c r="AX90" s="333">
        <v>0</v>
      </c>
      <c r="AY90" s="333">
        <v>0</v>
      </c>
      <c r="AZ90" s="333">
        <v>0</v>
      </c>
      <c r="BA90" s="333">
        <v>0</v>
      </c>
      <c r="BB90" s="333">
        <v>0</v>
      </c>
      <c r="BC90" s="333">
        <v>0</v>
      </c>
      <c r="BD90" s="333">
        <v>0</v>
      </c>
      <c r="BE90" s="333">
        <v>0</v>
      </c>
      <c r="BF90" s="333">
        <v>0</v>
      </c>
      <c r="BG90" s="333">
        <v>0</v>
      </c>
      <c r="BH90" s="333">
        <v>0</v>
      </c>
      <c r="BI90" s="333">
        <v>0</v>
      </c>
      <c r="BJ90" s="333">
        <v>0</v>
      </c>
      <c r="BK90" s="333">
        <v>0</v>
      </c>
      <c r="BL90" s="333">
        <v>0</v>
      </c>
      <c r="BM90" s="333">
        <v>0</v>
      </c>
      <c r="BN90" s="333">
        <v>0</v>
      </c>
      <c r="BO90" s="333">
        <v>0</v>
      </c>
      <c r="BP90" s="333">
        <v>0</v>
      </c>
      <c r="BQ90" s="333">
        <v>0</v>
      </c>
      <c r="BR90" s="333">
        <v>0</v>
      </c>
      <c r="BS90" s="333">
        <v>0</v>
      </c>
      <c r="BT90" s="333">
        <v>0</v>
      </c>
      <c r="BU90" s="333">
        <v>0</v>
      </c>
      <c r="BV90" s="333">
        <v>0</v>
      </c>
      <c r="BW90" s="333">
        <v>0</v>
      </c>
      <c r="BX90" s="333">
        <v>0</v>
      </c>
      <c r="BY90" s="333">
        <v>0</v>
      </c>
      <c r="BZ90" s="333">
        <v>0</v>
      </c>
      <c r="CA90" s="333">
        <v>0</v>
      </c>
      <c r="CB90" s="333">
        <v>0</v>
      </c>
      <c r="CC90" s="333">
        <v>0</v>
      </c>
      <c r="CD90" s="333">
        <v>0</v>
      </c>
      <c r="CE90" s="333">
        <v>0</v>
      </c>
      <c r="CF90" s="333">
        <v>0</v>
      </c>
      <c r="CG90" s="333">
        <v>0</v>
      </c>
      <c r="CH90" s="333">
        <v>0</v>
      </c>
      <c r="CI90" s="333">
        <v>0</v>
      </c>
      <c r="CJ90" s="333">
        <v>0</v>
      </c>
      <c r="CL90" s="337" t="s">
        <v>143</v>
      </c>
      <c r="CM90">
        <v>0</v>
      </c>
      <c r="CN90">
        <v>0</v>
      </c>
      <c r="CO90">
        <v>0</v>
      </c>
      <c r="CP90">
        <v>0</v>
      </c>
      <c r="CQ90">
        <v>0</v>
      </c>
      <c r="CR90">
        <v>0</v>
      </c>
      <c r="CS90">
        <v>0</v>
      </c>
    </row>
    <row r="91" spans="2:97" x14ac:dyDescent="0.35">
      <c r="CL91" s="338"/>
    </row>
    <row r="96" spans="2:97" ht="18.5" x14ac:dyDescent="0.45">
      <c r="B96" s="335" t="s">
        <v>1578</v>
      </c>
    </row>
    <row r="97" spans="2:88" x14ac:dyDescent="0.35">
      <c r="B97" s="336" t="s">
        <v>1556</v>
      </c>
      <c r="C97">
        <v>2015</v>
      </c>
      <c r="D97">
        <v>2016</v>
      </c>
      <c r="E97">
        <v>2017</v>
      </c>
      <c r="F97">
        <v>2018</v>
      </c>
      <c r="G97">
        <v>2019</v>
      </c>
      <c r="H97">
        <v>2020</v>
      </c>
      <c r="I97">
        <v>2021</v>
      </c>
      <c r="J97">
        <v>2022</v>
      </c>
      <c r="K97">
        <v>2023</v>
      </c>
      <c r="L97">
        <v>2024</v>
      </c>
      <c r="M97">
        <v>2025</v>
      </c>
      <c r="N97">
        <v>2026</v>
      </c>
      <c r="O97">
        <v>2027</v>
      </c>
      <c r="P97">
        <v>2028</v>
      </c>
      <c r="Q97">
        <v>2029</v>
      </c>
      <c r="R97">
        <v>2030</v>
      </c>
      <c r="S97">
        <v>2031</v>
      </c>
      <c r="T97">
        <v>2032</v>
      </c>
      <c r="U97">
        <v>2033</v>
      </c>
      <c r="V97">
        <v>2034</v>
      </c>
      <c r="W97">
        <v>2035</v>
      </c>
      <c r="X97">
        <v>2036</v>
      </c>
      <c r="Y97">
        <v>2037</v>
      </c>
      <c r="Z97">
        <v>2038</v>
      </c>
      <c r="AA97">
        <v>2039</v>
      </c>
      <c r="AB97">
        <v>2040</v>
      </c>
      <c r="AC97">
        <v>2041</v>
      </c>
      <c r="AD97">
        <v>2042</v>
      </c>
      <c r="AE97">
        <v>2043</v>
      </c>
      <c r="AF97">
        <v>2044</v>
      </c>
      <c r="AG97">
        <v>2045</v>
      </c>
      <c r="AH97">
        <v>2046</v>
      </c>
      <c r="AI97">
        <v>2047</v>
      </c>
      <c r="AJ97">
        <v>2048</v>
      </c>
      <c r="AK97">
        <v>2049</v>
      </c>
      <c r="AL97">
        <v>2050</v>
      </c>
      <c r="AM97">
        <v>2051</v>
      </c>
      <c r="AN97">
        <v>2052</v>
      </c>
      <c r="AO97">
        <v>2053</v>
      </c>
      <c r="AP97">
        <v>2054</v>
      </c>
      <c r="AQ97">
        <v>2055</v>
      </c>
      <c r="AR97">
        <v>2056</v>
      </c>
      <c r="AS97">
        <v>2057</v>
      </c>
      <c r="AT97">
        <v>2058</v>
      </c>
      <c r="AU97">
        <v>2059</v>
      </c>
      <c r="AV97">
        <v>2060</v>
      </c>
      <c r="AW97">
        <v>2061</v>
      </c>
      <c r="AX97">
        <v>2062</v>
      </c>
      <c r="AY97">
        <v>2063</v>
      </c>
      <c r="AZ97">
        <v>2064</v>
      </c>
      <c r="BA97">
        <v>2065</v>
      </c>
      <c r="BB97">
        <v>2066</v>
      </c>
      <c r="BC97">
        <v>2067</v>
      </c>
      <c r="BD97">
        <v>2068</v>
      </c>
      <c r="BE97">
        <v>2069</v>
      </c>
      <c r="BF97">
        <v>2070</v>
      </c>
      <c r="BG97">
        <v>2071</v>
      </c>
      <c r="BH97">
        <v>2072</v>
      </c>
      <c r="BI97">
        <v>2073</v>
      </c>
      <c r="BJ97">
        <v>2074</v>
      </c>
      <c r="BK97">
        <v>2075</v>
      </c>
      <c r="BL97">
        <v>2076</v>
      </c>
      <c r="BM97">
        <v>2077</v>
      </c>
      <c r="BN97">
        <v>2078</v>
      </c>
      <c r="BO97">
        <v>2079</v>
      </c>
      <c r="BP97">
        <v>2080</v>
      </c>
      <c r="BQ97">
        <v>2081</v>
      </c>
      <c r="BR97">
        <v>2082</v>
      </c>
      <c r="BS97">
        <v>2083</v>
      </c>
      <c r="BT97">
        <v>2084</v>
      </c>
      <c r="BU97">
        <v>2085</v>
      </c>
      <c r="BV97">
        <v>2086</v>
      </c>
      <c r="BW97">
        <v>2087</v>
      </c>
      <c r="BX97">
        <v>2088</v>
      </c>
      <c r="BY97">
        <v>2089</v>
      </c>
      <c r="BZ97">
        <v>2090</v>
      </c>
      <c r="CA97">
        <v>2091</v>
      </c>
      <c r="CB97">
        <v>2092</v>
      </c>
      <c r="CC97">
        <v>2093</v>
      </c>
      <c r="CD97">
        <v>2094</v>
      </c>
      <c r="CE97">
        <v>2095</v>
      </c>
      <c r="CF97">
        <v>2096</v>
      </c>
      <c r="CG97">
        <v>2097</v>
      </c>
      <c r="CH97">
        <v>2098</v>
      </c>
      <c r="CI97">
        <v>2099</v>
      </c>
      <c r="CJ97">
        <v>2100</v>
      </c>
    </row>
    <row r="98" spans="2:88" x14ac:dyDescent="0.35">
      <c r="B98" s="46" t="s">
        <v>1565</v>
      </c>
      <c r="C98" s="333">
        <f>$CM98</f>
        <v>0</v>
      </c>
      <c r="D98" s="333">
        <f t="shared" ref="D98:G98" si="70">$CM98</f>
        <v>0</v>
      </c>
      <c r="E98" s="333">
        <f t="shared" si="70"/>
        <v>0</v>
      </c>
      <c r="F98" s="333">
        <f t="shared" si="70"/>
        <v>0</v>
      </c>
      <c r="G98" s="333">
        <f t="shared" si="70"/>
        <v>0</v>
      </c>
      <c r="H98" s="333">
        <f>$CM98</f>
        <v>0</v>
      </c>
      <c r="I98" s="333">
        <f>$CN98</f>
        <v>0</v>
      </c>
      <c r="J98" s="333">
        <f t="shared" ref="J98:M106" si="71">$CN98</f>
        <v>0</v>
      </c>
      <c r="K98" s="333">
        <f t="shared" si="71"/>
        <v>0</v>
      </c>
      <c r="L98" s="333">
        <f t="shared" si="71"/>
        <v>0</v>
      </c>
      <c r="M98" s="333">
        <f t="shared" si="71"/>
        <v>0</v>
      </c>
      <c r="N98" s="333">
        <f>$CO98</f>
        <v>0</v>
      </c>
      <c r="O98" s="333">
        <f t="shared" ref="O98:R106" si="72">$CO98</f>
        <v>0</v>
      </c>
      <c r="P98" s="333">
        <f t="shared" si="72"/>
        <v>0</v>
      </c>
      <c r="Q98" s="333">
        <f t="shared" si="72"/>
        <v>0</v>
      </c>
      <c r="R98" s="333">
        <f t="shared" si="72"/>
        <v>0</v>
      </c>
      <c r="S98" s="333">
        <f>$CP98</f>
        <v>0</v>
      </c>
      <c r="T98" s="333">
        <f t="shared" ref="T98:W106" si="73">$CP98</f>
        <v>0</v>
      </c>
      <c r="U98" s="333">
        <f t="shared" si="73"/>
        <v>0</v>
      </c>
      <c r="V98" s="333">
        <f t="shared" si="73"/>
        <v>0</v>
      </c>
      <c r="W98" s="333">
        <f t="shared" si="73"/>
        <v>0</v>
      </c>
      <c r="X98" s="333">
        <f>$CQ98</f>
        <v>0</v>
      </c>
      <c r="Y98" s="333">
        <f t="shared" ref="Y98:AB106" si="74">$CQ98</f>
        <v>0</v>
      </c>
      <c r="Z98" s="333">
        <f t="shared" si="74"/>
        <v>0</v>
      </c>
      <c r="AA98" s="333">
        <f t="shared" si="74"/>
        <v>0</v>
      </c>
      <c r="AB98" s="333">
        <f t="shared" si="74"/>
        <v>0</v>
      </c>
      <c r="AC98" s="333">
        <f>$CR98</f>
        <v>0</v>
      </c>
      <c r="AD98" s="333">
        <f t="shared" ref="AD98:AG106" si="75">$CR98</f>
        <v>0</v>
      </c>
      <c r="AE98" s="333">
        <f t="shared" si="75"/>
        <v>0</v>
      </c>
      <c r="AF98" s="333">
        <f t="shared" si="75"/>
        <v>0</v>
      </c>
      <c r="AG98" s="333">
        <f t="shared" si="75"/>
        <v>0</v>
      </c>
      <c r="AH98" s="333">
        <f>$CS98</f>
        <v>0</v>
      </c>
      <c r="AI98" s="333">
        <f t="shared" ref="AI98:AL106" si="76">$CS98</f>
        <v>0</v>
      </c>
      <c r="AJ98" s="333">
        <f t="shared" si="76"/>
        <v>0</v>
      </c>
      <c r="AK98" s="333">
        <f t="shared" si="76"/>
        <v>0</v>
      </c>
      <c r="AL98" s="333">
        <f t="shared" si="76"/>
        <v>0</v>
      </c>
      <c r="AM98" s="333">
        <v>0</v>
      </c>
      <c r="AN98" s="333">
        <v>0</v>
      </c>
      <c r="AO98" s="333">
        <v>0</v>
      </c>
      <c r="AP98" s="333">
        <v>0</v>
      </c>
      <c r="AQ98" s="333">
        <v>0</v>
      </c>
      <c r="AR98" s="333">
        <v>0</v>
      </c>
      <c r="AS98" s="333">
        <v>0</v>
      </c>
      <c r="AT98" s="333">
        <v>0</v>
      </c>
      <c r="AU98" s="333">
        <v>0</v>
      </c>
      <c r="AV98" s="333">
        <v>0</v>
      </c>
      <c r="AW98" s="333">
        <v>0</v>
      </c>
      <c r="AX98" s="333">
        <v>0</v>
      </c>
      <c r="AY98" s="333">
        <v>0</v>
      </c>
      <c r="AZ98" s="333">
        <v>0</v>
      </c>
      <c r="BA98" s="333">
        <v>0</v>
      </c>
      <c r="BB98" s="333">
        <v>0</v>
      </c>
      <c r="BC98" s="333">
        <v>0</v>
      </c>
      <c r="BD98" s="333">
        <v>0</v>
      </c>
      <c r="BE98" s="333">
        <v>0</v>
      </c>
      <c r="BF98" s="333">
        <v>0</v>
      </c>
      <c r="BG98" s="333">
        <v>0</v>
      </c>
      <c r="BH98" s="333">
        <v>0</v>
      </c>
      <c r="BI98" s="333">
        <v>0</v>
      </c>
      <c r="BJ98" s="333">
        <v>0</v>
      </c>
      <c r="BK98" s="333">
        <v>0</v>
      </c>
      <c r="BL98" s="333">
        <v>0</v>
      </c>
      <c r="BM98" s="333">
        <v>0</v>
      </c>
      <c r="BN98" s="333">
        <v>0</v>
      </c>
      <c r="BO98" s="333">
        <v>0</v>
      </c>
      <c r="BP98" s="333">
        <v>0</v>
      </c>
      <c r="BQ98" s="333">
        <v>0</v>
      </c>
      <c r="BR98" s="333">
        <v>0</v>
      </c>
      <c r="BS98" s="333">
        <v>0</v>
      </c>
      <c r="BT98" s="333">
        <v>0</v>
      </c>
      <c r="BU98" s="333">
        <v>0</v>
      </c>
      <c r="BV98" s="333">
        <v>0</v>
      </c>
      <c r="BW98" s="333">
        <v>0</v>
      </c>
      <c r="BX98" s="333">
        <v>0</v>
      </c>
      <c r="BY98" s="333">
        <v>0</v>
      </c>
      <c r="BZ98" s="333">
        <v>0</v>
      </c>
      <c r="CA98" s="333">
        <v>0</v>
      </c>
      <c r="CB98" s="333">
        <v>0</v>
      </c>
      <c r="CC98" s="333">
        <v>0</v>
      </c>
      <c r="CD98" s="333">
        <v>0</v>
      </c>
      <c r="CE98" s="333">
        <v>0</v>
      </c>
      <c r="CF98" s="333">
        <v>0</v>
      </c>
      <c r="CG98" s="333">
        <v>0</v>
      </c>
      <c r="CH98" s="333">
        <v>0</v>
      </c>
      <c r="CI98" s="333">
        <v>0</v>
      </c>
      <c r="CJ98" s="333">
        <v>0</v>
      </c>
    </row>
    <row r="99" spans="2:88" x14ac:dyDescent="0.35">
      <c r="B99" s="47" t="s">
        <v>1566</v>
      </c>
      <c r="C99" s="333">
        <f t="shared" ref="C99:H106" si="77">$CM99</f>
        <v>0</v>
      </c>
      <c r="D99" s="333">
        <f t="shared" si="77"/>
        <v>0</v>
      </c>
      <c r="E99" s="333">
        <f t="shared" si="77"/>
        <v>0</v>
      </c>
      <c r="F99" s="333">
        <f t="shared" si="77"/>
        <v>0</v>
      </c>
      <c r="G99" s="333">
        <f t="shared" si="77"/>
        <v>0</v>
      </c>
      <c r="H99" s="333">
        <f t="shared" si="77"/>
        <v>0</v>
      </c>
      <c r="I99" s="333">
        <f t="shared" ref="I99:I106" si="78">$CN99</f>
        <v>0</v>
      </c>
      <c r="J99" s="333">
        <f t="shared" si="71"/>
        <v>0</v>
      </c>
      <c r="K99" s="333">
        <f t="shared" si="71"/>
        <v>0</v>
      </c>
      <c r="L99" s="333">
        <f t="shared" si="71"/>
        <v>0</v>
      </c>
      <c r="M99" s="333">
        <f t="shared" si="71"/>
        <v>0</v>
      </c>
      <c r="N99" s="333">
        <f t="shared" ref="N99:N106" si="79">$CO99</f>
        <v>0</v>
      </c>
      <c r="O99" s="333">
        <f t="shared" si="72"/>
        <v>0</v>
      </c>
      <c r="P99" s="333">
        <f t="shared" si="72"/>
        <v>0</v>
      </c>
      <c r="Q99" s="333">
        <f t="shared" si="72"/>
        <v>0</v>
      </c>
      <c r="R99" s="333">
        <f t="shared" si="72"/>
        <v>0</v>
      </c>
      <c r="S99" s="333">
        <f t="shared" ref="S99:S106" si="80">$CP99</f>
        <v>0</v>
      </c>
      <c r="T99" s="333">
        <f t="shared" si="73"/>
        <v>0</v>
      </c>
      <c r="U99" s="333">
        <f t="shared" si="73"/>
        <v>0</v>
      </c>
      <c r="V99" s="333">
        <f t="shared" si="73"/>
        <v>0</v>
      </c>
      <c r="W99" s="333">
        <f t="shared" si="73"/>
        <v>0</v>
      </c>
      <c r="X99" s="333">
        <f t="shared" ref="X99:X106" si="81">$CQ99</f>
        <v>0</v>
      </c>
      <c r="Y99" s="333">
        <f t="shared" si="74"/>
        <v>0</v>
      </c>
      <c r="Z99" s="333">
        <f t="shared" si="74"/>
        <v>0</v>
      </c>
      <c r="AA99" s="333">
        <f t="shared" si="74"/>
        <v>0</v>
      </c>
      <c r="AB99" s="333">
        <f t="shared" si="74"/>
        <v>0</v>
      </c>
      <c r="AC99" s="333">
        <f t="shared" ref="AC99:AC106" si="82">$CR99</f>
        <v>0</v>
      </c>
      <c r="AD99" s="333">
        <f t="shared" si="75"/>
        <v>0</v>
      </c>
      <c r="AE99" s="333">
        <f t="shared" si="75"/>
        <v>0</v>
      </c>
      <c r="AF99" s="333">
        <f t="shared" si="75"/>
        <v>0</v>
      </c>
      <c r="AG99" s="333">
        <f t="shared" si="75"/>
        <v>0</v>
      </c>
      <c r="AH99" s="333">
        <f t="shared" ref="AH99:AH106" si="83">$CS99</f>
        <v>0</v>
      </c>
      <c r="AI99" s="333">
        <f t="shared" si="76"/>
        <v>0</v>
      </c>
      <c r="AJ99" s="333">
        <f t="shared" si="76"/>
        <v>0</v>
      </c>
      <c r="AK99" s="333">
        <f t="shared" si="76"/>
        <v>0</v>
      </c>
      <c r="AL99" s="333">
        <f t="shared" si="76"/>
        <v>0</v>
      </c>
      <c r="AM99" s="333">
        <v>0</v>
      </c>
      <c r="AN99" s="333">
        <v>0</v>
      </c>
      <c r="AO99" s="333">
        <v>0</v>
      </c>
      <c r="AP99" s="333">
        <v>0</v>
      </c>
      <c r="AQ99" s="333">
        <v>0</v>
      </c>
      <c r="AR99" s="333">
        <v>0</v>
      </c>
      <c r="AS99" s="333">
        <v>0</v>
      </c>
      <c r="AT99" s="333">
        <v>0</v>
      </c>
      <c r="AU99" s="333">
        <v>0</v>
      </c>
      <c r="AV99" s="333">
        <v>0</v>
      </c>
      <c r="AW99" s="333">
        <v>0</v>
      </c>
      <c r="AX99" s="333">
        <v>0</v>
      </c>
      <c r="AY99" s="333">
        <v>0</v>
      </c>
      <c r="AZ99" s="333">
        <v>0</v>
      </c>
      <c r="BA99" s="333">
        <v>0</v>
      </c>
      <c r="BB99" s="333">
        <v>0</v>
      </c>
      <c r="BC99" s="333">
        <v>0</v>
      </c>
      <c r="BD99" s="333">
        <v>0</v>
      </c>
      <c r="BE99" s="333">
        <v>0</v>
      </c>
      <c r="BF99" s="333">
        <v>0</v>
      </c>
      <c r="BG99" s="333">
        <v>0</v>
      </c>
      <c r="BH99" s="333">
        <v>0</v>
      </c>
      <c r="BI99" s="333">
        <v>0</v>
      </c>
      <c r="BJ99" s="333">
        <v>0</v>
      </c>
      <c r="BK99" s="333">
        <v>0</v>
      </c>
      <c r="BL99" s="333">
        <v>0</v>
      </c>
      <c r="BM99" s="333">
        <v>0</v>
      </c>
      <c r="BN99" s="333">
        <v>0</v>
      </c>
      <c r="BO99" s="333">
        <v>0</v>
      </c>
      <c r="BP99" s="333">
        <v>0</v>
      </c>
      <c r="BQ99" s="333">
        <v>0</v>
      </c>
      <c r="BR99" s="333">
        <v>0</v>
      </c>
      <c r="BS99" s="333">
        <v>0</v>
      </c>
      <c r="BT99" s="333">
        <v>0</v>
      </c>
      <c r="BU99" s="333">
        <v>0</v>
      </c>
      <c r="BV99" s="333">
        <v>0</v>
      </c>
      <c r="BW99" s="333">
        <v>0</v>
      </c>
      <c r="BX99" s="333">
        <v>0</v>
      </c>
      <c r="BY99" s="333">
        <v>0</v>
      </c>
      <c r="BZ99" s="333">
        <v>0</v>
      </c>
      <c r="CA99" s="333">
        <v>0</v>
      </c>
      <c r="CB99" s="333">
        <v>0</v>
      </c>
      <c r="CC99" s="333">
        <v>0</v>
      </c>
      <c r="CD99" s="333">
        <v>0</v>
      </c>
      <c r="CE99" s="333">
        <v>0</v>
      </c>
      <c r="CF99" s="333">
        <v>0</v>
      </c>
      <c r="CG99" s="333">
        <v>0</v>
      </c>
      <c r="CH99" s="333">
        <v>0</v>
      </c>
      <c r="CI99" s="333">
        <v>0</v>
      </c>
      <c r="CJ99" s="333">
        <v>0</v>
      </c>
    </row>
    <row r="100" spans="2:88" x14ac:dyDescent="0.35">
      <c r="B100" s="47" t="s">
        <v>857</v>
      </c>
      <c r="C100" s="333">
        <f t="shared" si="77"/>
        <v>0</v>
      </c>
      <c r="D100" s="333">
        <f t="shared" si="77"/>
        <v>0</v>
      </c>
      <c r="E100" s="333">
        <f t="shared" si="77"/>
        <v>0</v>
      </c>
      <c r="F100" s="333">
        <f t="shared" si="77"/>
        <v>0</v>
      </c>
      <c r="G100" s="333">
        <f t="shared" si="77"/>
        <v>0</v>
      </c>
      <c r="H100" s="333">
        <f t="shared" si="77"/>
        <v>0</v>
      </c>
      <c r="I100" s="333">
        <f t="shared" si="78"/>
        <v>0</v>
      </c>
      <c r="J100" s="333">
        <f t="shared" si="71"/>
        <v>0</v>
      </c>
      <c r="K100" s="333">
        <f t="shared" si="71"/>
        <v>0</v>
      </c>
      <c r="L100" s="333">
        <f t="shared" si="71"/>
        <v>0</v>
      </c>
      <c r="M100" s="333">
        <f t="shared" si="71"/>
        <v>0</v>
      </c>
      <c r="N100" s="333">
        <f t="shared" si="79"/>
        <v>0</v>
      </c>
      <c r="O100" s="333">
        <f t="shared" si="72"/>
        <v>0</v>
      </c>
      <c r="P100" s="333">
        <f t="shared" si="72"/>
        <v>0</v>
      </c>
      <c r="Q100" s="333">
        <f t="shared" si="72"/>
        <v>0</v>
      </c>
      <c r="R100" s="333">
        <f t="shared" si="72"/>
        <v>0</v>
      </c>
      <c r="S100" s="333">
        <f t="shared" si="80"/>
        <v>0</v>
      </c>
      <c r="T100" s="333">
        <f t="shared" si="73"/>
        <v>0</v>
      </c>
      <c r="U100" s="333">
        <f t="shared" si="73"/>
        <v>0</v>
      </c>
      <c r="V100" s="333">
        <f t="shared" si="73"/>
        <v>0</v>
      </c>
      <c r="W100" s="333">
        <f t="shared" si="73"/>
        <v>0</v>
      </c>
      <c r="X100" s="333">
        <f t="shared" si="81"/>
        <v>0</v>
      </c>
      <c r="Y100" s="333">
        <f t="shared" si="74"/>
        <v>0</v>
      </c>
      <c r="Z100" s="333">
        <f t="shared" si="74"/>
        <v>0</v>
      </c>
      <c r="AA100" s="333">
        <f t="shared" si="74"/>
        <v>0</v>
      </c>
      <c r="AB100" s="333">
        <f t="shared" si="74"/>
        <v>0</v>
      </c>
      <c r="AC100" s="333">
        <f t="shared" si="82"/>
        <v>0</v>
      </c>
      <c r="AD100" s="333">
        <f t="shared" si="75"/>
        <v>0</v>
      </c>
      <c r="AE100" s="333">
        <f t="shared" si="75"/>
        <v>0</v>
      </c>
      <c r="AF100" s="333">
        <f t="shared" si="75"/>
        <v>0</v>
      </c>
      <c r="AG100" s="333">
        <f t="shared" si="75"/>
        <v>0</v>
      </c>
      <c r="AH100" s="333">
        <f t="shared" si="83"/>
        <v>0</v>
      </c>
      <c r="AI100" s="333">
        <f t="shared" si="76"/>
        <v>0</v>
      </c>
      <c r="AJ100" s="333">
        <f t="shared" si="76"/>
        <v>0</v>
      </c>
      <c r="AK100" s="333">
        <f t="shared" si="76"/>
        <v>0</v>
      </c>
      <c r="AL100" s="333">
        <f t="shared" si="76"/>
        <v>0</v>
      </c>
      <c r="AM100" s="333">
        <v>0</v>
      </c>
      <c r="AN100" s="333">
        <v>0</v>
      </c>
      <c r="AO100" s="333">
        <v>0</v>
      </c>
      <c r="AP100" s="333">
        <v>0</v>
      </c>
      <c r="AQ100" s="333">
        <v>0</v>
      </c>
      <c r="AR100" s="333">
        <v>0</v>
      </c>
      <c r="AS100" s="333">
        <v>0</v>
      </c>
      <c r="AT100" s="333">
        <v>0</v>
      </c>
      <c r="AU100" s="333">
        <v>0</v>
      </c>
      <c r="AV100" s="333">
        <v>0</v>
      </c>
      <c r="AW100" s="333">
        <v>0</v>
      </c>
      <c r="AX100" s="333">
        <v>0</v>
      </c>
      <c r="AY100" s="333">
        <v>0</v>
      </c>
      <c r="AZ100" s="333">
        <v>0</v>
      </c>
      <c r="BA100" s="333">
        <v>0</v>
      </c>
      <c r="BB100" s="333">
        <v>0</v>
      </c>
      <c r="BC100" s="333">
        <v>0</v>
      </c>
      <c r="BD100" s="333">
        <v>0</v>
      </c>
      <c r="BE100" s="333">
        <v>0</v>
      </c>
      <c r="BF100" s="333">
        <v>0</v>
      </c>
      <c r="BG100" s="333">
        <v>0</v>
      </c>
      <c r="BH100" s="333">
        <v>0</v>
      </c>
      <c r="BI100" s="333">
        <v>0</v>
      </c>
      <c r="BJ100" s="333">
        <v>0</v>
      </c>
      <c r="BK100" s="333">
        <v>0</v>
      </c>
      <c r="BL100" s="333">
        <v>0</v>
      </c>
      <c r="BM100" s="333">
        <v>0</v>
      </c>
      <c r="BN100" s="333">
        <v>0</v>
      </c>
      <c r="BO100" s="333">
        <v>0</v>
      </c>
      <c r="BP100" s="333">
        <v>0</v>
      </c>
      <c r="BQ100" s="333">
        <v>0</v>
      </c>
      <c r="BR100" s="333">
        <v>0</v>
      </c>
      <c r="BS100" s="333">
        <v>0</v>
      </c>
      <c r="BT100" s="333">
        <v>0</v>
      </c>
      <c r="BU100" s="333">
        <v>0</v>
      </c>
      <c r="BV100" s="333">
        <v>0</v>
      </c>
      <c r="BW100" s="333">
        <v>0</v>
      </c>
      <c r="BX100" s="333">
        <v>0</v>
      </c>
      <c r="BY100" s="333">
        <v>0</v>
      </c>
      <c r="BZ100" s="333">
        <v>0</v>
      </c>
      <c r="CA100" s="333">
        <v>0</v>
      </c>
      <c r="CB100" s="333">
        <v>0</v>
      </c>
      <c r="CC100" s="333">
        <v>0</v>
      </c>
      <c r="CD100" s="333">
        <v>0</v>
      </c>
      <c r="CE100" s="333">
        <v>0</v>
      </c>
      <c r="CF100" s="333">
        <v>0</v>
      </c>
      <c r="CG100" s="333">
        <v>0</v>
      </c>
      <c r="CH100" s="333">
        <v>0</v>
      </c>
      <c r="CI100" s="333">
        <v>0</v>
      </c>
      <c r="CJ100" s="333">
        <v>0</v>
      </c>
    </row>
    <row r="101" spans="2:88" x14ac:dyDescent="0.35">
      <c r="B101" s="47" t="s">
        <v>1567</v>
      </c>
      <c r="C101" s="333">
        <f t="shared" si="77"/>
        <v>0</v>
      </c>
      <c r="D101" s="333">
        <f t="shared" si="77"/>
        <v>0</v>
      </c>
      <c r="E101" s="333">
        <f t="shared" si="77"/>
        <v>0</v>
      </c>
      <c r="F101" s="333">
        <f t="shared" si="77"/>
        <v>0</v>
      </c>
      <c r="G101" s="333">
        <f t="shared" si="77"/>
        <v>0</v>
      </c>
      <c r="H101" s="333">
        <f t="shared" si="77"/>
        <v>0</v>
      </c>
      <c r="I101" s="333">
        <f t="shared" si="78"/>
        <v>0</v>
      </c>
      <c r="J101" s="333">
        <f t="shared" si="71"/>
        <v>0</v>
      </c>
      <c r="K101" s="333">
        <f t="shared" si="71"/>
        <v>0</v>
      </c>
      <c r="L101" s="333">
        <f t="shared" si="71"/>
        <v>0</v>
      </c>
      <c r="M101" s="333">
        <f t="shared" si="71"/>
        <v>0</v>
      </c>
      <c r="N101" s="333">
        <f t="shared" si="79"/>
        <v>0</v>
      </c>
      <c r="O101" s="333">
        <f t="shared" si="72"/>
        <v>0</v>
      </c>
      <c r="P101" s="333">
        <f t="shared" si="72"/>
        <v>0</v>
      </c>
      <c r="Q101" s="333">
        <f t="shared" si="72"/>
        <v>0</v>
      </c>
      <c r="R101" s="333">
        <f t="shared" si="72"/>
        <v>0</v>
      </c>
      <c r="S101" s="333">
        <f t="shared" si="80"/>
        <v>0</v>
      </c>
      <c r="T101" s="333">
        <f t="shared" si="73"/>
        <v>0</v>
      </c>
      <c r="U101" s="333">
        <f t="shared" si="73"/>
        <v>0</v>
      </c>
      <c r="V101" s="333">
        <f t="shared" si="73"/>
        <v>0</v>
      </c>
      <c r="W101" s="333">
        <f t="shared" si="73"/>
        <v>0</v>
      </c>
      <c r="X101" s="333">
        <f t="shared" si="81"/>
        <v>0</v>
      </c>
      <c r="Y101" s="333">
        <f t="shared" si="74"/>
        <v>0</v>
      </c>
      <c r="Z101" s="333">
        <f t="shared" si="74"/>
        <v>0</v>
      </c>
      <c r="AA101" s="333">
        <f t="shared" si="74"/>
        <v>0</v>
      </c>
      <c r="AB101" s="333">
        <f t="shared" si="74"/>
        <v>0</v>
      </c>
      <c r="AC101" s="333">
        <f t="shared" si="82"/>
        <v>0</v>
      </c>
      <c r="AD101" s="333">
        <f t="shared" si="75"/>
        <v>0</v>
      </c>
      <c r="AE101" s="333">
        <f t="shared" si="75"/>
        <v>0</v>
      </c>
      <c r="AF101" s="333">
        <f t="shared" si="75"/>
        <v>0</v>
      </c>
      <c r="AG101" s="333">
        <f t="shared" si="75"/>
        <v>0</v>
      </c>
      <c r="AH101" s="333">
        <f t="shared" si="83"/>
        <v>0</v>
      </c>
      <c r="AI101" s="333">
        <f t="shared" si="76"/>
        <v>0</v>
      </c>
      <c r="AJ101" s="333">
        <f t="shared" si="76"/>
        <v>0</v>
      </c>
      <c r="AK101" s="333">
        <f t="shared" si="76"/>
        <v>0</v>
      </c>
      <c r="AL101" s="333">
        <f t="shared" si="76"/>
        <v>0</v>
      </c>
      <c r="AM101" s="333">
        <v>0</v>
      </c>
      <c r="AN101" s="333">
        <v>0</v>
      </c>
      <c r="AO101" s="333">
        <v>0</v>
      </c>
      <c r="AP101" s="333">
        <v>0</v>
      </c>
      <c r="AQ101" s="333">
        <v>0</v>
      </c>
      <c r="AR101" s="333">
        <v>0</v>
      </c>
      <c r="AS101" s="333">
        <v>0</v>
      </c>
      <c r="AT101" s="333">
        <v>0</v>
      </c>
      <c r="AU101" s="333">
        <v>0</v>
      </c>
      <c r="AV101" s="333">
        <v>0</v>
      </c>
      <c r="AW101" s="333">
        <v>0</v>
      </c>
      <c r="AX101" s="333">
        <v>0</v>
      </c>
      <c r="AY101" s="333">
        <v>0</v>
      </c>
      <c r="AZ101" s="333">
        <v>0</v>
      </c>
      <c r="BA101" s="333">
        <v>0</v>
      </c>
      <c r="BB101" s="333">
        <v>0</v>
      </c>
      <c r="BC101" s="333">
        <v>0</v>
      </c>
      <c r="BD101" s="333">
        <v>0</v>
      </c>
      <c r="BE101" s="333">
        <v>0</v>
      </c>
      <c r="BF101" s="333">
        <v>0</v>
      </c>
      <c r="BG101" s="333">
        <v>0</v>
      </c>
      <c r="BH101" s="333">
        <v>0</v>
      </c>
      <c r="BI101" s="333">
        <v>0</v>
      </c>
      <c r="BJ101" s="333">
        <v>0</v>
      </c>
      <c r="BK101" s="333">
        <v>0</v>
      </c>
      <c r="BL101" s="333">
        <v>0</v>
      </c>
      <c r="BM101" s="333">
        <v>0</v>
      </c>
      <c r="BN101" s="333">
        <v>0</v>
      </c>
      <c r="BO101" s="333">
        <v>0</v>
      </c>
      <c r="BP101" s="333">
        <v>0</v>
      </c>
      <c r="BQ101" s="333">
        <v>0</v>
      </c>
      <c r="BR101" s="333">
        <v>0</v>
      </c>
      <c r="BS101" s="333">
        <v>0</v>
      </c>
      <c r="BT101" s="333">
        <v>0</v>
      </c>
      <c r="BU101" s="333">
        <v>0</v>
      </c>
      <c r="BV101" s="333">
        <v>0</v>
      </c>
      <c r="BW101" s="333">
        <v>0</v>
      </c>
      <c r="BX101" s="333">
        <v>0</v>
      </c>
      <c r="BY101" s="333">
        <v>0</v>
      </c>
      <c r="BZ101" s="333">
        <v>0</v>
      </c>
      <c r="CA101" s="333">
        <v>0</v>
      </c>
      <c r="CB101" s="333">
        <v>0</v>
      </c>
      <c r="CC101" s="333">
        <v>0</v>
      </c>
      <c r="CD101" s="333">
        <v>0</v>
      </c>
      <c r="CE101" s="333">
        <v>0</v>
      </c>
      <c r="CF101" s="333">
        <v>0</v>
      </c>
      <c r="CG101" s="333">
        <v>0</v>
      </c>
      <c r="CH101" s="333">
        <v>0</v>
      </c>
      <c r="CI101" s="333">
        <v>0</v>
      </c>
      <c r="CJ101" s="333">
        <v>0</v>
      </c>
    </row>
    <row r="102" spans="2:88" x14ac:dyDescent="0.35">
      <c r="B102" s="47" t="s">
        <v>858</v>
      </c>
      <c r="C102" s="333">
        <f t="shared" si="77"/>
        <v>0</v>
      </c>
      <c r="D102" s="333">
        <f t="shared" si="77"/>
        <v>0</v>
      </c>
      <c r="E102" s="333">
        <f t="shared" si="77"/>
        <v>0</v>
      </c>
      <c r="F102" s="333">
        <f t="shared" si="77"/>
        <v>0</v>
      </c>
      <c r="G102" s="333">
        <f t="shared" si="77"/>
        <v>0</v>
      </c>
      <c r="H102" s="333">
        <f t="shared" si="77"/>
        <v>0</v>
      </c>
      <c r="I102" s="333">
        <f t="shared" si="78"/>
        <v>0</v>
      </c>
      <c r="J102" s="333">
        <f t="shared" si="71"/>
        <v>0</v>
      </c>
      <c r="K102" s="333">
        <f t="shared" si="71"/>
        <v>0</v>
      </c>
      <c r="L102" s="333">
        <f t="shared" si="71"/>
        <v>0</v>
      </c>
      <c r="M102" s="333">
        <f t="shared" si="71"/>
        <v>0</v>
      </c>
      <c r="N102" s="333">
        <f t="shared" si="79"/>
        <v>0</v>
      </c>
      <c r="O102" s="333">
        <f t="shared" si="72"/>
        <v>0</v>
      </c>
      <c r="P102" s="333">
        <f t="shared" si="72"/>
        <v>0</v>
      </c>
      <c r="Q102" s="333">
        <f t="shared" si="72"/>
        <v>0</v>
      </c>
      <c r="R102" s="333">
        <f t="shared" si="72"/>
        <v>0</v>
      </c>
      <c r="S102" s="333">
        <f t="shared" si="80"/>
        <v>0</v>
      </c>
      <c r="T102" s="333">
        <f t="shared" si="73"/>
        <v>0</v>
      </c>
      <c r="U102" s="333">
        <f t="shared" si="73"/>
        <v>0</v>
      </c>
      <c r="V102" s="333">
        <f t="shared" si="73"/>
        <v>0</v>
      </c>
      <c r="W102" s="333">
        <f t="shared" si="73"/>
        <v>0</v>
      </c>
      <c r="X102" s="333">
        <f t="shared" si="81"/>
        <v>0</v>
      </c>
      <c r="Y102" s="333">
        <f t="shared" si="74"/>
        <v>0</v>
      </c>
      <c r="Z102" s="333">
        <f t="shared" si="74"/>
        <v>0</v>
      </c>
      <c r="AA102" s="333">
        <f t="shared" si="74"/>
        <v>0</v>
      </c>
      <c r="AB102" s="333">
        <f t="shared" si="74"/>
        <v>0</v>
      </c>
      <c r="AC102" s="333">
        <f t="shared" si="82"/>
        <v>0</v>
      </c>
      <c r="AD102" s="333">
        <f t="shared" si="75"/>
        <v>0</v>
      </c>
      <c r="AE102" s="333">
        <f t="shared" si="75"/>
        <v>0</v>
      </c>
      <c r="AF102" s="333">
        <f t="shared" si="75"/>
        <v>0</v>
      </c>
      <c r="AG102" s="333">
        <f t="shared" si="75"/>
        <v>0</v>
      </c>
      <c r="AH102" s="333">
        <f t="shared" si="83"/>
        <v>0</v>
      </c>
      <c r="AI102" s="333">
        <f t="shared" si="76"/>
        <v>0</v>
      </c>
      <c r="AJ102" s="333">
        <f t="shared" si="76"/>
        <v>0</v>
      </c>
      <c r="AK102" s="333">
        <f t="shared" si="76"/>
        <v>0</v>
      </c>
      <c r="AL102" s="333">
        <f t="shared" si="76"/>
        <v>0</v>
      </c>
      <c r="AM102" s="333">
        <v>0</v>
      </c>
      <c r="AN102" s="333">
        <v>0</v>
      </c>
      <c r="AO102" s="333">
        <v>0</v>
      </c>
      <c r="AP102" s="333">
        <v>0</v>
      </c>
      <c r="AQ102" s="333">
        <v>0</v>
      </c>
      <c r="AR102" s="333">
        <v>0</v>
      </c>
      <c r="AS102" s="333">
        <v>0</v>
      </c>
      <c r="AT102" s="333">
        <v>0</v>
      </c>
      <c r="AU102" s="333">
        <v>0</v>
      </c>
      <c r="AV102" s="333">
        <v>0</v>
      </c>
      <c r="AW102" s="333">
        <v>0</v>
      </c>
      <c r="AX102" s="333">
        <v>0</v>
      </c>
      <c r="AY102" s="333">
        <v>0</v>
      </c>
      <c r="AZ102" s="333">
        <v>0</v>
      </c>
      <c r="BA102" s="333">
        <v>0</v>
      </c>
      <c r="BB102" s="333">
        <v>0</v>
      </c>
      <c r="BC102" s="333">
        <v>0</v>
      </c>
      <c r="BD102" s="333">
        <v>0</v>
      </c>
      <c r="BE102" s="333">
        <v>0</v>
      </c>
      <c r="BF102" s="333">
        <v>0</v>
      </c>
      <c r="BG102" s="333">
        <v>0</v>
      </c>
      <c r="BH102" s="333">
        <v>0</v>
      </c>
      <c r="BI102" s="333">
        <v>0</v>
      </c>
      <c r="BJ102" s="333">
        <v>0</v>
      </c>
      <c r="BK102" s="333">
        <v>0</v>
      </c>
      <c r="BL102" s="333">
        <v>0</v>
      </c>
      <c r="BM102" s="333">
        <v>0</v>
      </c>
      <c r="BN102" s="333">
        <v>0</v>
      </c>
      <c r="BO102" s="333">
        <v>0</v>
      </c>
      <c r="BP102" s="333">
        <v>0</v>
      </c>
      <c r="BQ102" s="333">
        <v>0</v>
      </c>
      <c r="BR102" s="333">
        <v>0</v>
      </c>
      <c r="BS102" s="333">
        <v>0</v>
      </c>
      <c r="BT102" s="333">
        <v>0</v>
      </c>
      <c r="BU102" s="333">
        <v>0</v>
      </c>
      <c r="BV102" s="333">
        <v>0</v>
      </c>
      <c r="BW102" s="333">
        <v>0</v>
      </c>
      <c r="BX102" s="333">
        <v>0</v>
      </c>
      <c r="BY102" s="333">
        <v>0</v>
      </c>
      <c r="BZ102" s="333">
        <v>0</v>
      </c>
      <c r="CA102" s="333">
        <v>0</v>
      </c>
      <c r="CB102" s="333">
        <v>0</v>
      </c>
      <c r="CC102" s="333">
        <v>0</v>
      </c>
      <c r="CD102" s="333">
        <v>0</v>
      </c>
      <c r="CE102" s="333">
        <v>0</v>
      </c>
      <c r="CF102" s="333">
        <v>0</v>
      </c>
      <c r="CG102" s="333">
        <v>0</v>
      </c>
      <c r="CH102" s="333">
        <v>0</v>
      </c>
      <c r="CI102" s="333">
        <v>0</v>
      </c>
      <c r="CJ102" s="333">
        <v>0</v>
      </c>
    </row>
    <row r="103" spans="2:88" x14ac:dyDescent="0.35">
      <c r="B103" s="47" t="s">
        <v>1568</v>
      </c>
      <c r="C103" s="333">
        <f t="shared" si="77"/>
        <v>0</v>
      </c>
      <c r="D103" s="333">
        <f t="shared" si="77"/>
        <v>0</v>
      </c>
      <c r="E103" s="333">
        <f t="shared" si="77"/>
        <v>0</v>
      </c>
      <c r="F103" s="333">
        <f t="shared" si="77"/>
        <v>0</v>
      </c>
      <c r="G103" s="333">
        <f t="shared" si="77"/>
        <v>0</v>
      </c>
      <c r="H103" s="333">
        <f t="shared" si="77"/>
        <v>0</v>
      </c>
      <c r="I103" s="333">
        <f t="shared" si="78"/>
        <v>0</v>
      </c>
      <c r="J103" s="333">
        <f t="shared" si="71"/>
        <v>0</v>
      </c>
      <c r="K103" s="333">
        <f t="shared" si="71"/>
        <v>0</v>
      </c>
      <c r="L103" s="333">
        <f t="shared" si="71"/>
        <v>0</v>
      </c>
      <c r="M103" s="333">
        <f t="shared" si="71"/>
        <v>0</v>
      </c>
      <c r="N103" s="333">
        <f t="shared" si="79"/>
        <v>0</v>
      </c>
      <c r="O103" s="333">
        <f t="shared" si="72"/>
        <v>0</v>
      </c>
      <c r="P103" s="333">
        <f t="shared" si="72"/>
        <v>0</v>
      </c>
      <c r="Q103" s="333">
        <f t="shared" si="72"/>
        <v>0</v>
      </c>
      <c r="R103" s="333">
        <f t="shared" si="72"/>
        <v>0</v>
      </c>
      <c r="S103" s="333">
        <f t="shared" si="80"/>
        <v>0</v>
      </c>
      <c r="T103" s="333">
        <f t="shared" si="73"/>
        <v>0</v>
      </c>
      <c r="U103" s="333">
        <f t="shared" si="73"/>
        <v>0</v>
      </c>
      <c r="V103" s="333">
        <f t="shared" si="73"/>
        <v>0</v>
      </c>
      <c r="W103" s="333">
        <f t="shared" si="73"/>
        <v>0</v>
      </c>
      <c r="X103" s="333">
        <f t="shared" si="81"/>
        <v>0</v>
      </c>
      <c r="Y103" s="333">
        <f t="shared" si="74"/>
        <v>0</v>
      </c>
      <c r="Z103" s="333">
        <f t="shared" si="74"/>
        <v>0</v>
      </c>
      <c r="AA103" s="333">
        <f t="shared" si="74"/>
        <v>0</v>
      </c>
      <c r="AB103" s="333">
        <f t="shared" si="74"/>
        <v>0</v>
      </c>
      <c r="AC103" s="333">
        <f t="shared" si="82"/>
        <v>0</v>
      </c>
      <c r="AD103" s="333">
        <f t="shared" si="75"/>
        <v>0</v>
      </c>
      <c r="AE103" s="333">
        <f t="shared" si="75"/>
        <v>0</v>
      </c>
      <c r="AF103" s="333">
        <f t="shared" si="75"/>
        <v>0</v>
      </c>
      <c r="AG103" s="333">
        <f t="shared" si="75"/>
        <v>0</v>
      </c>
      <c r="AH103" s="333">
        <f t="shared" si="83"/>
        <v>0</v>
      </c>
      <c r="AI103" s="333">
        <f t="shared" si="76"/>
        <v>0</v>
      </c>
      <c r="AJ103" s="333">
        <f t="shared" si="76"/>
        <v>0</v>
      </c>
      <c r="AK103" s="333">
        <f t="shared" si="76"/>
        <v>0</v>
      </c>
      <c r="AL103" s="333">
        <f t="shared" si="76"/>
        <v>0</v>
      </c>
      <c r="AM103" s="333">
        <v>0</v>
      </c>
      <c r="AN103" s="333">
        <v>0</v>
      </c>
      <c r="AO103" s="333">
        <v>0</v>
      </c>
      <c r="AP103" s="333">
        <v>0</v>
      </c>
      <c r="AQ103" s="333">
        <v>0</v>
      </c>
      <c r="AR103" s="333">
        <v>0</v>
      </c>
      <c r="AS103" s="333">
        <v>0</v>
      </c>
      <c r="AT103" s="333">
        <v>0</v>
      </c>
      <c r="AU103" s="333">
        <v>0</v>
      </c>
      <c r="AV103" s="333">
        <v>0</v>
      </c>
      <c r="AW103" s="333">
        <v>0</v>
      </c>
      <c r="AX103" s="333">
        <v>0</v>
      </c>
      <c r="AY103" s="333">
        <v>0</v>
      </c>
      <c r="AZ103" s="333">
        <v>0</v>
      </c>
      <c r="BA103" s="333">
        <v>0</v>
      </c>
      <c r="BB103" s="333">
        <v>0</v>
      </c>
      <c r="BC103" s="333">
        <v>0</v>
      </c>
      <c r="BD103" s="333">
        <v>0</v>
      </c>
      <c r="BE103" s="333">
        <v>0</v>
      </c>
      <c r="BF103" s="333">
        <v>0</v>
      </c>
      <c r="BG103" s="333">
        <v>0</v>
      </c>
      <c r="BH103" s="333">
        <v>0</v>
      </c>
      <c r="BI103" s="333">
        <v>0</v>
      </c>
      <c r="BJ103" s="333">
        <v>0</v>
      </c>
      <c r="BK103" s="333">
        <v>0</v>
      </c>
      <c r="BL103" s="333">
        <v>0</v>
      </c>
      <c r="BM103" s="333">
        <v>0</v>
      </c>
      <c r="BN103" s="333">
        <v>0</v>
      </c>
      <c r="BO103" s="333">
        <v>0</v>
      </c>
      <c r="BP103" s="333">
        <v>0</v>
      </c>
      <c r="BQ103" s="333">
        <v>0</v>
      </c>
      <c r="BR103" s="333">
        <v>0</v>
      </c>
      <c r="BS103" s="333">
        <v>0</v>
      </c>
      <c r="BT103" s="333">
        <v>0</v>
      </c>
      <c r="BU103" s="333">
        <v>0</v>
      </c>
      <c r="BV103" s="333">
        <v>0</v>
      </c>
      <c r="BW103" s="333">
        <v>0</v>
      </c>
      <c r="BX103" s="333">
        <v>0</v>
      </c>
      <c r="BY103" s="333">
        <v>0</v>
      </c>
      <c r="BZ103" s="333">
        <v>0</v>
      </c>
      <c r="CA103" s="333">
        <v>0</v>
      </c>
      <c r="CB103" s="333">
        <v>0</v>
      </c>
      <c r="CC103" s="333">
        <v>0</v>
      </c>
      <c r="CD103" s="333">
        <v>0</v>
      </c>
      <c r="CE103" s="333">
        <v>0</v>
      </c>
      <c r="CF103" s="333">
        <v>0</v>
      </c>
      <c r="CG103" s="333">
        <v>0</v>
      </c>
      <c r="CH103" s="333">
        <v>0</v>
      </c>
      <c r="CI103" s="333">
        <v>0</v>
      </c>
      <c r="CJ103" s="333">
        <v>0</v>
      </c>
    </row>
    <row r="104" spans="2:88" x14ac:dyDescent="0.35">
      <c r="B104" s="47" t="s">
        <v>859</v>
      </c>
      <c r="C104" s="333">
        <f t="shared" si="77"/>
        <v>0</v>
      </c>
      <c r="D104" s="333">
        <f t="shared" si="77"/>
        <v>0</v>
      </c>
      <c r="E104" s="333">
        <f t="shared" si="77"/>
        <v>0</v>
      </c>
      <c r="F104" s="333">
        <f t="shared" si="77"/>
        <v>0</v>
      </c>
      <c r="G104" s="333">
        <f t="shared" si="77"/>
        <v>0</v>
      </c>
      <c r="H104" s="333">
        <f t="shared" si="77"/>
        <v>0</v>
      </c>
      <c r="I104" s="333">
        <f t="shared" si="78"/>
        <v>0</v>
      </c>
      <c r="J104" s="333">
        <f t="shared" si="71"/>
        <v>0</v>
      </c>
      <c r="K104" s="333">
        <f t="shared" si="71"/>
        <v>0</v>
      </c>
      <c r="L104" s="333">
        <f t="shared" si="71"/>
        <v>0</v>
      </c>
      <c r="M104" s="333">
        <f t="shared" si="71"/>
        <v>0</v>
      </c>
      <c r="N104" s="333">
        <f t="shared" si="79"/>
        <v>0</v>
      </c>
      <c r="O104" s="333">
        <f t="shared" si="72"/>
        <v>0</v>
      </c>
      <c r="P104" s="333">
        <f t="shared" si="72"/>
        <v>0</v>
      </c>
      <c r="Q104" s="333">
        <f t="shared" si="72"/>
        <v>0</v>
      </c>
      <c r="R104" s="333">
        <f t="shared" si="72"/>
        <v>0</v>
      </c>
      <c r="S104" s="333">
        <f t="shared" si="80"/>
        <v>0</v>
      </c>
      <c r="T104" s="333">
        <f t="shared" si="73"/>
        <v>0</v>
      </c>
      <c r="U104" s="333">
        <f t="shared" si="73"/>
        <v>0</v>
      </c>
      <c r="V104" s="333">
        <f t="shared" si="73"/>
        <v>0</v>
      </c>
      <c r="W104" s="333">
        <f t="shared" si="73"/>
        <v>0</v>
      </c>
      <c r="X104" s="333">
        <f t="shared" si="81"/>
        <v>0</v>
      </c>
      <c r="Y104" s="333">
        <f t="shared" si="74"/>
        <v>0</v>
      </c>
      <c r="Z104" s="333">
        <f t="shared" si="74"/>
        <v>0</v>
      </c>
      <c r="AA104" s="333">
        <f t="shared" si="74"/>
        <v>0</v>
      </c>
      <c r="AB104" s="333">
        <f t="shared" si="74"/>
        <v>0</v>
      </c>
      <c r="AC104" s="333">
        <f t="shared" si="82"/>
        <v>0</v>
      </c>
      <c r="AD104" s="333">
        <f t="shared" si="75"/>
        <v>0</v>
      </c>
      <c r="AE104" s="333">
        <f t="shared" si="75"/>
        <v>0</v>
      </c>
      <c r="AF104" s="333">
        <f t="shared" si="75"/>
        <v>0</v>
      </c>
      <c r="AG104" s="333">
        <f t="shared" si="75"/>
        <v>0</v>
      </c>
      <c r="AH104" s="333">
        <f t="shared" si="83"/>
        <v>0</v>
      </c>
      <c r="AI104" s="333">
        <f t="shared" si="76"/>
        <v>0</v>
      </c>
      <c r="AJ104" s="333">
        <f t="shared" si="76"/>
        <v>0</v>
      </c>
      <c r="AK104" s="333">
        <f t="shared" si="76"/>
        <v>0</v>
      </c>
      <c r="AL104" s="333">
        <f t="shared" si="76"/>
        <v>0</v>
      </c>
      <c r="AM104" s="333">
        <v>0</v>
      </c>
      <c r="AN104" s="333">
        <v>0</v>
      </c>
      <c r="AO104" s="333">
        <v>0</v>
      </c>
      <c r="AP104" s="333">
        <v>0</v>
      </c>
      <c r="AQ104" s="333">
        <v>0</v>
      </c>
      <c r="AR104" s="333">
        <v>0</v>
      </c>
      <c r="AS104" s="333">
        <v>0</v>
      </c>
      <c r="AT104" s="333">
        <v>0</v>
      </c>
      <c r="AU104" s="333">
        <v>0</v>
      </c>
      <c r="AV104" s="333">
        <v>0</v>
      </c>
      <c r="AW104" s="333">
        <v>0</v>
      </c>
      <c r="AX104" s="333">
        <v>0</v>
      </c>
      <c r="AY104" s="333">
        <v>0</v>
      </c>
      <c r="AZ104" s="333">
        <v>0</v>
      </c>
      <c r="BA104" s="333">
        <v>0</v>
      </c>
      <c r="BB104" s="333">
        <v>0</v>
      </c>
      <c r="BC104" s="333">
        <v>0</v>
      </c>
      <c r="BD104" s="333">
        <v>0</v>
      </c>
      <c r="BE104" s="333">
        <v>0</v>
      </c>
      <c r="BF104" s="333">
        <v>0</v>
      </c>
      <c r="BG104" s="333">
        <v>0</v>
      </c>
      <c r="BH104" s="333">
        <v>0</v>
      </c>
      <c r="BI104" s="333">
        <v>0</v>
      </c>
      <c r="BJ104" s="333">
        <v>0</v>
      </c>
      <c r="BK104" s="333">
        <v>0</v>
      </c>
      <c r="BL104" s="333">
        <v>0</v>
      </c>
      <c r="BM104" s="333">
        <v>0</v>
      </c>
      <c r="BN104" s="333">
        <v>0</v>
      </c>
      <c r="BO104" s="333">
        <v>0</v>
      </c>
      <c r="BP104" s="333">
        <v>0</v>
      </c>
      <c r="BQ104" s="333">
        <v>0</v>
      </c>
      <c r="BR104" s="333">
        <v>0</v>
      </c>
      <c r="BS104" s="333">
        <v>0</v>
      </c>
      <c r="BT104" s="333">
        <v>0</v>
      </c>
      <c r="BU104" s="333">
        <v>0</v>
      </c>
      <c r="BV104" s="333">
        <v>0</v>
      </c>
      <c r="BW104" s="333">
        <v>0</v>
      </c>
      <c r="BX104" s="333">
        <v>0</v>
      </c>
      <c r="BY104" s="333">
        <v>0</v>
      </c>
      <c r="BZ104" s="333">
        <v>0</v>
      </c>
      <c r="CA104" s="333">
        <v>0</v>
      </c>
      <c r="CB104" s="333">
        <v>0</v>
      </c>
      <c r="CC104" s="333">
        <v>0</v>
      </c>
      <c r="CD104" s="333">
        <v>0</v>
      </c>
      <c r="CE104" s="333">
        <v>0</v>
      </c>
      <c r="CF104" s="333">
        <v>0</v>
      </c>
      <c r="CG104" s="333">
        <v>0</v>
      </c>
      <c r="CH104" s="333">
        <v>0</v>
      </c>
      <c r="CI104" s="333">
        <v>0</v>
      </c>
      <c r="CJ104" s="333">
        <v>0</v>
      </c>
    </row>
    <row r="105" spans="2:88" x14ac:dyDescent="0.35">
      <c r="B105" s="47" t="s">
        <v>1569</v>
      </c>
      <c r="C105" s="333">
        <f t="shared" si="77"/>
        <v>0</v>
      </c>
      <c r="D105" s="333">
        <f t="shared" si="77"/>
        <v>0</v>
      </c>
      <c r="E105" s="333">
        <f t="shared" si="77"/>
        <v>0</v>
      </c>
      <c r="F105" s="333">
        <f t="shared" si="77"/>
        <v>0</v>
      </c>
      <c r="G105" s="333">
        <f t="shared" si="77"/>
        <v>0</v>
      </c>
      <c r="H105" s="333">
        <f t="shared" si="77"/>
        <v>0</v>
      </c>
      <c r="I105" s="333">
        <f t="shared" si="78"/>
        <v>0</v>
      </c>
      <c r="J105" s="333">
        <f t="shared" si="71"/>
        <v>0</v>
      </c>
      <c r="K105" s="333">
        <f t="shared" si="71"/>
        <v>0</v>
      </c>
      <c r="L105" s="333">
        <f t="shared" si="71"/>
        <v>0</v>
      </c>
      <c r="M105" s="333">
        <f t="shared" si="71"/>
        <v>0</v>
      </c>
      <c r="N105" s="333">
        <f t="shared" si="79"/>
        <v>0</v>
      </c>
      <c r="O105" s="333">
        <f t="shared" si="72"/>
        <v>0</v>
      </c>
      <c r="P105" s="333">
        <f t="shared" si="72"/>
        <v>0</v>
      </c>
      <c r="Q105" s="333">
        <f t="shared" si="72"/>
        <v>0</v>
      </c>
      <c r="R105" s="333">
        <f t="shared" si="72"/>
        <v>0</v>
      </c>
      <c r="S105" s="333">
        <f t="shared" si="80"/>
        <v>0</v>
      </c>
      <c r="T105" s="333">
        <f t="shared" si="73"/>
        <v>0</v>
      </c>
      <c r="U105" s="333">
        <f t="shared" si="73"/>
        <v>0</v>
      </c>
      <c r="V105" s="333">
        <f t="shared" si="73"/>
        <v>0</v>
      </c>
      <c r="W105" s="333">
        <f t="shared" si="73"/>
        <v>0</v>
      </c>
      <c r="X105" s="333">
        <f t="shared" si="81"/>
        <v>0</v>
      </c>
      <c r="Y105" s="333">
        <f t="shared" si="74"/>
        <v>0</v>
      </c>
      <c r="Z105" s="333">
        <f t="shared" si="74"/>
        <v>0</v>
      </c>
      <c r="AA105" s="333">
        <f t="shared" si="74"/>
        <v>0</v>
      </c>
      <c r="AB105" s="333">
        <f t="shared" si="74"/>
        <v>0</v>
      </c>
      <c r="AC105" s="333">
        <f t="shared" si="82"/>
        <v>0</v>
      </c>
      <c r="AD105" s="333">
        <f t="shared" si="75"/>
        <v>0</v>
      </c>
      <c r="AE105" s="333">
        <f t="shared" si="75"/>
        <v>0</v>
      </c>
      <c r="AF105" s="333">
        <f t="shared" si="75"/>
        <v>0</v>
      </c>
      <c r="AG105" s="333">
        <f t="shared" si="75"/>
        <v>0</v>
      </c>
      <c r="AH105" s="333">
        <f t="shared" si="83"/>
        <v>0</v>
      </c>
      <c r="AI105" s="333">
        <f t="shared" si="76"/>
        <v>0</v>
      </c>
      <c r="AJ105" s="333">
        <f t="shared" si="76"/>
        <v>0</v>
      </c>
      <c r="AK105" s="333">
        <f t="shared" si="76"/>
        <v>0</v>
      </c>
      <c r="AL105" s="333">
        <f t="shared" si="76"/>
        <v>0</v>
      </c>
      <c r="AM105" s="333">
        <v>0</v>
      </c>
      <c r="AN105" s="333">
        <v>0</v>
      </c>
      <c r="AO105" s="333">
        <v>0</v>
      </c>
      <c r="AP105" s="333">
        <v>0</v>
      </c>
      <c r="AQ105" s="333">
        <v>0</v>
      </c>
      <c r="AR105" s="333">
        <v>0</v>
      </c>
      <c r="AS105" s="333">
        <v>0</v>
      </c>
      <c r="AT105" s="333">
        <v>0</v>
      </c>
      <c r="AU105" s="333">
        <v>0</v>
      </c>
      <c r="AV105" s="333">
        <v>0</v>
      </c>
      <c r="AW105" s="333">
        <v>0</v>
      </c>
      <c r="AX105" s="333">
        <v>0</v>
      </c>
      <c r="AY105" s="333">
        <v>0</v>
      </c>
      <c r="AZ105" s="333">
        <v>0</v>
      </c>
      <c r="BA105" s="333">
        <v>0</v>
      </c>
      <c r="BB105" s="333">
        <v>0</v>
      </c>
      <c r="BC105" s="333">
        <v>0</v>
      </c>
      <c r="BD105" s="333">
        <v>0</v>
      </c>
      <c r="BE105" s="333">
        <v>0</v>
      </c>
      <c r="BF105" s="333">
        <v>0</v>
      </c>
      <c r="BG105" s="333">
        <v>0</v>
      </c>
      <c r="BH105" s="333">
        <v>0</v>
      </c>
      <c r="BI105" s="333">
        <v>0</v>
      </c>
      <c r="BJ105" s="333">
        <v>0</v>
      </c>
      <c r="BK105" s="333">
        <v>0</v>
      </c>
      <c r="BL105" s="333">
        <v>0</v>
      </c>
      <c r="BM105" s="333">
        <v>0</v>
      </c>
      <c r="BN105" s="333">
        <v>0</v>
      </c>
      <c r="BO105" s="333">
        <v>0</v>
      </c>
      <c r="BP105" s="333">
        <v>0</v>
      </c>
      <c r="BQ105" s="333">
        <v>0</v>
      </c>
      <c r="BR105" s="333">
        <v>0</v>
      </c>
      <c r="BS105" s="333">
        <v>0</v>
      </c>
      <c r="BT105" s="333">
        <v>0</v>
      </c>
      <c r="BU105" s="333">
        <v>0</v>
      </c>
      <c r="BV105" s="333">
        <v>0</v>
      </c>
      <c r="BW105" s="333">
        <v>0</v>
      </c>
      <c r="BX105" s="333">
        <v>0</v>
      </c>
      <c r="BY105" s="333">
        <v>0</v>
      </c>
      <c r="BZ105" s="333">
        <v>0</v>
      </c>
      <c r="CA105" s="333">
        <v>0</v>
      </c>
      <c r="CB105" s="333">
        <v>0</v>
      </c>
      <c r="CC105" s="333">
        <v>0</v>
      </c>
      <c r="CD105" s="333">
        <v>0</v>
      </c>
      <c r="CE105" s="333">
        <v>0</v>
      </c>
      <c r="CF105" s="333">
        <v>0</v>
      </c>
      <c r="CG105" s="333">
        <v>0</v>
      </c>
      <c r="CH105" s="333">
        <v>0</v>
      </c>
      <c r="CI105" s="333">
        <v>0</v>
      </c>
      <c r="CJ105" s="333">
        <v>0</v>
      </c>
    </row>
    <row r="106" spans="2:88" x14ac:dyDescent="0.35">
      <c r="B106" s="47" t="s">
        <v>1570</v>
      </c>
      <c r="C106" s="333">
        <f t="shared" si="77"/>
        <v>0</v>
      </c>
      <c r="D106" s="333">
        <f t="shared" si="77"/>
        <v>0</v>
      </c>
      <c r="E106" s="333">
        <f t="shared" si="77"/>
        <v>0</v>
      </c>
      <c r="F106" s="333">
        <f t="shared" si="77"/>
        <v>0</v>
      </c>
      <c r="G106" s="333">
        <f t="shared" si="77"/>
        <v>0</v>
      </c>
      <c r="H106" s="333">
        <f t="shared" si="77"/>
        <v>0</v>
      </c>
      <c r="I106" s="333">
        <f t="shared" si="78"/>
        <v>0</v>
      </c>
      <c r="J106" s="333">
        <f t="shared" si="71"/>
        <v>0</v>
      </c>
      <c r="K106" s="333">
        <f t="shared" si="71"/>
        <v>0</v>
      </c>
      <c r="L106" s="333">
        <f t="shared" si="71"/>
        <v>0</v>
      </c>
      <c r="M106" s="333">
        <f t="shared" si="71"/>
        <v>0</v>
      </c>
      <c r="N106" s="333">
        <f t="shared" si="79"/>
        <v>0</v>
      </c>
      <c r="O106" s="333">
        <f t="shared" si="72"/>
        <v>0</v>
      </c>
      <c r="P106" s="333">
        <f t="shared" si="72"/>
        <v>0</v>
      </c>
      <c r="Q106" s="333">
        <f t="shared" si="72"/>
        <v>0</v>
      </c>
      <c r="R106" s="333">
        <f t="shared" si="72"/>
        <v>0</v>
      </c>
      <c r="S106" s="333">
        <f t="shared" si="80"/>
        <v>0</v>
      </c>
      <c r="T106" s="333">
        <f t="shared" si="73"/>
        <v>0</v>
      </c>
      <c r="U106" s="333">
        <f t="shared" si="73"/>
        <v>0</v>
      </c>
      <c r="V106" s="333">
        <f t="shared" si="73"/>
        <v>0</v>
      </c>
      <c r="W106" s="333">
        <f t="shared" si="73"/>
        <v>0</v>
      </c>
      <c r="X106" s="333">
        <f t="shared" si="81"/>
        <v>0</v>
      </c>
      <c r="Y106" s="333">
        <f t="shared" si="74"/>
        <v>0</v>
      </c>
      <c r="Z106" s="333">
        <f t="shared" si="74"/>
        <v>0</v>
      </c>
      <c r="AA106" s="333">
        <f t="shared" si="74"/>
        <v>0</v>
      </c>
      <c r="AB106" s="333">
        <f t="shared" si="74"/>
        <v>0</v>
      </c>
      <c r="AC106" s="333">
        <f t="shared" si="82"/>
        <v>0</v>
      </c>
      <c r="AD106" s="333">
        <f t="shared" si="75"/>
        <v>0</v>
      </c>
      <c r="AE106" s="333">
        <f t="shared" si="75"/>
        <v>0</v>
      </c>
      <c r="AF106" s="333">
        <f t="shared" si="75"/>
        <v>0</v>
      </c>
      <c r="AG106" s="333">
        <f t="shared" si="75"/>
        <v>0</v>
      </c>
      <c r="AH106" s="333">
        <f t="shared" si="83"/>
        <v>0</v>
      </c>
      <c r="AI106" s="333">
        <f t="shared" si="76"/>
        <v>0</v>
      </c>
      <c r="AJ106" s="333">
        <f t="shared" si="76"/>
        <v>0</v>
      </c>
      <c r="AK106" s="333">
        <f t="shared" si="76"/>
        <v>0</v>
      </c>
      <c r="AL106" s="333">
        <f t="shared" si="76"/>
        <v>0</v>
      </c>
      <c r="AM106" s="333">
        <v>0</v>
      </c>
      <c r="AN106" s="333">
        <v>0</v>
      </c>
      <c r="AO106" s="333">
        <v>0</v>
      </c>
      <c r="AP106" s="333">
        <v>0</v>
      </c>
      <c r="AQ106" s="333">
        <v>0</v>
      </c>
      <c r="AR106" s="333">
        <v>0</v>
      </c>
      <c r="AS106" s="333">
        <v>0</v>
      </c>
      <c r="AT106" s="333">
        <v>0</v>
      </c>
      <c r="AU106" s="333">
        <v>0</v>
      </c>
      <c r="AV106" s="333">
        <v>0</v>
      </c>
      <c r="AW106" s="333">
        <v>0</v>
      </c>
      <c r="AX106" s="333">
        <v>0</v>
      </c>
      <c r="AY106" s="333">
        <v>0</v>
      </c>
      <c r="AZ106" s="333">
        <v>0</v>
      </c>
      <c r="BA106" s="333">
        <v>0</v>
      </c>
      <c r="BB106" s="333">
        <v>0</v>
      </c>
      <c r="BC106" s="333">
        <v>0</v>
      </c>
      <c r="BD106" s="333">
        <v>0</v>
      </c>
      <c r="BE106" s="333">
        <v>0</v>
      </c>
      <c r="BF106" s="333">
        <v>0</v>
      </c>
      <c r="BG106" s="333">
        <v>0</v>
      </c>
      <c r="BH106" s="333">
        <v>0</v>
      </c>
      <c r="BI106" s="333">
        <v>0</v>
      </c>
      <c r="BJ106" s="333">
        <v>0</v>
      </c>
      <c r="BK106" s="333">
        <v>0</v>
      </c>
      <c r="BL106" s="333">
        <v>0</v>
      </c>
      <c r="BM106" s="333">
        <v>0</v>
      </c>
      <c r="BN106" s="333">
        <v>0</v>
      </c>
      <c r="BO106" s="333">
        <v>0</v>
      </c>
      <c r="BP106" s="333">
        <v>0</v>
      </c>
      <c r="BQ106" s="333">
        <v>0</v>
      </c>
      <c r="BR106" s="333">
        <v>0</v>
      </c>
      <c r="BS106" s="333">
        <v>0</v>
      </c>
      <c r="BT106" s="333">
        <v>0</v>
      </c>
      <c r="BU106" s="333">
        <v>0</v>
      </c>
      <c r="BV106" s="333">
        <v>0</v>
      </c>
      <c r="BW106" s="333">
        <v>0</v>
      </c>
      <c r="BX106" s="333">
        <v>0</v>
      </c>
      <c r="BY106" s="333">
        <v>0</v>
      </c>
      <c r="BZ106" s="333">
        <v>0</v>
      </c>
      <c r="CA106" s="333">
        <v>0</v>
      </c>
      <c r="CB106" s="333">
        <v>0</v>
      </c>
      <c r="CC106" s="333">
        <v>0</v>
      </c>
      <c r="CD106" s="333">
        <v>0</v>
      </c>
      <c r="CE106" s="333">
        <v>0</v>
      </c>
      <c r="CF106" s="333">
        <v>0</v>
      </c>
      <c r="CG106" s="333">
        <v>0</v>
      </c>
      <c r="CH106" s="333">
        <v>0</v>
      </c>
      <c r="CI106" s="333">
        <v>0</v>
      </c>
      <c r="CJ106" s="333">
        <v>0</v>
      </c>
    </row>
    <row r="108" spans="2:88" ht="18.5" x14ac:dyDescent="0.45">
      <c r="B108" s="335" t="s">
        <v>1579</v>
      </c>
    </row>
    <row r="109" spans="2:88" x14ac:dyDescent="0.35">
      <c r="B109" s="336" t="s">
        <v>1556</v>
      </c>
      <c r="C109">
        <v>2015</v>
      </c>
      <c r="D109">
        <v>2016</v>
      </c>
      <c r="E109">
        <v>2017</v>
      </c>
      <c r="F109">
        <v>2018</v>
      </c>
      <c r="G109">
        <v>2019</v>
      </c>
      <c r="H109">
        <v>2020</v>
      </c>
      <c r="I109">
        <v>2021</v>
      </c>
      <c r="J109">
        <v>2022</v>
      </c>
      <c r="K109">
        <v>2023</v>
      </c>
      <c r="L109">
        <v>2024</v>
      </c>
      <c r="M109">
        <v>2025</v>
      </c>
      <c r="N109">
        <v>2026</v>
      </c>
      <c r="O109">
        <v>2027</v>
      </c>
      <c r="P109">
        <v>2028</v>
      </c>
      <c r="Q109">
        <v>2029</v>
      </c>
      <c r="R109">
        <v>2030</v>
      </c>
      <c r="S109">
        <v>2031</v>
      </c>
      <c r="T109">
        <v>2032</v>
      </c>
      <c r="U109">
        <v>2033</v>
      </c>
      <c r="V109">
        <v>2034</v>
      </c>
      <c r="W109">
        <v>2035</v>
      </c>
      <c r="X109">
        <v>2036</v>
      </c>
      <c r="Y109">
        <v>2037</v>
      </c>
      <c r="Z109">
        <v>2038</v>
      </c>
      <c r="AA109">
        <v>2039</v>
      </c>
      <c r="AB109">
        <v>2040</v>
      </c>
      <c r="AC109">
        <v>2041</v>
      </c>
      <c r="AD109">
        <v>2042</v>
      </c>
      <c r="AE109">
        <v>2043</v>
      </c>
      <c r="AF109">
        <v>2044</v>
      </c>
      <c r="AG109">
        <v>2045</v>
      </c>
      <c r="AH109">
        <v>2046</v>
      </c>
      <c r="AI109">
        <v>2047</v>
      </c>
      <c r="AJ109">
        <v>2048</v>
      </c>
      <c r="AK109">
        <v>2049</v>
      </c>
      <c r="AL109">
        <v>2050</v>
      </c>
      <c r="AM109">
        <v>2051</v>
      </c>
      <c r="AN109">
        <v>2052</v>
      </c>
      <c r="AO109">
        <v>2053</v>
      </c>
      <c r="AP109">
        <v>2054</v>
      </c>
      <c r="AQ109">
        <v>2055</v>
      </c>
      <c r="AR109">
        <v>2056</v>
      </c>
      <c r="AS109">
        <v>2057</v>
      </c>
      <c r="AT109">
        <v>2058</v>
      </c>
      <c r="AU109">
        <v>2059</v>
      </c>
      <c r="AV109">
        <v>2060</v>
      </c>
      <c r="AW109">
        <v>2061</v>
      </c>
      <c r="AX109">
        <v>2062</v>
      </c>
      <c r="AY109">
        <v>2063</v>
      </c>
      <c r="AZ109">
        <v>2064</v>
      </c>
      <c r="BA109">
        <v>2065</v>
      </c>
      <c r="BB109">
        <v>2066</v>
      </c>
      <c r="BC109">
        <v>2067</v>
      </c>
      <c r="BD109">
        <v>2068</v>
      </c>
      <c r="BE109">
        <v>2069</v>
      </c>
      <c r="BF109">
        <v>2070</v>
      </c>
      <c r="BG109">
        <v>2071</v>
      </c>
      <c r="BH109">
        <v>2072</v>
      </c>
      <c r="BI109">
        <v>2073</v>
      </c>
      <c r="BJ109">
        <v>2074</v>
      </c>
      <c r="BK109">
        <v>2075</v>
      </c>
      <c r="BL109">
        <v>2076</v>
      </c>
      <c r="BM109">
        <v>2077</v>
      </c>
      <c r="BN109">
        <v>2078</v>
      </c>
      <c r="BO109">
        <v>2079</v>
      </c>
      <c r="BP109">
        <v>2080</v>
      </c>
      <c r="BQ109">
        <v>2081</v>
      </c>
      <c r="BR109">
        <v>2082</v>
      </c>
      <c r="BS109">
        <v>2083</v>
      </c>
      <c r="BT109">
        <v>2084</v>
      </c>
      <c r="BU109">
        <v>2085</v>
      </c>
      <c r="BV109">
        <v>2086</v>
      </c>
      <c r="BW109">
        <v>2087</v>
      </c>
      <c r="BX109">
        <v>2088</v>
      </c>
      <c r="BY109">
        <v>2089</v>
      </c>
      <c r="BZ109">
        <v>2090</v>
      </c>
      <c r="CA109">
        <v>2091</v>
      </c>
      <c r="CB109">
        <v>2092</v>
      </c>
      <c r="CC109">
        <v>2093</v>
      </c>
      <c r="CD109">
        <v>2094</v>
      </c>
      <c r="CE109">
        <v>2095</v>
      </c>
      <c r="CF109">
        <v>2096</v>
      </c>
      <c r="CG109">
        <v>2097</v>
      </c>
      <c r="CH109">
        <v>2098</v>
      </c>
      <c r="CI109">
        <v>2099</v>
      </c>
      <c r="CJ109">
        <v>2100</v>
      </c>
    </row>
    <row r="110" spans="2:88" x14ac:dyDescent="0.35">
      <c r="B110" s="46" t="s">
        <v>1565</v>
      </c>
      <c r="C110" s="333">
        <f>$CM110</f>
        <v>0</v>
      </c>
      <c r="D110" s="333">
        <f t="shared" ref="D110:G110" si="84">$CM110</f>
        <v>0</v>
      </c>
      <c r="E110" s="333">
        <f t="shared" si="84"/>
        <v>0</v>
      </c>
      <c r="F110" s="333">
        <f t="shared" si="84"/>
        <v>0</v>
      </c>
      <c r="G110" s="333">
        <f t="shared" si="84"/>
        <v>0</v>
      </c>
      <c r="H110" s="333">
        <f>$CM110</f>
        <v>0</v>
      </c>
      <c r="I110" s="333">
        <f>$CN110</f>
        <v>0</v>
      </c>
      <c r="J110" s="333">
        <f t="shared" ref="J110:M118" si="85">$CN110</f>
        <v>0</v>
      </c>
      <c r="K110" s="333">
        <f t="shared" si="85"/>
        <v>0</v>
      </c>
      <c r="L110" s="333">
        <f t="shared" si="85"/>
        <v>0</v>
      </c>
      <c r="M110" s="333">
        <f t="shared" si="85"/>
        <v>0</v>
      </c>
      <c r="N110" s="333">
        <f>$CO110</f>
        <v>0</v>
      </c>
      <c r="O110" s="333">
        <f t="shared" ref="O110:R118" si="86">$CO110</f>
        <v>0</v>
      </c>
      <c r="P110" s="333">
        <f t="shared" si="86"/>
        <v>0</v>
      </c>
      <c r="Q110" s="333">
        <f t="shared" si="86"/>
        <v>0</v>
      </c>
      <c r="R110" s="333">
        <f t="shared" si="86"/>
        <v>0</v>
      </c>
      <c r="S110" s="333">
        <f>$CP110</f>
        <v>0</v>
      </c>
      <c r="T110" s="333">
        <f t="shared" ref="T110:W118" si="87">$CP110</f>
        <v>0</v>
      </c>
      <c r="U110" s="333">
        <f t="shared" si="87"/>
        <v>0</v>
      </c>
      <c r="V110" s="333">
        <f t="shared" si="87"/>
        <v>0</v>
      </c>
      <c r="W110" s="333">
        <f t="shared" si="87"/>
        <v>0</v>
      </c>
      <c r="X110" s="333">
        <f>$CQ110</f>
        <v>0</v>
      </c>
      <c r="Y110" s="333">
        <f t="shared" ref="Y110:AB118" si="88">$CQ110</f>
        <v>0</v>
      </c>
      <c r="Z110" s="333">
        <f t="shared" si="88"/>
        <v>0</v>
      </c>
      <c r="AA110" s="333">
        <f t="shared" si="88"/>
        <v>0</v>
      </c>
      <c r="AB110" s="333">
        <f t="shared" si="88"/>
        <v>0</v>
      </c>
      <c r="AC110" s="333">
        <f>$CR110</f>
        <v>0</v>
      </c>
      <c r="AD110" s="333">
        <f t="shared" ref="AD110:AG118" si="89">$CR110</f>
        <v>0</v>
      </c>
      <c r="AE110" s="333">
        <f t="shared" si="89"/>
        <v>0</v>
      </c>
      <c r="AF110" s="333">
        <f t="shared" si="89"/>
        <v>0</v>
      </c>
      <c r="AG110" s="333">
        <f t="shared" si="89"/>
        <v>0</v>
      </c>
      <c r="AH110" s="333">
        <f>$CS110</f>
        <v>0</v>
      </c>
      <c r="AI110" s="333">
        <f t="shared" ref="AI110:AL118" si="90">$CS110</f>
        <v>0</v>
      </c>
      <c r="AJ110" s="333">
        <f t="shared" si="90"/>
        <v>0</v>
      </c>
      <c r="AK110" s="333">
        <f t="shared" si="90"/>
        <v>0</v>
      </c>
      <c r="AL110" s="333">
        <f t="shared" si="90"/>
        <v>0</v>
      </c>
      <c r="AM110" s="333">
        <v>0</v>
      </c>
      <c r="AN110" s="333">
        <v>0</v>
      </c>
      <c r="AO110" s="333">
        <v>0</v>
      </c>
      <c r="AP110" s="333">
        <v>0</v>
      </c>
      <c r="AQ110" s="333">
        <v>0</v>
      </c>
      <c r="AR110" s="333">
        <v>0</v>
      </c>
      <c r="AS110" s="333">
        <v>0</v>
      </c>
      <c r="AT110" s="333">
        <v>0</v>
      </c>
      <c r="AU110" s="333">
        <v>0</v>
      </c>
      <c r="AV110" s="333">
        <v>0</v>
      </c>
      <c r="AW110" s="333">
        <v>0</v>
      </c>
      <c r="AX110" s="333">
        <v>0</v>
      </c>
      <c r="AY110" s="333">
        <v>0</v>
      </c>
      <c r="AZ110" s="333">
        <v>0</v>
      </c>
      <c r="BA110" s="333">
        <v>0</v>
      </c>
      <c r="BB110" s="333">
        <v>0</v>
      </c>
      <c r="BC110" s="333">
        <v>0</v>
      </c>
      <c r="BD110" s="333">
        <v>0</v>
      </c>
      <c r="BE110" s="333">
        <v>0</v>
      </c>
      <c r="BF110" s="333">
        <v>0</v>
      </c>
      <c r="BG110" s="333">
        <v>0</v>
      </c>
      <c r="BH110" s="333">
        <v>0</v>
      </c>
      <c r="BI110" s="333">
        <v>0</v>
      </c>
      <c r="BJ110" s="333">
        <v>0</v>
      </c>
      <c r="BK110" s="333">
        <v>0</v>
      </c>
      <c r="BL110" s="333">
        <v>0</v>
      </c>
      <c r="BM110" s="333">
        <v>0</v>
      </c>
      <c r="BN110" s="333">
        <v>0</v>
      </c>
      <c r="BO110" s="333">
        <v>0</v>
      </c>
      <c r="BP110" s="333">
        <v>0</v>
      </c>
      <c r="BQ110" s="333">
        <v>0</v>
      </c>
      <c r="BR110" s="333">
        <v>0</v>
      </c>
      <c r="BS110" s="333">
        <v>0</v>
      </c>
      <c r="BT110" s="333">
        <v>0</v>
      </c>
      <c r="BU110" s="333">
        <v>0</v>
      </c>
      <c r="BV110" s="333">
        <v>0</v>
      </c>
      <c r="BW110" s="333">
        <v>0</v>
      </c>
      <c r="BX110" s="333">
        <v>0</v>
      </c>
      <c r="BY110" s="333">
        <v>0</v>
      </c>
      <c r="BZ110" s="333">
        <v>0</v>
      </c>
      <c r="CA110" s="333">
        <v>0</v>
      </c>
      <c r="CB110" s="333">
        <v>0</v>
      </c>
      <c r="CC110" s="333">
        <v>0</v>
      </c>
      <c r="CD110" s="333">
        <v>0</v>
      </c>
      <c r="CE110" s="333">
        <v>0</v>
      </c>
      <c r="CF110" s="333">
        <v>0</v>
      </c>
      <c r="CG110" s="333">
        <v>0</v>
      </c>
      <c r="CH110" s="333">
        <v>0</v>
      </c>
      <c r="CI110" s="333">
        <v>0</v>
      </c>
      <c r="CJ110" s="333">
        <v>0</v>
      </c>
    </row>
    <row r="111" spans="2:88" x14ac:dyDescent="0.35">
      <c r="B111" s="47" t="s">
        <v>1566</v>
      </c>
      <c r="C111" s="333">
        <f t="shared" ref="C111:H118" si="91">$CM111</f>
        <v>0</v>
      </c>
      <c r="D111" s="333">
        <f t="shared" si="91"/>
        <v>0</v>
      </c>
      <c r="E111" s="333">
        <f t="shared" si="91"/>
        <v>0</v>
      </c>
      <c r="F111" s="333">
        <f t="shared" si="91"/>
        <v>0</v>
      </c>
      <c r="G111" s="333">
        <f t="shared" si="91"/>
        <v>0</v>
      </c>
      <c r="H111" s="333">
        <f t="shared" si="91"/>
        <v>0</v>
      </c>
      <c r="I111" s="333">
        <f t="shared" ref="I111:I118" si="92">$CN111</f>
        <v>0</v>
      </c>
      <c r="J111" s="333">
        <f t="shared" si="85"/>
        <v>0</v>
      </c>
      <c r="K111" s="333">
        <f t="shared" si="85"/>
        <v>0</v>
      </c>
      <c r="L111" s="333">
        <f t="shared" si="85"/>
        <v>0</v>
      </c>
      <c r="M111" s="333">
        <f t="shared" si="85"/>
        <v>0</v>
      </c>
      <c r="N111" s="333">
        <f t="shared" ref="N111:N118" si="93">$CO111</f>
        <v>0</v>
      </c>
      <c r="O111" s="333">
        <f t="shared" si="86"/>
        <v>0</v>
      </c>
      <c r="P111" s="333">
        <f t="shared" si="86"/>
        <v>0</v>
      </c>
      <c r="Q111" s="333">
        <f t="shared" si="86"/>
        <v>0</v>
      </c>
      <c r="R111" s="333">
        <f t="shared" si="86"/>
        <v>0</v>
      </c>
      <c r="S111" s="333">
        <f t="shared" ref="S111:S118" si="94">$CP111</f>
        <v>0</v>
      </c>
      <c r="T111" s="333">
        <f t="shared" si="87"/>
        <v>0</v>
      </c>
      <c r="U111" s="333">
        <f t="shared" si="87"/>
        <v>0</v>
      </c>
      <c r="V111" s="333">
        <f t="shared" si="87"/>
        <v>0</v>
      </c>
      <c r="W111" s="333">
        <f t="shared" si="87"/>
        <v>0</v>
      </c>
      <c r="X111" s="333">
        <f t="shared" ref="X111:X118" si="95">$CQ111</f>
        <v>0</v>
      </c>
      <c r="Y111" s="333">
        <f t="shared" si="88"/>
        <v>0</v>
      </c>
      <c r="Z111" s="333">
        <f t="shared" si="88"/>
        <v>0</v>
      </c>
      <c r="AA111" s="333">
        <f t="shared" si="88"/>
        <v>0</v>
      </c>
      <c r="AB111" s="333">
        <f t="shared" si="88"/>
        <v>0</v>
      </c>
      <c r="AC111" s="333">
        <f t="shared" ref="AC111:AC118" si="96">$CR111</f>
        <v>0</v>
      </c>
      <c r="AD111" s="333">
        <f t="shared" si="89"/>
        <v>0</v>
      </c>
      <c r="AE111" s="333">
        <f t="shared" si="89"/>
        <v>0</v>
      </c>
      <c r="AF111" s="333">
        <f t="shared" si="89"/>
        <v>0</v>
      </c>
      <c r="AG111" s="333">
        <f t="shared" si="89"/>
        <v>0</v>
      </c>
      <c r="AH111" s="333">
        <f t="shared" ref="AH111:AH118" si="97">$CS111</f>
        <v>0</v>
      </c>
      <c r="AI111" s="333">
        <f t="shared" si="90"/>
        <v>0</v>
      </c>
      <c r="AJ111" s="333">
        <f t="shared" si="90"/>
        <v>0</v>
      </c>
      <c r="AK111" s="333">
        <f t="shared" si="90"/>
        <v>0</v>
      </c>
      <c r="AL111" s="333">
        <f t="shared" si="90"/>
        <v>0</v>
      </c>
      <c r="AM111" s="333">
        <v>0</v>
      </c>
      <c r="AN111" s="333">
        <v>0</v>
      </c>
      <c r="AO111" s="333">
        <v>0</v>
      </c>
      <c r="AP111" s="333">
        <v>0</v>
      </c>
      <c r="AQ111" s="333">
        <v>0</v>
      </c>
      <c r="AR111" s="333">
        <v>0</v>
      </c>
      <c r="AS111" s="333">
        <v>0</v>
      </c>
      <c r="AT111" s="333">
        <v>0</v>
      </c>
      <c r="AU111" s="333">
        <v>0</v>
      </c>
      <c r="AV111" s="333">
        <v>0</v>
      </c>
      <c r="AW111" s="333">
        <v>0</v>
      </c>
      <c r="AX111" s="333">
        <v>0</v>
      </c>
      <c r="AY111" s="333">
        <v>0</v>
      </c>
      <c r="AZ111" s="333">
        <v>0</v>
      </c>
      <c r="BA111" s="333">
        <v>0</v>
      </c>
      <c r="BB111" s="333">
        <v>0</v>
      </c>
      <c r="BC111" s="333">
        <v>0</v>
      </c>
      <c r="BD111" s="333">
        <v>0</v>
      </c>
      <c r="BE111" s="333">
        <v>0</v>
      </c>
      <c r="BF111" s="333">
        <v>0</v>
      </c>
      <c r="BG111" s="333">
        <v>0</v>
      </c>
      <c r="BH111" s="333">
        <v>0</v>
      </c>
      <c r="BI111" s="333">
        <v>0</v>
      </c>
      <c r="BJ111" s="333">
        <v>0</v>
      </c>
      <c r="BK111" s="333">
        <v>0</v>
      </c>
      <c r="BL111" s="333">
        <v>0</v>
      </c>
      <c r="BM111" s="333">
        <v>0</v>
      </c>
      <c r="BN111" s="333">
        <v>0</v>
      </c>
      <c r="BO111" s="333">
        <v>0</v>
      </c>
      <c r="BP111" s="333">
        <v>0</v>
      </c>
      <c r="BQ111" s="333">
        <v>0</v>
      </c>
      <c r="BR111" s="333">
        <v>0</v>
      </c>
      <c r="BS111" s="333">
        <v>0</v>
      </c>
      <c r="BT111" s="333">
        <v>0</v>
      </c>
      <c r="BU111" s="333">
        <v>0</v>
      </c>
      <c r="BV111" s="333">
        <v>0</v>
      </c>
      <c r="BW111" s="333">
        <v>0</v>
      </c>
      <c r="BX111" s="333">
        <v>0</v>
      </c>
      <c r="BY111" s="333">
        <v>0</v>
      </c>
      <c r="BZ111" s="333">
        <v>0</v>
      </c>
      <c r="CA111" s="333">
        <v>0</v>
      </c>
      <c r="CB111" s="333">
        <v>0</v>
      </c>
      <c r="CC111" s="333">
        <v>0</v>
      </c>
      <c r="CD111" s="333">
        <v>0</v>
      </c>
      <c r="CE111" s="333">
        <v>0</v>
      </c>
      <c r="CF111" s="333">
        <v>0</v>
      </c>
      <c r="CG111" s="333">
        <v>0</v>
      </c>
      <c r="CH111" s="333">
        <v>0</v>
      </c>
      <c r="CI111" s="333">
        <v>0</v>
      </c>
      <c r="CJ111" s="333">
        <v>0</v>
      </c>
    </row>
    <row r="112" spans="2:88" x14ac:dyDescent="0.35">
      <c r="B112" s="47" t="s">
        <v>857</v>
      </c>
      <c r="C112" s="333">
        <f t="shared" si="91"/>
        <v>0</v>
      </c>
      <c r="D112" s="333">
        <f t="shared" si="91"/>
        <v>0</v>
      </c>
      <c r="E112" s="333">
        <f t="shared" si="91"/>
        <v>0</v>
      </c>
      <c r="F112" s="333">
        <f t="shared" si="91"/>
        <v>0</v>
      </c>
      <c r="G112" s="333">
        <f t="shared" si="91"/>
        <v>0</v>
      </c>
      <c r="H112" s="333">
        <f t="shared" si="91"/>
        <v>0</v>
      </c>
      <c r="I112" s="333">
        <f t="shared" si="92"/>
        <v>0</v>
      </c>
      <c r="J112" s="333">
        <f t="shared" si="85"/>
        <v>0</v>
      </c>
      <c r="K112" s="333">
        <f t="shared" si="85"/>
        <v>0</v>
      </c>
      <c r="L112" s="333">
        <f t="shared" si="85"/>
        <v>0</v>
      </c>
      <c r="M112" s="333">
        <f t="shared" si="85"/>
        <v>0</v>
      </c>
      <c r="N112" s="333">
        <f t="shared" si="93"/>
        <v>0</v>
      </c>
      <c r="O112" s="333">
        <f t="shared" si="86"/>
        <v>0</v>
      </c>
      <c r="P112" s="333">
        <f t="shared" si="86"/>
        <v>0</v>
      </c>
      <c r="Q112" s="333">
        <f t="shared" si="86"/>
        <v>0</v>
      </c>
      <c r="R112" s="333">
        <f t="shared" si="86"/>
        <v>0</v>
      </c>
      <c r="S112" s="333">
        <f t="shared" si="94"/>
        <v>0</v>
      </c>
      <c r="T112" s="333">
        <f t="shared" si="87"/>
        <v>0</v>
      </c>
      <c r="U112" s="333">
        <f t="shared" si="87"/>
        <v>0</v>
      </c>
      <c r="V112" s="333">
        <f t="shared" si="87"/>
        <v>0</v>
      </c>
      <c r="W112" s="333">
        <f t="shared" si="87"/>
        <v>0</v>
      </c>
      <c r="X112" s="333">
        <f t="shared" si="95"/>
        <v>0</v>
      </c>
      <c r="Y112" s="333">
        <f t="shared" si="88"/>
        <v>0</v>
      </c>
      <c r="Z112" s="333">
        <f t="shared" si="88"/>
        <v>0</v>
      </c>
      <c r="AA112" s="333">
        <f t="shared" si="88"/>
        <v>0</v>
      </c>
      <c r="AB112" s="333">
        <f t="shared" si="88"/>
        <v>0</v>
      </c>
      <c r="AC112" s="333">
        <f t="shared" si="96"/>
        <v>0</v>
      </c>
      <c r="AD112" s="333">
        <f t="shared" si="89"/>
        <v>0</v>
      </c>
      <c r="AE112" s="333">
        <f t="shared" si="89"/>
        <v>0</v>
      </c>
      <c r="AF112" s="333">
        <f t="shared" si="89"/>
        <v>0</v>
      </c>
      <c r="AG112" s="333">
        <f t="shared" si="89"/>
        <v>0</v>
      </c>
      <c r="AH112" s="333">
        <f t="shared" si="97"/>
        <v>0</v>
      </c>
      <c r="AI112" s="333">
        <f t="shared" si="90"/>
        <v>0</v>
      </c>
      <c r="AJ112" s="333">
        <f t="shared" si="90"/>
        <v>0</v>
      </c>
      <c r="AK112" s="333">
        <f t="shared" si="90"/>
        <v>0</v>
      </c>
      <c r="AL112" s="333">
        <f t="shared" si="90"/>
        <v>0</v>
      </c>
      <c r="AM112" s="333">
        <v>0</v>
      </c>
      <c r="AN112" s="333">
        <v>0</v>
      </c>
      <c r="AO112" s="333">
        <v>0</v>
      </c>
      <c r="AP112" s="333">
        <v>0</v>
      </c>
      <c r="AQ112" s="333">
        <v>0</v>
      </c>
      <c r="AR112" s="333">
        <v>0</v>
      </c>
      <c r="AS112" s="333">
        <v>0</v>
      </c>
      <c r="AT112" s="333">
        <v>0</v>
      </c>
      <c r="AU112" s="333">
        <v>0</v>
      </c>
      <c r="AV112" s="333">
        <v>0</v>
      </c>
      <c r="AW112" s="333">
        <v>0</v>
      </c>
      <c r="AX112" s="333">
        <v>0</v>
      </c>
      <c r="AY112" s="333">
        <v>0</v>
      </c>
      <c r="AZ112" s="333">
        <v>0</v>
      </c>
      <c r="BA112" s="333">
        <v>0</v>
      </c>
      <c r="BB112" s="333">
        <v>0</v>
      </c>
      <c r="BC112" s="333">
        <v>0</v>
      </c>
      <c r="BD112" s="333">
        <v>0</v>
      </c>
      <c r="BE112" s="333">
        <v>0</v>
      </c>
      <c r="BF112" s="333">
        <v>0</v>
      </c>
      <c r="BG112" s="333">
        <v>0</v>
      </c>
      <c r="BH112" s="333">
        <v>0</v>
      </c>
      <c r="BI112" s="333">
        <v>0</v>
      </c>
      <c r="BJ112" s="333">
        <v>0</v>
      </c>
      <c r="BK112" s="333">
        <v>0</v>
      </c>
      <c r="BL112" s="333">
        <v>0</v>
      </c>
      <c r="BM112" s="333">
        <v>0</v>
      </c>
      <c r="BN112" s="333">
        <v>0</v>
      </c>
      <c r="BO112" s="333">
        <v>0</v>
      </c>
      <c r="BP112" s="333">
        <v>0</v>
      </c>
      <c r="BQ112" s="333">
        <v>0</v>
      </c>
      <c r="BR112" s="333">
        <v>0</v>
      </c>
      <c r="BS112" s="333">
        <v>0</v>
      </c>
      <c r="BT112" s="333">
        <v>0</v>
      </c>
      <c r="BU112" s="333">
        <v>0</v>
      </c>
      <c r="BV112" s="333">
        <v>0</v>
      </c>
      <c r="BW112" s="333">
        <v>0</v>
      </c>
      <c r="BX112" s="333">
        <v>0</v>
      </c>
      <c r="BY112" s="333">
        <v>0</v>
      </c>
      <c r="BZ112" s="333">
        <v>0</v>
      </c>
      <c r="CA112" s="333">
        <v>0</v>
      </c>
      <c r="CB112" s="333">
        <v>0</v>
      </c>
      <c r="CC112" s="333">
        <v>0</v>
      </c>
      <c r="CD112" s="333">
        <v>0</v>
      </c>
      <c r="CE112" s="333">
        <v>0</v>
      </c>
      <c r="CF112" s="333">
        <v>0</v>
      </c>
      <c r="CG112" s="333">
        <v>0</v>
      </c>
      <c r="CH112" s="333">
        <v>0</v>
      </c>
      <c r="CI112" s="333">
        <v>0</v>
      </c>
      <c r="CJ112" s="333">
        <v>0</v>
      </c>
    </row>
    <row r="113" spans="2:90" x14ac:dyDescent="0.35">
      <c r="B113" s="47" t="s">
        <v>1567</v>
      </c>
      <c r="C113" s="333">
        <f t="shared" si="91"/>
        <v>0</v>
      </c>
      <c r="D113" s="333">
        <f t="shared" si="91"/>
        <v>0</v>
      </c>
      <c r="E113" s="333">
        <f t="shared" si="91"/>
        <v>0</v>
      </c>
      <c r="F113" s="333">
        <f t="shared" si="91"/>
        <v>0</v>
      </c>
      <c r="G113" s="333">
        <f t="shared" si="91"/>
        <v>0</v>
      </c>
      <c r="H113" s="333">
        <f t="shared" si="91"/>
        <v>0</v>
      </c>
      <c r="I113" s="333">
        <f t="shared" si="92"/>
        <v>0</v>
      </c>
      <c r="J113" s="333">
        <f t="shared" si="85"/>
        <v>0</v>
      </c>
      <c r="K113" s="333">
        <f t="shared" si="85"/>
        <v>0</v>
      </c>
      <c r="L113" s="333">
        <f t="shared" si="85"/>
        <v>0</v>
      </c>
      <c r="M113" s="333">
        <f t="shared" si="85"/>
        <v>0</v>
      </c>
      <c r="N113" s="333">
        <f t="shared" si="93"/>
        <v>0</v>
      </c>
      <c r="O113" s="333">
        <f t="shared" si="86"/>
        <v>0</v>
      </c>
      <c r="P113" s="333">
        <f t="shared" si="86"/>
        <v>0</v>
      </c>
      <c r="Q113" s="333">
        <f t="shared" si="86"/>
        <v>0</v>
      </c>
      <c r="R113" s="333">
        <f t="shared" si="86"/>
        <v>0</v>
      </c>
      <c r="S113" s="333">
        <f t="shared" si="94"/>
        <v>0</v>
      </c>
      <c r="T113" s="333">
        <f t="shared" si="87"/>
        <v>0</v>
      </c>
      <c r="U113" s="333">
        <f t="shared" si="87"/>
        <v>0</v>
      </c>
      <c r="V113" s="333">
        <f t="shared" si="87"/>
        <v>0</v>
      </c>
      <c r="W113" s="333">
        <f t="shared" si="87"/>
        <v>0</v>
      </c>
      <c r="X113" s="333">
        <f t="shared" si="95"/>
        <v>0</v>
      </c>
      <c r="Y113" s="333">
        <f t="shared" si="88"/>
        <v>0</v>
      </c>
      <c r="Z113" s="333">
        <f t="shared" si="88"/>
        <v>0</v>
      </c>
      <c r="AA113" s="333">
        <f t="shared" si="88"/>
        <v>0</v>
      </c>
      <c r="AB113" s="333">
        <f t="shared" si="88"/>
        <v>0</v>
      </c>
      <c r="AC113" s="333">
        <f t="shared" si="96"/>
        <v>0</v>
      </c>
      <c r="AD113" s="333">
        <f t="shared" si="89"/>
        <v>0</v>
      </c>
      <c r="AE113" s="333">
        <f t="shared" si="89"/>
        <v>0</v>
      </c>
      <c r="AF113" s="333">
        <f t="shared" si="89"/>
        <v>0</v>
      </c>
      <c r="AG113" s="333">
        <f t="shared" si="89"/>
        <v>0</v>
      </c>
      <c r="AH113" s="333">
        <f t="shared" si="97"/>
        <v>0</v>
      </c>
      <c r="AI113" s="333">
        <f t="shared" si="90"/>
        <v>0</v>
      </c>
      <c r="AJ113" s="333">
        <f t="shared" si="90"/>
        <v>0</v>
      </c>
      <c r="AK113" s="333">
        <f t="shared" si="90"/>
        <v>0</v>
      </c>
      <c r="AL113" s="333">
        <f t="shared" si="90"/>
        <v>0</v>
      </c>
      <c r="AM113" s="333">
        <v>0</v>
      </c>
      <c r="AN113" s="333">
        <v>0</v>
      </c>
      <c r="AO113" s="333">
        <v>0</v>
      </c>
      <c r="AP113" s="333">
        <v>0</v>
      </c>
      <c r="AQ113" s="333">
        <v>0</v>
      </c>
      <c r="AR113" s="333">
        <v>0</v>
      </c>
      <c r="AS113" s="333">
        <v>0</v>
      </c>
      <c r="AT113" s="333">
        <v>0</v>
      </c>
      <c r="AU113" s="333">
        <v>0</v>
      </c>
      <c r="AV113" s="333">
        <v>0</v>
      </c>
      <c r="AW113" s="333">
        <v>0</v>
      </c>
      <c r="AX113" s="333">
        <v>0</v>
      </c>
      <c r="AY113" s="333">
        <v>0</v>
      </c>
      <c r="AZ113" s="333">
        <v>0</v>
      </c>
      <c r="BA113" s="333">
        <v>0</v>
      </c>
      <c r="BB113" s="333">
        <v>0</v>
      </c>
      <c r="BC113" s="333">
        <v>0</v>
      </c>
      <c r="BD113" s="333">
        <v>0</v>
      </c>
      <c r="BE113" s="333">
        <v>0</v>
      </c>
      <c r="BF113" s="333">
        <v>0</v>
      </c>
      <c r="BG113" s="333">
        <v>0</v>
      </c>
      <c r="BH113" s="333">
        <v>0</v>
      </c>
      <c r="BI113" s="333">
        <v>0</v>
      </c>
      <c r="BJ113" s="333">
        <v>0</v>
      </c>
      <c r="BK113" s="333">
        <v>0</v>
      </c>
      <c r="BL113" s="333">
        <v>0</v>
      </c>
      <c r="BM113" s="333">
        <v>0</v>
      </c>
      <c r="BN113" s="333">
        <v>0</v>
      </c>
      <c r="BO113" s="333">
        <v>0</v>
      </c>
      <c r="BP113" s="333">
        <v>0</v>
      </c>
      <c r="BQ113" s="333">
        <v>0</v>
      </c>
      <c r="BR113" s="333">
        <v>0</v>
      </c>
      <c r="BS113" s="333">
        <v>0</v>
      </c>
      <c r="BT113" s="333">
        <v>0</v>
      </c>
      <c r="BU113" s="333">
        <v>0</v>
      </c>
      <c r="BV113" s="333">
        <v>0</v>
      </c>
      <c r="BW113" s="333">
        <v>0</v>
      </c>
      <c r="BX113" s="333">
        <v>0</v>
      </c>
      <c r="BY113" s="333">
        <v>0</v>
      </c>
      <c r="BZ113" s="333">
        <v>0</v>
      </c>
      <c r="CA113" s="333">
        <v>0</v>
      </c>
      <c r="CB113" s="333">
        <v>0</v>
      </c>
      <c r="CC113" s="333">
        <v>0</v>
      </c>
      <c r="CD113" s="333">
        <v>0</v>
      </c>
      <c r="CE113" s="333">
        <v>0</v>
      </c>
      <c r="CF113" s="333">
        <v>0</v>
      </c>
      <c r="CG113" s="333">
        <v>0</v>
      </c>
      <c r="CH113" s="333">
        <v>0</v>
      </c>
      <c r="CI113" s="333">
        <v>0</v>
      </c>
      <c r="CJ113" s="333">
        <v>0</v>
      </c>
    </row>
    <row r="114" spans="2:90" x14ac:dyDescent="0.35">
      <c r="B114" s="47" t="s">
        <v>858</v>
      </c>
      <c r="C114" s="333">
        <f t="shared" si="91"/>
        <v>0</v>
      </c>
      <c r="D114" s="333">
        <f t="shared" si="91"/>
        <v>0</v>
      </c>
      <c r="E114" s="333">
        <f t="shared" si="91"/>
        <v>0</v>
      </c>
      <c r="F114" s="333">
        <f t="shared" si="91"/>
        <v>0</v>
      </c>
      <c r="G114" s="333">
        <f t="shared" si="91"/>
        <v>0</v>
      </c>
      <c r="H114" s="333">
        <f t="shared" si="91"/>
        <v>0</v>
      </c>
      <c r="I114" s="333">
        <f t="shared" si="92"/>
        <v>0</v>
      </c>
      <c r="J114" s="333">
        <f t="shared" si="85"/>
        <v>0</v>
      </c>
      <c r="K114" s="333">
        <f t="shared" si="85"/>
        <v>0</v>
      </c>
      <c r="L114" s="333">
        <f t="shared" si="85"/>
        <v>0</v>
      </c>
      <c r="M114" s="333">
        <f t="shared" si="85"/>
        <v>0</v>
      </c>
      <c r="N114" s="333">
        <f t="shared" si="93"/>
        <v>0</v>
      </c>
      <c r="O114" s="333">
        <f t="shared" si="86"/>
        <v>0</v>
      </c>
      <c r="P114" s="333">
        <f t="shared" si="86"/>
        <v>0</v>
      </c>
      <c r="Q114" s="333">
        <f t="shared" si="86"/>
        <v>0</v>
      </c>
      <c r="R114" s="333">
        <f t="shared" si="86"/>
        <v>0</v>
      </c>
      <c r="S114" s="333">
        <f t="shared" si="94"/>
        <v>0</v>
      </c>
      <c r="T114" s="333">
        <f t="shared" si="87"/>
        <v>0</v>
      </c>
      <c r="U114" s="333">
        <f t="shared" si="87"/>
        <v>0</v>
      </c>
      <c r="V114" s="333">
        <f t="shared" si="87"/>
        <v>0</v>
      </c>
      <c r="W114" s="333">
        <f t="shared" si="87"/>
        <v>0</v>
      </c>
      <c r="X114" s="333">
        <f t="shared" si="95"/>
        <v>0</v>
      </c>
      <c r="Y114" s="333">
        <f t="shared" si="88"/>
        <v>0</v>
      </c>
      <c r="Z114" s="333">
        <f t="shared" si="88"/>
        <v>0</v>
      </c>
      <c r="AA114" s="333">
        <f t="shared" si="88"/>
        <v>0</v>
      </c>
      <c r="AB114" s="333">
        <f t="shared" si="88"/>
        <v>0</v>
      </c>
      <c r="AC114" s="333">
        <f t="shared" si="96"/>
        <v>0</v>
      </c>
      <c r="AD114" s="333">
        <f t="shared" si="89"/>
        <v>0</v>
      </c>
      <c r="AE114" s="333">
        <f t="shared" si="89"/>
        <v>0</v>
      </c>
      <c r="AF114" s="333">
        <f t="shared" si="89"/>
        <v>0</v>
      </c>
      <c r="AG114" s="333">
        <f t="shared" si="89"/>
        <v>0</v>
      </c>
      <c r="AH114" s="333">
        <f t="shared" si="97"/>
        <v>0</v>
      </c>
      <c r="AI114" s="333">
        <f t="shared" si="90"/>
        <v>0</v>
      </c>
      <c r="AJ114" s="333">
        <f t="shared" si="90"/>
        <v>0</v>
      </c>
      <c r="AK114" s="333">
        <f t="shared" si="90"/>
        <v>0</v>
      </c>
      <c r="AL114" s="333">
        <f t="shared" si="90"/>
        <v>0</v>
      </c>
      <c r="AM114" s="333">
        <v>0</v>
      </c>
      <c r="AN114" s="333">
        <v>0</v>
      </c>
      <c r="AO114" s="333">
        <v>0</v>
      </c>
      <c r="AP114" s="333">
        <v>0</v>
      </c>
      <c r="AQ114" s="333">
        <v>0</v>
      </c>
      <c r="AR114" s="333">
        <v>0</v>
      </c>
      <c r="AS114" s="333">
        <v>0</v>
      </c>
      <c r="AT114" s="333">
        <v>0</v>
      </c>
      <c r="AU114" s="333">
        <v>0</v>
      </c>
      <c r="AV114" s="333">
        <v>0</v>
      </c>
      <c r="AW114" s="333">
        <v>0</v>
      </c>
      <c r="AX114" s="333">
        <v>0</v>
      </c>
      <c r="AY114" s="333">
        <v>0</v>
      </c>
      <c r="AZ114" s="333">
        <v>0</v>
      </c>
      <c r="BA114" s="333">
        <v>0</v>
      </c>
      <c r="BB114" s="333">
        <v>0</v>
      </c>
      <c r="BC114" s="333">
        <v>0</v>
      </c>
      <c r="BD114" s="333">
        <v>0</v>
      </c>
      <c r="BE114" s="333">
        <v>0</v>
      </c>
      <c r="BF114" s="333">
        <v>0</v>
      </c>
      <c r="BG114" s="333">
        <v>0</v>
      </c>
      <c r="BH114" s="333">
        <v>0</v>
      </c>
      <c r="BI114" s="333">
        <v>0</v>
      </c>
      <c r="BJ114" s="333">
        <v>0</v>
      </c>
      <c r="BK114" s="333">
        <v>0</v>
      </c>
      <c r="BL114" s="333">
        <v>0</v>
      </c>
      <c r="BM114" s="333">
        <v>0</v>
      </c>
      <c r="BN114" s="333">
        <v>0</v>
      </c>
      <c r="BO114" s="333">
        <v>0</v>
      </c>
      <c r="BP114" s="333">
        <v>0</v>
      </c>
      <c r="BQ114" s="333">
        <v>0</v>
      </c>
      <c r="BR114" s="333">
        <v>0</v>
      </c>
      <c r="BS114" s="333">
        <v>0</v>
      </c>
      <c r="BT114" s="333">
        <v>0</v>
      </c>
      <c r="BU114" s="333">
        <v>0</v>
      </c>
      <c r="BV114" s="333">
        <v>0</v>
      </c>
      <c r="BW114" s="333">
        <v>0</v>
      </c>
      <c r="BX114" s="333">
        <v>0</v>
      </c>
      <c r="BY114" s="333">
        <v>0</v>
      </c>
      <c r="BZ114" s="333">
        <v>0</v>
      </c>
      <c r="CA114" s="333">
        <v>0</v>
      </c>
      <c r="CB114" s="333">
        <v>0</v>
      </c>
      <c r="CC114" s="333">
        <v>0</v>
      </c>
      <c r="CD114" s="333">
        <v>0</v>
      </c>
      <c r="CE114" s="333">
        <v>0</v>
      </c>
      <c r="CF114" s="333">
        <v>0</v>
      </c>
      <c r="CG114" s="333">
        <v>0</v>
      </c>
      <c r="CH114" s="333">
        <v>0</v>
      </c>
      <c r="CI114" s="333">
        <v>0</v>
      </c>
      <c r="CJ114" s="333">
        <v>0</v>
      </c>
    </row>
    <row r="115" spans="2:90" x14ac:dyDescent="0.35">
      <c r="B115" s="47" t="s">
        <v>1568</v>
      </c>
      <c r="C115" s="333">
        <f t="shared" si="91"/>
        <v>0</v>
      </c>
      <c r="D115" s="333">
        <f t="shared" si="91"/>
        <v>0</v>
      </c>
      <c r="E115" s="333">
        <f t="shared" si="91"/>
        <v>0</v>
      </c>
      <c r="F115" s="333">
        <f t="shared" si="91"/>
        <v>0</v>
      </c>
      <c r="G115" s="333">
        <f t="shared" si="91"/>
        <v>0</v>
      </c>
      <c r="H115" s="333">
        <f t="shared" si="91"/>
        <v>0</v>
      </c>
      <c r="I115" s="333">
        <f t="shared" si="92"/>
        <v>0</v>
      </c>
      <c r="J115" s="333">
        <f t="shared" si="85"/>
        <v>0</v>
      </c>
      <c r="K115" s="333">
        <f t="shared" si="85"/>
        <v>0</v>
      </c>
      <c r="L115" s="333">
        <f t="shared" si="85"/>
        <v>0</v>
      </c>
      <c r="M115" s="333">
        <f t="shared" si="85"/>
        <v>0</v>
      </c>
      <c r="N115" s="333">
        <f t="shared" si="93"/>
        <v>0</v>
      </c>
      <c r="O115" s="333">
        <f t="shared" si="86"/>
        <v>0</v>
      </c>
      <c r="P115" s="333">
        <f t="shared" si="86"/>
        <v>0</v>
      </c>
      <c r="Q115" s="333">
        <f t="shared" si="86"/>
        <v>0</v>
      </c>
      <c r="R115" s="333">
        <f t="shared" si="86"/>
        <v>0</v>
      </c>
      <c r="S115" s="333">
        <f t="shared" si="94"/>
        <v>0</v>
      </c>
      <c r="T115" s="333">
        <f t="shared" si="87"/>
        <v>0</v>
      </c>
      <c r="U115" s="333">
        <f t="shared" si="87"/>
        <v>0</v>
      </c>
      <c r="V115" s="333">
        <f t="shared" si="87"/>
        <v>0</v>
      </c>
      <c r="W115" s="333">
        <f t="shared" si="87"/>
        <v>0</v>
      </c>
      <c r="X115" s="333">
        <f t="shared" si="95"/>
        <v>0</v>
      </c>
      <c r="Y115" s="333">
        <f t="shared" si="88"/>
        <v>0</v>
      </c>
      <c r="Z115" s="333">
        <f t="shared" si="88"/>
        <v>0</v>
      </c>
      <c r="AA115" s="333">
        <f t="shared" si="88"/>
        <v>0</v>
      </c>
      <c r="AB115" s="333">
        <f t="shared" si="88"/>
        <v>0</v>
      </c>
      <c r="AC115" s="333">
        <f t="shared" si="96"/>
        <v>0</v>
      </c>
      <c r="AD115" s="333">
        <f t="shared" si="89"/>
        <v>0</v>
      </c>
      <c r="AE115" s="333">
        <f t="shared" si="89"/>
        <v>0</v>
      </c>
      <c r="AF115" s="333">
        <f t="shared" si="89"/>
        <v>0</v>
      </c>
      <c r="AG115" s="333">
        <f t="shared" si="89"/>
        <v>0</v>
      </c>
      <c r="AH115" s="333">
        <f t="shared" si="97"/>
        <v>0</v>
      </c>
      <c r="AI115" s="333">
        <f t="shared" si="90"/>
        <v>0</v>
      </c>
      <c r="AJ115" s="333">
        <f t="shared" si="90"/>
        <v>0</v>
      </c>
      <c r="AK115" s="333">
        <f t="shared" si="90"/>
        <v>0</v>
      </c>
      <c r="AL115" s="333">
        <f t="shared" si="90"/>
        <v>0</v>
      </c>
      <c r="AM115" s="333">
        <v>0</v>
      </c>
      <c r="AN115" s="333">
        <v>0</v>
      </c>
      <c r="AO115" s="333">
        <v>0</v>
      </c>
      <c r="AP115" s="333">
        <v>0</v>
      </c>
      <c r="AQ115" s="333">
        <v>0</v>
      </c>
      <c r="AR115" s="333">
        <v>0</v>
      </c>
      <c r="AS115" s="333">
        <v>0</v>
      </c>
      <c r="AT115" s="333">
        <v>0</v>
      </c>
      <c r="AU115" s="333">
        <v>0</v>
      </c>
      <c r="AV115" s="333">
        <v>0</v>
      </c>
      <c r="AW115" s="333">
        <v>0</v>
      </c>
      <c r="AX115" s="333">
        <v>0</v>
      </c>
      <c r="AY115" s="333">
        <v>0</v>
      </c>
      <c r="AZ115" s="333">
        <v>0</v>
      </c>
      <c r="BA115" s="333">
        <v>0</v>
      </c>
      <c r="BB115" s="333">
        <v>0</v>
      </c>
      <c r="BC115" s="333">
        <v>0</v>
      </c>
      <c r="BD115" s="333">
        <v>0</v>
      </c>
      <c r="BE115" s="333">
        <v>0</v>
      </c>
      <c r="BF115" s="333">
        <v>0</v>
      </c>
      <c r="BG115" s="333">
        <v>0</v>
      </c>
      <c r="BH115" s="333">
        <v>0</v>
      </c>
      <c r="BI115" s="333">
        <v>0</v>
      </c>
      <c r="BJ115" s="333">
        <v>0</v>
      </c>
      <c r="BK115" s="333">
        <v>0</v>
      </c>
      <c r="BL115" s="333">
        <v>0</v>
      </c>
      <c r="BM115" s="333">
        <v>0</v>
      </c>
      <c r="BN115" s="333">
        <v>0</v>
      </c>
      <c r="BO115" s="333">
        <v>0</v>
      </c>
      <c r="BP115" s="333">
        <v>0</v>
      </c>
      <c r="BQ115" s="333">
        <v>0</v>
      </c>
      <c r="BR115" s="333">
        <v>0</v>
      </c>
      <c r="BS115" s="333">
        <v>0</v>
      </c>
      <c r="BT115" s="333">
        <v>0</v>
      </c>
      <c r="BU115" s="333">
        <v>0</v>
      </c>
      <c r="BV115" s="333">
        <v>0</v>
      </c>
      <c r="BW115" s="333">
        <v>0</v>
      </c>
      <c r="BX115" s="333">
        <v>0</v>
      </c>
      <c r="BY115" s="333">
        <v>0</v>
      </c>
      <c r="BZ115" s="333">
        <v>0</v>
      </c>
      <c r="CA115" s="333">
        <v>0</v>
      </c>
      <c r="CB115" s="333">
        <v>0</v>
      </c>
      <c r="CC115" s="333">
        <v>0</v>
      </c>
      <c r="CD115" s="333">
        <v>0</v>
      </c>
      <c r="CE115" s="333">
        <v>0</v>
      </c>
      <c r="CF115" s="333">
        <v>0</v>
      </c>
      <c r="CG115" s="333">
        <v>0</v>
      </c>
      <c r="CH115" s="333">
        <v>0</v>
      </c>
      <c r="CI115" s="333">
        <v>0</v>
      </c>
      <c r="CJ115" s="333">
        <v>0</v>
      </c>
    </row>
    <row r="116" spans="2:90" x14ac:dyDescent="0.35">
      <c r="B116" s="47" t="s">
        <v>859</v>
      </c>
      <c r="C116" s="333">
        <f t="shared" si="91"/>
        <v>0</v>
      </c>
      <c r="D116" s="333">
        <f t="shared" si="91"/>
        <v>0</v>
      </c>
      <c r="E116" s="333">
        <f t="shared" si="91"/>
        <v>0</v>
      </c>
      <c r="F116" s="333">
        <f t="shared" si="91"/>
        <v>0</v>
      </c>
      <c r="G116" s="333">
        <f t="shared" si="91"/>
        <v>0</v>
      </c>
      <c r="H116" s="333">
        <f t="shared" si="91"/>
        <v>0</v>
      </c>
      <c r="I116" s="333">
        <f t="shared" si="92"/>
        <v>0</v>
      </c>
      <c r="J116" s="333">
        <f t="shared" si="85"/>
        <v>0</v>
      </c>
      <c r="K116" s="333">
        <f t="shared" si="85"/>
        <v>0</v>
      </c>
      <c r="L116" s="333">
        <f t="shared" si="85"/>
        <v>0</v>
      </c>
      <c r="M116" s="333">
        <f t="shared" si="85"/>
        <v>0</v>
      </c>
      <c r="N116" s="333">
        <f t="shared" si="93"/>
        <v>0</v>
      </c>
      <c r="O116" s="333">
        <f t="shared" si="86"/>
        <v>0</v>
      </c>
      <c r="P116" s="333">
        <f t="shared" si="86"/>
        <v>0</v>
      </c>
      <c r="Q116" s="333">
        <f t="shared" si="86"/>
        <v>0</v>
      </c>
      <c r="R116" s="333">
        <f t="shared" si="86"/>
        <v>0</v>
      </c>
      <c r="S116" s="333">
        <f t="shared" si="94"/>
        <v>0</v>
      </c>
      <c r="T116" s="333">
        <f t="shared" si="87"/>
        <v>0</v>
      </c>
      <c r="U116" s="333">
        <f t="shared" si="87"/>
        <v>0</v>
      </c>
      <c r="V116" s="333">
        <f t="shared" si="87"/>
        <v>0</v>
      </c>
      <c r="W116" s="333">
        <f t="shared" si="87"/>
        <v>0</v>
      </c>
      <c r="X116" s="333">
        <f t="shared" si="95"/>
        <v>0</v>
      </c>
      <c r="Y116" s="333">
        <f t="shared" si="88"/>
        <v>0</v>
      </c>
      <c r="Z116" s="333">
        <f t="shared" si="88"/>
        <v>0</v>
      </c>
      <c r="AA116" s="333">
        <f t="shared" si="88"/>
        <v>0</v>
      </c>
      <c r="AB116" s="333">
        <f t="shared" si="88"/>
        <v>0</v>
      </c>
      <c r="AC116" s="333">
        <f t="shared" si="96"/>
        <v>0</v>
      </c>
      <c r="AD116" s="333">
        <f t="shared" si="89"/>
        <v>0</v>
      </c>
      <c r="AE116" s="333">
        <f t="shared" si="89"/>
        <v>0</v>
      </c>
      <c r="AF116" s="333">
        <f t="shared" si="89"/>
        <v>0</v>
      </c>
      <c r="AG116" s="333">
        <f t="shared" si="89"/>
        <v>0</v>
      </c>
      <c r="AH116" s="333">
        <f t="shared" si="97"/>
        <v>0</v>
      </c>
      <c r="AI116" s="333">
        <f t="shared" si="90"/>
        <v>0</v>
      </c>
      <c r="AJ116" s="333">
        <f t="shared" si="90"/>
        <v>0</v>
      </c>
      <c r="AK116" s="333">
        <f t="shared" si="90"/>
        <v>0</v>
      </c>
      <c r="AL116" s="333">
        <f t="shared" si="90"/>
        <v>0</v>
      </c>
      <c r="AM116" s="333">
        <v>0</v>
      </c>
      <c r="AN116" s="333">
        <v>0</v>
      </c>
      <c r="AO116" s="333">
        <v>0</v>
      </c>
      <c r="AP116" s="333">
        <v>0</v>
      </c>
      <c r="AQ116" s="333">
        <v>0</v>
      </c>
      <c r="AR116" s="333">
        <v>0</v>
      </c>
      <c r="AS116" s="333">
        <v>0</v>
      </c>
      <c r="AT116" s="333">
        <v>0</v>
      </c>
      <c r="AU116" s="333">
        <v>0</v>
      </c>
      <c r="AV116" s="333">
        <v>0</v>
      </c>
      <c r="AW116" s="333">
        <v>0</v>
      </c>
      <c r="AX116" s="333">
        <v>0</v>
      </c>
      <c r="AY116" s="333">
        <v>0</v>
      </c>
      <c r="AZ116" s="333">
        <v>0</v>
      </c>
      <c r="BA116" s="333">
        <v>0</v>
      </c>
      <c r="BB116" s="333">
        <v>0</v>
      </c>
      <c r="BC116" s="333">
        <v>0</v>
      </c>
      <c r="BD116" s="333">
        <v>0</v>
      </c>
      <c r="BE116" s="333">
        <v>0</v>
      </c>
      <c r="BF116" s="333">
        <v>0</v>
      </c>
      <c r="BG116" s="333">
        <v>0</v>
      </c>
      <c r="BH116" s="333">
        <v>0</v>
      </c>
      <c r="BI116" s="333">
        <v>0</v>
      </c>
      <c r="BJ116" s="333">
        <v>0</v>
      </c>
      <c r="BK116" s="333">
        <v>0</v>
      </c>
      <c r="BL116" s="333">
        <v>0</v>
      </c>
      <c r="BM116" s="333">
        <v>0</v>
      </c>
      <c r="BN116" s="333">
        <v>0</v>
      </c>
      <c r="BO116" s="333">
        <v>0</v>
      </c>
      <c r="BP116" s="333">
        <v>0</v>
      </c>
      <c r="BQ116" s="333">
        <v>0</v>
      </c>
      <c r="BR116" s="333">
        <v>0</v>
      </c>
      <c r="BS116" s="333">
        <v>0</v>
      </c>
      <c r="BT116" s="333">
        <v>0</v>
      </c>
      <c r="BU116" s="333">
        <v>0</v>
      </c>
      <c r="BV116" s="333">
        <v>0</v>
      </c>
      <c r="BW116" s="333">
        <v>0</v>
      </c>
      <c r="BX116" s="333">
        <v>0</v>
      </c>
      <c r="BY116" s="333">
        <v>0</v>
      </c>
      <c r="BZ116" s="333">
        <v>0</v>
      </c>
      <c r="CA116" s="333">
        <v>0</v>
      </c>
      <c r="CB116" s="333">
        <v>0</v>
      </c>
      <c r="CC116" s="333">
        <v>0</v>
      </c>
      <c r="CD116" s="333">
        <v>0</v>
      </c>
      <c r="CE116" s="333">
        <v>0</v>
      </c>
      <c r="CF116" s="333">
        <v>0</v>
      </c>
      <c r="CG116" s="333">
        <v>0</v>
      </c>
      <c r="CH116" s="333">
        <v>0</v>
      </c>
      <c r="CI116" s="333">
        <v>0</v>
      </c>
      <c r="CJ116" s="333">
        <v>0</v>
      </c>
    </row>
    <row r="117" spans="2:90" x14ac:dyDescent="0.35">
      <c r="B117" s="47" t="s">
        <v>1569</v>
      </c>
      <c r="C117" s="333">
        <f t="shared" si="91"/>
        <v>0</v>
      </c>
      <c r="D117" s="333">
        <f t="shared" si="91"/>
        <v>0</v>
      </c>
      <c r="E117" s="333">
        <f t="shared" si="91"/>
        <v>0</v>
      </c>
      <c r="F117" s="333">
        <f t="shared" si="91"/>
        <v>0</v>
      </c>
      <c r="G117" s="333">
        <f t="shared" si="91"/>
        <v>0</v>
      </c>
      <c r="H117" s="333">
        <f t="shared" si="91"/>
        <v>0</v>
      </c>
      <c r="I117" s="333">
        <f t="shared" si="92"/>
        <v>0</v>
      </c>
      <c r="J117" s="333">
        <f t="shared" si="85"/>
        <v>0</v>
      </c>
      <c r="K117" s="333">
        <f t="shared" si="85"/>
        <v>0</v>
      </c>
      <c r="L117" s="333">
        <f t="shared" si="85"/>
        <v>0</v>
      </c>
      <c r="M117" s="333">
        <f t="shared" si="85"/>
        <v>0</v>
      </c>
      <c r="N117" s="333">
        <f t="shared" si="93"/>
        <v>0</v>
      </c>
      <c r="O117" s="333">
        <f t="shared" si="86"/>
        <v>0</v>
      </c>
      <c r="P117" s="333">
        <f t="shared" si="86"/>
        <v>0</v>
      </c>
      <c r="Q117" s="333">
        <f t="shared" si="86"/>
        <v>0</v>
      </c>
      <c r="R117" s="333">
        <f t="shared" si="86"/>
        <v>0</v>
      </c>
      <c r="S117" s="333">
        <f t="shared" si="94"/>
        <v>0</v>
      </c>
      <c r="T117" s="333">
        <f t="shared" si="87"/>
        <v>0</v>
      </c>
      <c r="U117" s="333">
        <f t="shared" si="87"/>
        <v>0</v>
      </c>
      <c r="V117" s="333">
        <f t="shared" si="87"/>
        <v>0</v>
      </c>
      <c r="W117" s="333">
        <f t="shared" si="87"/>
        <v>0</v>
      </c>
      <c r="X117" s="333">
        <f t="shared" si="95"/>
        <v>0</v>
      </c>
      <c r="Y117" s="333">
        <f t="shared" si="88"/>
        <v>0</v>
      </c>
      <c r="Z117" s="333">
        <f t="shared" si="88"/>
        <v>0</v>
      </c>
      <c r="AA117" s="333">
        <f t="shared" si="88"/>
        <v>0</v>
      </c>
      <c r="AB117" s="333">
        <f t="shared" si="88"/>
        <v>0</v>
      </c>
      <c r="AC117" s="333">
        <f t="shared" si="96"/>
        <v>0</v>
      </c>
      <c r="AD117" s="333">
        <f t="shared" si="89"/>
        <v>0</v>
      </c>
      <c r="AE117" s="333">
        <f t="shared" si="89"/>
        <v>0</v>
      </c>
      <c r="AF117" s="333">
        <f t="shared" si="89"/>
        <v>0</v>
      </c>
      <c r="AG117" s="333">
        <f t="shared" si="89"/>
        <v>0</v>
      </c>
      <c r="AH117" s="333">
        <f t="shared" si="97"/>
        <v>0</v>
      </c>
      <c r="AI117" s="333">
        <f t="shared" si="90"/>
        <v>0</v>
      </c>
      <c r="AJ117" s="333">
        <f t="shared" si="90"/>
        <v>0</v>
      </c>
      <c r="AK117" s="333">
        <f t="shared" si="90"/>
        <v>0</v>
      </c>
      <c r="AL117" s="333">
        <f t="shared" si="90"/>
        <v>0</v>
      </c>
      <c r="AM117" s="333">
        <v>0</v>
      </c>
      <c r="AN117" s="333">
        <v>0</v>
      </c>
      <c r="AO117" s="333">
        <v>0</v>
      </c>
      <c r="AP117" s="333">
        <v>0</v>
      </c>
      <c r="AQ117" s="333">
        <v>0</v>
      </c>
      <c r="AR117" s="333">
        <v>0</v>
      </c>
      <c r="AS117" s="333">
        <v>0</v>
      </c>
      <c r="AT117" s="333">
        <v>0</v>
      </c>
      <c r="AU117" s="333">
        <v>0</v>
      </c>
      <c r="AV117" s="333">
        <v>0</v>
      </c>
      <c r="AW117" s="333">
        <v>0</v>
      </c>
      <c r="AX117" s="333">
        <v>0</v>
      </c>
      <c r="AY117" s="333">
        <v>0</v>
      </c>
      <c r="AZ117" s="333">
        <v>0</v>
      </c>
      <c r="BA117" s="333">
        <v>0</v>
      </c>
      <c r="BB117" s="333">
        <v>0</v>
      </c>
      <c r="BC117" s="333">
        <v>0</v>
      </c>
      <c r="BD117" s="333">
        <v>0</v>
      </c>
      <c r="BE117" s="333">
        <v>0</v>
      </c>
      <c r="BF117" s="333">
        <v>0</v>
      </c>
      <c r="BG117" s="333">
        <v>0</v>
      </c>
      <c r="BH117" s="333">
        <v>0</v>
      </c>
      <c r="BI117" s="333">
        <v>0</v>
      </c>
      <c r="BJ117" s="333">
        <v>0</v>
      </c>
      <c r="BK117" s="333">
        <v>0</v>
      </c>
      <c r="BL117" s="333">
        <v>0</v>
      </c>
      <c r="BM117" s="333">
        <v>0</v>
      </c>
      <c r="BN117" s="333">
        <v>0</v>
      </c>
      <c r="BO117" s="333">
        <v>0</v>
      </c>
      <c r="BP117" s="333">
        <v>0</v>
      </c>
      <c r="BQ117" s="333">
        <v>0</v>
      </c>
      <c r="BR117" s="333">
        <v>0</v>
      </c>
      <c r="BS117" s="333">
        <v>0</v>
      </c>
      <c r="BT117" s="333">
        <v>0</v>
      </c>
      <c r="BU117" s="333">
        <v>0</v>
      </c>
      <c r="BV117" s="333">
        <v>0</v>
      </c>
      <c r="BW117" s="333">
        <v>0</v>
      </c>
      <c r="BX117" s="333">
        <v>0</v>
      </c>
      <c r="BY117" s="333">
        <v>0</v>
      </c>
      <c r="BZ117" s="333">
        <v>0</v>
      </c>
      <c r="CA117" s="333">
        <v>0</v>
      </c>
      <c r="CB117" s="333">
        <v>0</v>
      </c>
      <c r="CC117" s="333">
        <v>0</v>
      </c>
      <c r="CD117" s="333">
        <v>0</v>
      </c>
      <c r="CE117" s="333">
        <v>0</v>
      </c>
      <c r="CF117" s="333">
        <v>0</v>
      </c>
      <c r="CG117" s="333">
        <v>0</v>
      </c>
      <c r="CH117" s="333">
        <v>0</v>
      </c>
      <c r="CI117" s="333">
        <v>0</v>
      </c>
      <c r="CJ117" s="333">
        <v>0</v>
      </c>
    </row>
    <row r="118" spans="2:90" x14ac:dyDescent="0.35">
      <c r="B118" s="47" t="s">
        <v>1570</v>
      </c>
      <c r="C118" s="333">
        <f t="shared" si="91"/>
        <v>0</v>
      </c>
      <c r="D118" s="333">
        <f t="shared" si="91"/>
        <v>0</v>
      </c>
      <c r="E118" s="333">
        <f t="shared" si="91"/>
        <v>0</v>
      </c>
      <c r="F118" s="333">
        <f t="shared" si="91"/>
        <v>0</v>
      </c>
      <c r="G118" s="333">
        <f t="shared" si="91"/>
        <v>0</v>
      </c>
      <c r="H118" s="333">
        <f t="shared" si="91"/>
        <v>0</v>
      </c>
      <c r="I118" s="333">
        <f t="shared" si="92"/>
        <v>0</v>
      </c>
      <c r="J118" s="333">
        <f t="shared" si="85"/>
        <v>0</v>
      </c>
      <c r="K118" s="333">
        <f t="shared" si="85"/>
        <v>0</v>
      </c>
      <c r="L118" s="333">
        <f t="shared" si="85"/>
        <v>0</v>
      </c>
      <c r="M118" s="333">
        <f t="shared" si="85"/>
        <v>0</v>
      </c>
      <c r="N118" s="333">
        <f t="shared" si="93"/>
        <v>0</v>
      </c>
      <c r="O118" s="333">
        <f t="shared" si="86"/>
        <v>0</v>
      </c>
      <c r="P118" s="333">
        <f t="shared" si="86"/>
        <v>0</v>
      </c>
      <c r="Q118" s="333">
        <f t="shared" si="86"/>
        <v>0</v>
      </c>
      <c r="R118" s="333">
        <f t="shared" si="86"/>
        <v>0</v>
      </c>
      <c r="S118" s="333">
        <f t="shared" si="94"/>
        <v>0</v>
      </c>
      <c r="T118" s="333">
        <f t="shared" si="87"/>
        <v>0</v>
      </c>
      <c r="U118" s="333">
        <f t="shared" si="87"/>
        <v>0</v>
      </c>
      <c r="V118" s="333">
        <f t="shared" si="87"/>
        <v>0</v>
      </c>
      <c r="W118" s="333">
        <f t="shared" si="87"/>
        <v>0</v>
      </c>
      <c r="X118" s="333">
        <f t="shared" si="95"/>
        <v>0</v>
      </c>
      <c r="Y118" s="333">
        <f t="shared" si="88"/>
        <v>0</v>
      </c>
      <c r="Z118" s="333">
        <f t="shared" si="88"/>
        <v>0</v>
      </c>
      <c r="AA118" s="333">
        <f t="shared" si="88"/>
        <v>0</v>
      </c>
      <c r="AB118" s="333">
        <f t="shared" si="88"/>
        <v>0</v>
      </c>
      <c r="AC118" s="333">
        <f t="shared" si="96"/>
        <v>0</v>
      </c>
      <c r="AD118" s="333">
        <f t="shared" si="89"/>
        <v>0</v>
      </c>
      <c r="AE118" s="333">
        <f t="shared" si="89"/>
        <v>0</v>
      </c>
      <c r="AF118" s="333">
        <f t="shared" si="89"/>
        <v>0</v>
      </c>
      <c r="AG118" s="333">
        <f t="shared" si="89"/>
        <v>0</v>
      </c>
      <c r="AH118" s="333">
        <f t="shared" si="97"/>
        <v>0</v>
      </c>
      <c r="AI118" s="333">
        <f t="shared" si="90"/>
        <v>0</v>
      </c>
      <c r="AJ118" s="333">
        <f t="shared" si="90"/>
        <v>0</v>
      </c>
      <c r="AK118" s="333">
        <f t="shared" si="90"/>
        <v>0</v>
      </c>
      <c r="AL118" s="333">
        <f t="shared" si="90"/>
        <v>0</v>
      </c>
      <c r="AM118" s="333">
        <v>0</v>
      </c>
      <c r="AN118" s="333">
        <v>0</v>
      </c>
      <c r="AO118" s="333">
        <v>0</v>
      </c>
      <c r="AP118" s="333">
        <v>0</v>
      </c>
      <c r="AQ118" s="333">
        <v>0</v>
      </c>
      <c r="AR118" s="333">
        <v>0</v>
      </c>
      <c r="AS118" s="333">
        <v>0</v>
      </c>
      <c r="AT118" s="333">
        <v>0</v>
      </c>
      <c r="AU118" s="333">
        <v>0</v>
      </c>
      <c r="AV118" s="333">
        <v>0</v>
      </c>
      <c r="AW118" s="333">
        <v>0</v>
      </c>
      <c r="AX118" s="333">
        <v>0</v>
      </c>
      <c r="AY118" s="333">
        <v>0</v>
      </c>
      <c r="AZ118" s="333">
        <v>0</v>
      </c>
      <c r="BA118" s="333">
        <v>0</v>
      </c>
      <c r="BB118" s="333">
        <v>0</v>
      </c>
      <c r="BC118" s="333">
        <v>0</v>
      </c>
      <c r="BD118" s="333">
        <v>0</v>
      </c>
      <c r="BE118" s="333">
        <v>0</v>
      </c>
      <c r="BF118" s="333">
        <v>0</v>
      </c>
      <c r="BG118" s="333">
        <v>0</v>
      </c>
      <c r="BH118" s="333">
        <v>0</v>
      </c>
      <c r="BI118" s="333">
        <v>0</v>
      </c>
      <c r="BJ118" s="333">
        <v>0</v>
      </c>
      <c r="BK118" s="333">
        <v>0</v>
      </c>
      <c r="BL118" s="333">
        <v>0</v>
      </c>
      <c r="BM118" s="333">
        <v>0</v>
      </c>
      <c r="BN118" s="333">
        <v>0</v>
      </c>
      <c r="BO118" s="333">
        <v>0</v>
      </c>
      <c r="BP118" s="333">
        <v>0</v>
      </c>
      <c r="BQ118" s="333">
        <v>0</v>
      </c>
      <c r="BR118" s="333">
        <v>0</v>
      </c>
      <c r="BS118" s="333">
        <v>0</v>
      </c>
      <c r="BT118" s="333">
        <v>0</v>
      </c>
      <c r="BU118" s="333">
        <v>0</v>
      </c>
      <c r="BV118" s="333">
        <v>0</v>
      </c>
      <c r="BW118" s="333">
        <v>0</v>
      </c>
      <c r="BX118" s="333">
        <v>0</v>
      </c>
      <c r="BY118" s="333">
        <v>0</v>
      </c>
      <c r="BZ118" s="333">
        <v>0</v>
      </c>
      <c r="CA118" s="333">
        <v>0</v>
      </c>
      <c r="CB118" s="333">
        <v>0</v>
      </c>
      <c r="CC118" s="333">
        <v>0</v>
      </c>
      <c r="CD118" s="333">
        <v>0</v>
      </c>
      <c r="CE118" s="333">
        <v>0</v>
      </c>
      <c r="CF118" s="333">
        <v>0</v>
      </c>
      <c r="CG118" s="333">
        <v>0</v>
      </c>
      <c r="CH118" s="333">
        <v>0</v>
      </c>
      <c r="CI118" s="333">
        <v>0</v>
      </c>
      <c r="CJ118" s="333">
        <v>0</v>
      </c>
    </row>
    <row r="119" spans="2:90" x14ac:dyDescent="0.35">
      <c r="CL119" s="338"/>
    </row>
    <row r="120" spans="2:90" x14ac:dyDescent="0.35">
      <c r="CL120" s="338"/>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I125"/>
  <sheetViews>
    <sheetView topLeftCell="C24" zoomScaleNormal="100" workbookViewId="0">
      <selection activeCell="D44" sqref="D44"/>
    </sheetView>
  </sheetViews>
  <sheetFormatPr baseColWidth="10" defaultColWidth="11.54296875" defaultRowHeight="14.5" x14ac:dyDescent="0.35"/>
  <cols>
    <col min="1" max="1" width="18.453125" customWidth="1"/>
    <col min="2" max="2" width="43.54296875" customWidth="1"/>
    <col min="3" max="3" width="72.81640625" customWidth="1"/>
    <col min="4" max="4" width="44.1796875" customWidth="1"/>
    <col min="5" max="5" width="48.453125" customWidth="1"/>
    <col min="6" max="6" width="12.54296875" customWidth="1"/>
    <col min="7" max="7" width="11.54296875" customWidth="1"/>
    <col min="8" max="8" width="24.54296875" bestFit="1" customWidth="1"/>
  </cols>
  <sheetData>
    <row r="1" spans="1:9" x14ac:dyDescent="0.35">
      <c r="A1" s="11" t="s">
        <v>962</v>
      </c>
      <c r="B1" s="11" t="s">
        <v>963</v>
      </c>
      <c r="C1" s="250" t="s">
        <v>964</v>
      </c>
      <c r="D1" s="642" t="s">
        <v>387</v>
      </c>
      <c r="E1" s="642"/>
      <c r="F1" s="4" t="s">
        <v>965</v>
      </c>
      <c r="G1" s="11" t="s">
        <v>966</v>
      </c>
      <c r="H1" s="643" t="s">
        <v>984</v>
      </c>
      <c r="I1" s="644"/>
    </row>
    <row r="2" spans="1:9" x14ac:dyDescent="0.35">
      <c r="A2" s="4"/>
      <c r="B2" s="4"/>
      <c r="C2" s="60"/>
      <c r="D2" s="645"/>
      <c r="E2" s="646"/>
      <c r="F2" s="11">
        <v>2025</v>
      </c>
      <c r="G2" s="11">
        <v>2050</v>
      </c>
      <c r="H2" s="43" t="s">
        <v>222</v>
      </c>
      <c r="I2" s="11" t="s">
        <v>223</v>
      </c>
    </row>
    <row r="3" spans="1:9" ht="16.5" customHeight="1" x14ac:dyDescent="0.35">
      <c r="A3" s="610" t="s">
        <v>489</v>
      </c>
      <c r="B3" s="610" t="s">
        <v>473</v>
      </c>
      <c r="C3" s="611" t="s">
        <v>471</v>
      </c>
      <c r="D3" s="632" t="s">
        <v>985</v>
      </c>
      <c r="E3" s="632"/>
      <c r="H3" s="89">
        <v>0</v>
      </c>
      <c r="I3" s="90" t="s">
        <v>986</v>
      </c>
    </row>
    <row r="4" spans="1:9" x14ac:dyDescent="0.35">
      <c r="A4" s="610"/>
      <c r="B4" s="610"/>
      <c r="C4" s="612"/>
      <c r="D4" s="43" t="s">
        <v>222</v>
      </c>
      <c r="E4" s="11" t="s">
        <v>223</v>
      </c>
      <c r="H4" s="89">
        <v>1</v>
      </c>
      <c r="I4" s="90" t="s">
        <v>987</v>
      </c>
    </row>
    <row r="5" spans="1:9" x14ac:dyDescent="0.35">
      <c r="A5" s="610"/>
      <c r="B5" s="610"/>
      <c r="C5" s="612"/>
      <c r="D5" s="89">
        <v>1</v>
      </c>
      <c r="E5" s="90" t="s">
        <v>1265</v>
      </c>
      <c r="H5" s="85" t="s">
        <v>224</v>
      </c>
      <c r="I5" s="64">
        <v>0</v>
      </c>
    </row>
    <row r="6" spans="1:9" x14ac:dyDescent="0.35">
      <c r="A6" s="610"/>
      <c r="B6" s="610"/>
      <c r="C6" s="612"/>
      <c r="D6" s="89">
        <v>2</v>
      </c>
      <c r="E6" s="90" t="s">
        <v>1266</v>
      </c>
    </row>
    <row r="7" spans="1:9" x14ac:dyDescent="0.35">
      <c r="A7" s="610"/>
      <c r="B7" s="610"/>
      <c r="C7" s="612"/>
      <c r="D7" s="89">
        <v>3</v>
      </c>
      <c r="E7" s="90" t="s">
        <v>1267</v>
      </c>
    </row>
    <row r="8" spans="1:9" x14ac:dyDescent="0.35">
      <c r="A8" s="610"/>
      <c r="B8" s="610"/>
      <c r="C8" s="631"/>
      <c r="D8" s="85" t="s">
        <v>224</v>
      </c>
      <c r="E8" s="64">
        <v>2</v>
      </c>
    </row>
    <row r="9" spans="1:9" x14ac:dyDescent="0.35">
      <c r="A9" s="634" t="s">
        <v>967</v>
      </c>
      <c r="B9" s="634" t="s">
        <v>558</v>
      </c>
      <c r="C9" s="611" t="s">
        <v>879</v>
      </c>
      <c r="D9" s="635" t="s">
        <v>988</v>
      </c>
      <c r="E9" s="635"/>
    </row>
    <row r="10" spans="1:9" x14ac:dyDescent="0.35">
      <c r="A10" s="634"/>
      <c r="B10" s="634"/>
      <c r="C10" s="612"/>
      <c r="D10" s="43" t="s">
        <v>222</v>
      </c>
      <c r="E10" s="11" t="s">
        <v>223</v>
      </c>
    </row>
    <row r="11" spans="1:9" x14ac:dyDescent="0.35">
      <c r="A11" s="634"/>
      <c r="B11" s="634"/>
      <c r="C11" s="612"/>
      <c r="D11" s="89">
        <v>1</v>
      </c>
      <c r="E11" s="90" t="s">
        <v>1268</v>
      </c>
    </row>
    <row r="12" spans="1:9" x14ac:dyDescent="0.35">
      <c r="A12" s="634"/>
      <c r="B12" s="634"/>
      <c r="C12" s="612"/>
      <c r="D12" s="89">
        <v>2</v>
      </c>
      <c r="E12" s="90" t="s">
        <v>1270</v>
      </c>
    </row>
    <row r="13" spans="1:9" x14ac:dyDescent="0.35">
      <c r="A13" s="634"/>
      <c r="B13" s="634"/>
      <c r="C13" s="612"/>
      <c r="D13" s="89">
        <v>3</v>
      </c>
      <c r="E13" s="90" t="s">
        <v>1269</v>
      </c>
    </row>
    <row r="14" spans="1:9" x14ac:dyDescent="0.35">
      <c r="A14" s="634"/>
      <c r="B14" s="634"/>
      <c r="C14" s="631"/>
      <c r="D14" s="85" t="s">
        <v>224</v>
      </c>
      <c r="E14" s="64">
        <v>2</v>
      </c>
    </row>
    <row r="15" spans="1:9" x14ac:dyDescent="0.35">
      <c r="A15" s="634"/>
      <c r="B15" s="636" t="s">
        <v>560</v>
      </c>
      <c r="C15" s="611" t="s">
        <v>881</v>
      </c>
      <c r="D15" s="635" t="s">
        <v>989</v>
      </c>
      <c r="E15" s="635"/>
    </row>
    <row r="16" spans="1:9" x14ac:dyDescent="0.35">
      <c r="A16" s="634"/>
      <c r="B16" s="636"/>
      <c r="C16" s="612"/>
      <c r="D16" s="43" t="s">
        <v>222</v>
      </c>
      <c r="E16" s="11" t="s">
        <v>223</v>
      </c>
    </row>
    <row r="17" spans="1:5" x14ac:dyDescent="0.35">
      <c r="A17" s="634"/>
      <c r="B17" s="636"/>
      <c r="C17" s="612"/>
      <c r="D17" s="89">
        <v>1</v>
      </c>
      <c r="E17" s="90" t="s">
        <v>1271</v>
      </c>
    </row>
    <row r="18" spans="1:5" x14ac:dyDescent="0.35">
      <c r="A18" s="634"/>
      <c r="B18" s="636"/>
      <c r="C18" s="612"/>
      <c r="D18" s="89">
        <v>2</v>
      </c>
      <c r="E18" s="90" t="s">
        <v>1272</v>
      </c>
    </row>
    <row r="19" spans="1:5" x14ac:dyDescent="0.35">
      <c r="A19" s="634"/>
      <c r="B19" s="636"/>
      <c r="C19" s="612"/>
      <c r="D19" s="89">
        <v>3</v>
      </c>
      <c r="E19" s="90" t="s">
        <v>1273</v>
      </c>
    </row>
    <row r="20" spans="1:5" x14ac:dyDescent="0.35">
      <c r="A20" s="634"/>
      <c r="B20" s="636"/>
      <c r="C20" s="631"/>
      <c r="D20" s="85" t="s">
        <v>224</v>
      </c>
      <c r="E20" s="64">
        <v>2</v>
      </c>
    </row>
    <row r="21" spans="1:5" ht="17.149999999999999" customHeight="1" x14ac:dyDescent="0.35">
      <c r="A21" s="641" t="s">
        <v>450</v>
      </c>
      <c r="B21" s="637" t="s">
        <v>542</v>
      </c>
      <c r="C21" s="638" t="s">
        <v>888</v>
      </c>
      <c r="D21" s="633" t="s">
        <v>990</v>
      </c>
      <c r="E21" s="633"/>
    </row>
    <row r="22" spans="1:5" x14ac:dyDescent="0.35">
      <c r="A22" s="641"/>
      <c r="B22" s="637"/>
      <c r="C22" s="639"/>
      <c r="D22" s="43" t="s">
        <v>222</v>
      </c>
      <c r="E22" s="11" t="s">
        <v>223</v>
      </c>
    </row>
    <row r="23" spans="1:5" x14ac:dyDescent="0.35">
      <c r="A23" s="641"/>
      <c r="B23" s="637"/>
      <c r="C23" s="639"/>
      <c r="D23" s="89">
        <v>1</v>
      </c>
      <c r="E23" s="90" t="s">
        <v>1274</v>
      </c>
    </row>
    <row r="24" spans="1:5" x14ac:dyDescent="0.35">
      <c r="A24" s="641"/>
      <c r="B24" s="637"/>
      <c r="C24" s="639"/>
      <c r="D24" s="89">
        <v>2</v>
      </c>
      <c r="E24" s="90" t="s">
        <v>1286</v>
      </c>
    </row>
    <row r="25" spans="1:5" x14ac:dyDescent="0.35">
      <c r="A25" s="641"/>
      <c r="B25" s="637"/>
      <c r="C25" s="639"/>
      <c r="D25" s="89">
        <v>3</v>
      </c>
      <c r="E25" s="90" t="s">
        <v>1275</v>
      </c>
    </row>
    <row r="26" spans="1:5" x14ac:dyDescent="0.35">
      <c r="A26" s="641"/>
      <c r="B26" s="637"/>
      <c r="C26" s="640"/>
      <c r="D26" s="85" t="s">
        <v>224</v>
      </c>
      <c r="E26" s="64">
        <v>1</v>
      </c>
    </row>
    <row r="27" spans="1:5" ht="15.65" customHeight="1" x14ac:dyDescent="0.35">
      <c r="A27" s="641"/>
      <c r="B27" s="637" t="s">
        <v>545</v>
      </c>
      <c r="C27" s="638" t="s">
        <v>431</v>
      </c>
      <c r="D27" s="633" t="s">
        <v>991</v>
      </c>
      <c r="E27" s="633"/>
    </row>
    <row r="28" spans="1:5" ht="14.15" customHeight="1" x14ac:dyDescent="0.35">
      <c r="A28" s="641"/>
      <c r="B28" s="637"/>
      <c r="C28" s="639"/>
      <c r="D28" s="43" t="s">
        <v>222</v>
      </c>
      <c r="E28" s="11" t="s">
        <v>223</v>
      </c>
    </row>
    <row r="29" spans="1:5" ht="14.9" hidden="1" customHeight="1" x14ac:dyDescent="0.35">
      <c r="A29" s="641"/>
      <c r="B29" s="637"/>
      <c r="C29" s="639"/>
      <c r="D29" s="89">
        <v>2</v>
      </c>
      <c r="E29" s="90"/>
    </row>
    <row r="30" spans="1:5" ht="14.9" customHeight="1" x14ac:dyDescent="0.35">
      <c r="A30" s="641"/>
      <c r="B30" s="637"/>
      <c r="C30" s="639"/>
      <c r="D30" s="89">
        <v>1</v>
      </c>
      <c r="E30" s="90" t="s">
        <v>1274</v>
      </c>
    </row>
    <row r="31" spans="1:5" ht="14.9" customHeight="1" x14ac:dyDescent="0.35">
      <c r="A31" s="641"/>
      <c r="B31" s="637"/>
      <c r="C31" s="639"/>
      <c r="D31" s="89">
        <v>2</v>
      </c>
      <c r="E31" s="90" t="s">
        <v>1286</v>
      </c>
    </row>
    <row r="32" spans="1:5" ht="14.9" customHeight="1" x14ac:dyDescent="0.35">
      <c r="A32" s="641"/>
      <c r="B32" s="637"/>
      <c r="C32" s="639"/>
      <c r="D32" s="89">
        <v>3</v>
      </c>
      <c r="E32" s="90" t="s">
        <v>1275</v>
      </c>
    </row>
    <row r="33" spans="1:5" ht="14.9" customHeight="1" x14ac:dyDescent="0.35">
      <c r="A33" s="641"/>
      <c r="B33" s="637"/>
      <c r="C33" s="640"/>
      <c r="D33" s="85" t="s">
        <v>224</v>
      </c>
      <c r="E33" s="64">
        <v>1</v>
      </c>
    </row>
    <row r="34" spans="1:5" ht="14.15" customHeight="1" x14ac:dyDescent="0.35">
      <c r="A34" s="641"/>
      <c r="B34" s="637" t="s">
        <v>547</v>
      </c>
      <c r="C34" s="647" t="s">
        <v>968</v>
      </c>
      <c r="D34" s="650" t="s">
        <v>992</v>
      </c>
      <c r="E34" s="650"/>
    </row>
    <row r="35" spans="1:5" x14ac:dyDescent="0.35">
      <c r="A35" s="641"/>
      <c r="B35" s="637"/>
      <c r="C35" s="648"/>
      <c r="D35" s="43" t="s">
        <v>222</v>
      </c>
      <c r="E35" s="11" t="s">
        <v>223</v>
      </c>
    </row>
    <row r="36" spans="1:5" x14ac:dyDescent="0.35">
      <c r="A36" s="641"/>
      <c r="B36" s="637"/>
      <c r="C36" s="648"/>
      <c r="D36" s="89">
        <v>1</v>
      </c>
      <c r="E36" s="90" t="s">
        <v>1277</v>
      </c>
    </row>
    <row r="37" spans="1:5" x14ac:dyDescent="0.35">
      <c r="A37" s="641"/>
      <c r="B37" s="637"/>
      <c r="C37" s="648"/>
      <c r="D37" s="89">
        <v>2</v>
      </c>
      <c r="E37" s="90" t="s">
        <v>1276</v>
      </c>
    </row>
    <row r="38" spans="1:5" x14ac:dyDescent="0.35">
      <c r="A38" s="641"/>
      <c r="B38" s="637"/>
      <c r="C38" s="648"/>
      <c r="D38" s="89">
        <v>3</v>
      </c>
      <c r="E38" s="90" t="s">
        <v>1278</v>
      </c>
    </row>
    <row r="39" spans="1:5" ht="14.9" customHeight="1" x14ac:dyDescent="0.35">
      <c r="A39" s="641"/>
      <c r="B39" s="637"/>
      <c r="C39" s="649"/>
      <c r="D39" s="85" t="s">
        <v>224</v>
      </c>
      <c r="E39" s="64">
        <v>2</v>
      </c>
    </row>
    <row r="40" spans="1:5" x14ac:dyDescent="0.35">
      <c r="A40" s="641"/>
      <c r="B40" s="641" t="s">
        <v>743</v>
      </c>
      <c r="C40" s="611" t="s">
        <v>890</v>
      </c>
      <c r="D40" s="633" t="s">
        <v>993</v>
      </c>
      <c r="E40" s="633"/>
    </row>
    <row r="41" spans="1:5" x14ac:dyDescent="0.35">
      <c r="A41" s="641"/>
      <c r="B41" s="641"/>
      <c r="C41" s="612"/>
      <c r="D41" s="43" t="s">
        <v>222</v>
      </c>
      <c r="E41" s="11" t="s">
        <v>223</v>
      </c>
    </row>
    <row r="42" spans="1:5" x14ac:dyDescent="0.35">
      <c r="A42" s="641"/>
      <c r="B42" s="641"/>
      <c r="C42" s="612"/>
      <c r="D42" s="89">
        <v>1</v>
      </c>
      <c r="E42" s="90" t="s">
        <v>1279</v>
      </c>
    </row>
    <row r="43" spans="1:5" x14ac:dyDescent="0.35">
      <c r="A43" s="641"/>
      <c r="B43" s="641"/>
      <c r="C43" s="612"/>
      <c r="D43" s="89">
        <v>2</v>
      </c>
      <c r="E43" s="90" t="s">
        <v>1280</v>
      </c>
    </row>
    <row r="44" spans="1:5" x14ac:dyDescent="0.35">
      <c r="A44" s="641"/>
      <c r="B44" s="641"/>
      <c r="C44" s="612"/>
      <c r="D44" s="89">
        <v>3</v>
      </c>
      <c r="E44" s="90" t="s">
        <v>1281</v>
      </c>
    </row>
    <row r="45" spans="1:5" x14ac:dyDescent="0.35">
      <c r="A45" s="641"/>
      <c r="B45" s="641"/>
      <c r="C45" s="631"/>
      <c r="D45" s="85" t="s">
        <v>224</v>
      </c>
      <c r="E45" s="64">
        <v>2</v>
      </c>
    </row>
    <row r="46" spans="1:5" x14ac:dyDescent="0.35">
      <c r="A46" s="619" t="s">
        <v>969</v>
      </c>
      <c r="B46" s="619" t="s">
        <v>1318</v>
      </c>
      <c r="C46" s="620" t="s">
        <v>1166</v>
      </c>
      <c r="D46" s="623" t="s">
        <v>1282</v>
      </c>
      <c r="E46" s="623"/>
    </row>
    <row r="47" spans="1:5" x14ac:dyDescent="0.35">
      <c r="A47" s="619"/>
      <c r="B47" s="619"/>
      <c r="C47" s="621"/>
      <c r="D47" s="43" t="s">
        <v>222</v>
      </c>
      <c r="E47" s="11" t="s">
        <v>223</v>
      </c>
    </row>
    <row r="48" spans="1:5" x14ac:dyDescent="0.35">
      <c r="A48" s="619"/>
      <c r="B48" s="619"/>
      <c r="C48" s="621"/>
      <c r="D48" s="89">
        <v>1</v>
      </c>
      <c r="E48" s="90" t="s">
        <v>1284</v>
      </c>
    </row>
    <row r="49" spans="1:5" x14ac:dyDescent="0.35">
      <c r="A49" s="619"/>
      <c r="B49" s="619"/>
      <c r="C49" s="621"/>
      <c r="D49" s="89">
        <v>2</v>
      </c>
      <c r="E49" s="90" t="s">
        <v>1285</v>
      </c>
    </row>
    <row r="50" spans="1:5" x14ac:dyDescent="0.35">
      <c r="A50" s="619"/>
      <c r="B50" s="619"/>
      <c r="C50" s="621"/>
      <c r="D50" s="89">
        <v>3</v>
      </c>
      <c r="E50" s="90" t="s">
        <v>1283</v>
      </c>
    </row>
    <row r="51" spans="1:5" x14ac:dyDescent="0.35">
      <c r="A51" s="619"/>
      <c r="B51" s="619"/>
      <c r="C51" s="622"/>
      <c r="D51" s="85" t="s">
        <v>224</v>
      </c>
      <c r="E51" s="64">
        <v>1</v>
      </c>
    </row>
    <row r="52" spans="1:5" x14ac:dyDescent="0.35">
      <c r="A52" s="619"/>
      <c r="B52" s="624" t="s">
        <v>369</v>
      </c>
      <c r="C52" s="620" t="s">
        <v>897</v>
      </c>
      <c r="D52" s="627" t="s">
        <v>994</v>
      </c>
      <c r="E52" s="628"/>
    </row>
    <row r="53" spans="1:5" x14ac:dyDescent="0.35">
      <c r="A53" s="619"/>
      <c r="B53" s="625"/>
      <c r="C53" s="621"/>
      <c r="D53" s="43" t="s">
        <v>222</v>
      </c>
      <c r="E53" s="11" t="s">
        <v>223</v>
      </c>
    </row>
    <row r="54" spans="1:5" x14ac:dyDescent="0.35">
      <c r="A54" s="619"/>
      <c r="B54" s="625"/>
      <c r="C54" s="621"/>
      <c r="D54" s="89">
        <v>1</v>
      </c>
      <c r="E54" s="90" t="s">
        <v>1274</v>
      </c>
    </row>
    <row r="55" spans="1:5" x14ac:dyDescent="0.35">
      <c r="A55" s="619"/>
      <c r="B55" s="625"/>
      <c r="C55" s="621"/>
      <c r="D55" s="89">
        <v>2</v>
      </c>
      <c r="E55" s="90" t="s">
        <v>1286</v>
      </c>
    </row>
    <row r="56" spans="1:5" x14ac:dyDescent="0.35">
      <c r="A56" s="619"/>
      <c r="B56" s="625"/>
      <c r="C56" s="621"/>
      <c r="D56" s="89">
        <v>3</v>
      </c>
      <c r="E56" s="90" t="s">
        <v>1275</v>
      </c>
    </row>
    <row r="57" spans="1:5" x14ac:dyDescent="0.35">
      <c r="A57" s="619"/>
      <c r="B57" s="626"/>
      <c r="C57" s="622"/>
      <c r="D57" s="85" t="s">
        <v>224</v>
      </c>
      <c r="E57" s="64">
        <v>1</v>
      </c>
    </row>
    <row r="58" spans="1:5" x14ac:dyDescent="0.35">
      <c r="A58" s="619"/>
      <c r="B58" s="624" t="s">
        <v>370</v>
      </c>
      <c r="C58" s="620" t="s">
        <v>371</v>
      </c>
      <c r="D58" s="627" t="s">
        <v>995</v>
      </c>
      <c r="E58" s="628"/>
    </row>
    <row r="59" spans="1:5" x14ac:dyDescent="0.35">
      <c r="A59" s="619"/>
      <c r="B59" s="625"/>
      <c r="C59" s="621"/>
      <c r="D59" s="43" t="s">
        <v>222</v>
      </c>
      <c r="E59" s="11" t="s">
        <v>223</v>
      </c>
    </row>
    <row r="60" spans="1:5" x14ac:dyDescent="0.35">
      <c r="A60" s="619"/>
      <c r="B60" s="625"/>
      <c r="C60" s="621"/>
      <c r="D60" s="89">
        <v>1</v>
      </c>
      <c r="E60" s="90" t="s">
        <v>1287</v>
      </c>
    </row>
    <row r="61" spans="1:5" x14ac:dyDescent="0.35">
      <c r="A61" s="619"/>
      <c r="B61" s="625"/>
      <c r="C61" s="621"/>
      <c r="D61" s="89">
        <v>2</v>
      </c>
      <c r="E61" s="90" t="s">
        <v>1288</v>
      </c>
    </row>
    <row r="62" spans="1:5" x14ac:dyDescent="0.35">
      <c r="A62" s="619"/>
      <c r="B62" s="625"/>
      <c r="C62" s="621"/>
      <c r="D62" s="89">
        <v>3</v>
      </c>
      <c r="E62" s="90" t="s">
        <v>1289</v>
      </c>
    </row>
    <row r="63" spans="1:5" x14ac:dyDescent="0.35">
      <c r="A63" s="619"/>
      <c r="B63" s="626"/>
      <c r="C63" s="622"/>
      <c r="D63" s="85" t="s">
        <v>224</v>
      </c>
      <c r="E63" s="64">
        <v>2</v>
      </c>
    </row>
    <row r="64" spans="1:5" x14ac:dyDescent="0.35">
      <c r="A64" s="616" t="s">
        <v>488</v>
      </c>
      <c r="B64" s="629" t="s">
        <v>1054</v>
      </c>
      <c r="C64" s="607" t="s">
        <v>700</v>
      </c>
      <c r="D64" s="600" t="s">
        <v>998</v>
      </c>
      <c r="E64" s="600"/>
    </row>
    <row r="65" spans="1:5" x14ac:dyDescent="0.35">
      <c r="A65" s="617"/>
      <c r="B65" s="629"/>
      <c r="C65" s="608"/>
      <c r="D65" s="43" t="s">
        <v>222</v>
      </c>
      <c r="E65" s="11" t="s">
        <v>223</v>
      </c>
    </row>
    <row r="66" spans="1:5" x14ac:dyDescent="0.35">
      <c r="A66" s="617"/>
      <c r="B66" s="629"/>
      <c r="C66" s="608"/>
      <c r="D66" s="89">
        <v>1</v>
      </c>
      <c r="E66" s="90">
        <v>2.6</v>
      </c>
    </row>
    <row r="67" spans="1:5" x14ac:dyDescent="0.35">
      <c r="A67" s="617"/>
      <c r="B67" s="629"/>
      <c r="C67" s="608"/>
      <c r="D67" s="89">
        <v>2</v>
      </c>
      <c r="E67" s="90">
        <v>4.5</v>
      </c>
    </row>
    <row r="68" spans="1:5" x14ac:dyDescent="0.35">
      <c r="A68" s="617"/>
      <c r="B68" s="629"/>
      <c r="C68" s="608"/>
      <c r="D68" s="89">
        <v>3</v>
      </c>
      <c r="E68" s="90">
        <v>6</v>
      </c>
    </row>
    <row r="69" spans="1:5" x14ac:dyDescent="0.35">
      <c r="A69" s="617"/>
      <c r="B69" s="629"/>
      <c r="C69" s="608"/>
      <c r="D69" s="89">
        <v>4</v>
      </c>
      <c r="E69" s="90">
        <v>8.5</v>
      </c>
    </row>
    <row r="70" spans="1:5" x14ac:dyDescent="0.35">
      <c r="A70" s="618"/>
      <c r="B70" s="629"/>
      <c r="C70" s="609"/>
      <c r="D70" s="85" t="s">
        <v>224</v>
      </c>
      <c r="E70" s="64">
        <v>2</v>
      </c>
    </row>
    <row r="71" spans="1:5" x14ac:dyDescent="0.35">
      <c r="A71" s="598" t="s">
        <v>563</v>
      </c>
      <c r="B71" s="598" t="s">
        <v>1248</v>
      </c>
      <c r="C71" s="599" t="s">
        <v>1250</v>
      </c>
      <c r="D71" s="600" t="s">
        <v>1249</v>
      </c>
      <c r="E71" s="600"/>
    </row>
    <row r="72" spans="1:5" ht="14.9" customHeight="1" x14ac:dyDescent="0.35">
      <c r="A72" s="598"/>
      <c r="B72" s="598"/>
      <c r="C72" s="599"/>
      <c r="D72" s="43" t="s">
        <v>222</v>
      </c>
      <c r="E72" s="11" t="s">
        <v>223</v>
      </c>
    </row>
    <row r="73" spans="1:5" x14ac:dyDescent="0.35">
      <c r="A73" s="598"/>
      <c r="B73" s="598"/>
      <c r="C73" s="599"/>
      <c r="D73" s="89">
        <v>1</v>
      </c>
      <c r="E73" s="90" t="s">
        <v>1290</v>
      </c>
    </row>
    <row r="74" spans="1:5" x14ac:dyDescent="0.35">
      <c r="A74" s="598"/>
      <c r="B74" s="598"/>
      <c r="C74" s="599"/>
      <c r="D74" s="89">
        <v>2</v>
      </c>
      <c r="E74" s="90" t="s">
        <v>1291</v>
      </c>
    </row>
    <row r="75" spans="1:5" x14ac:dyDescent="0.35">
      <c r="A75" s="598"/>
      <c r="B75" s="598"/>
      <c r="C75" s="599"/>
      <c r="D75" s="89">
        <v>3</v>
      </c>
      <c r="E75" s="90" t="s">
        <v>1292</v>
      </c>
    </row>
    <row r="76" spans="1:5" x14ac:dyDescent="0.35">
      <c r="A76" s="598"/>
      <c r="B76" s="598"/>
      <c r="C76" s="599"/>
      <c r="D76" s="85" t="s">
        <v>224</v>
      </c>
      <c r="E76" s="64">
        <v>2</v>
      </c>
    </row>
    <row r="77" spans="1:5" x14ac:dyDescent="0.35">
      <c r="A77" s="305" t="s">
        <v>1244</v>
      </c>
      <c r="B77" s="299"/>
      <c r="C77" s="300"/>
      <c r="D77" s="301"/>
      <c r="E77" s="302"/>
    </row>
    <row r="78" spans="1:5" x14ac:dyDescent="0.35">
      <c r="A78" s="610" t="s">
        <v>553</v>
      </c>
      <c r="B78" s="630" t="s">
        <v>555</v>
      </c>
      <c r="C78" s="611" t="s">
        <v>970</v>
      </c>
      <c r="D78" s="600" t="s">
        <v>996</v>
      </c>
      <c r="E78" s="600"/>
    </row>
    <row r="79" spans="1:5" x14ac:dyDescent="0.35">
      <c r="A79" s="610"/>
      <c r="B79" s="630"/>
      <c r="C79" s="612"/>
      <c r="D79" s="294" t="s">
        <v>222</v>
      </c>
      <c r="E79" s="295" t="s">
        <v>223</v>
      </c>
    </row>
    <row r="80" spans="1:5" x14ac:dyDescent="0.35">
      <c r="A80" s="610"/>
      <c r="B80" s="630"/>
      <c r="C80" s="612"/>
      <c r="D80" s="296">
        <v>1</v>
      </c>
      <c r="E80" s="297" t="s">
        <v>1293</v>
      </c>
    </row>
    <row r="81" spans="1:5" x14ac:dyDescent="0.35">
      <c r="A81" s="610"/>
      <c r="B81" s="630"/>
      <c r="C81" s="612"/>
      <c r="D81" s="296">
        <v>2</v>
      </c>
      <c r="E81" s="90" t="s">
        <v>1286</v>
      </c>
    </row>
    <row r="82" spans="1:5" x14ac:dyDescent="0.35">
      <c r="A82" s="610"/>
      <c r="B82" s="630"/>
      <c r="C82" s="612"/>
      <c r="D82" s="296">
        <v>3</v>
      </c>
      <c r="E82" s="90" t="s">
        <v>1294</v>
      </c>
    </row>
    <row r="83" spans="1:5" x14ac:dyDescent="0.35">
      <c r="A83" s="610"/>
      <c r="B83" s="630"/>
      <c r="C83" s="612"/>
      <c r="D83" s="298" t="s">
        <v>224</v>
      </c>
      <c r="E83" s="64">
        <v>1</v>
      </c>
    </row>
    <row r="84" spans="1:5" x14ac:dyDescent="0.35">
      <c r="A84" s="616" t="s">
        <v>488</v>
      </c>
      <c r="B84" s="613" t="s">
        <v>460</v>
      </c>
      <c r="C84" s="607" t="s">
        <v>1239</v>
      </c>
      <c r="D84" s="600" t="s">
        <v>997</v>
      </c>
      <c r="E84" s="600"/>
    </row>
    <row r="85" spans="1:5" x14ac:dyDescent="0.35">
      <c r="A85" s="617"/>
      <c r="B85" s="614"/>
      <c r="C85" s="608"/>
      <c r="D85" s="43" t="s">
        <v>222</v>
      </c>
      <c r="E85" s="11" t="s">
        <v>223</v>
      </c>
    </row>
    <row r="86" spans="1:5" x14ac:dyDescent="0.35">
      <c r="A86" s="617"/>
      <c r="B86" s="614"/>
      <c r="C86" s="608"/>
      <c r="D86" s="89">
        <v>1</v>
      </c>
      <c r="E86" s="90">
        <v>2.5</v>
      </c>
    </row>
    <row r="87" spans="1:5" x14ac:dyDescent="0.35">
      <c r="A87" s="617"/>
      <c r="B87" s="614"/>
      <c r="C87" s="608"/>
      <c r="D87" s="89">
        <v>2</v>
      </c>
      <c r="E87" s="90">
        <v>3</v>
      </c>
    </row>
    <row r="88" spans="1:5" x14ac:dyDescent="0.35">
      <c r="A88" s="617"/>
      <c r="B88" s="614"/>
      <c r="C88" s="608"/>
      <c r="D88" s="89">
        <v>3</v>
      </c>
      <c r="E88" s="90">
        <v>4</v>
      </c>
    </row>
    <row r="89" spans="1:5" x14ac:dyDescent="0.35">
      <c r="A89" s="618"/>
      <c r="B89" s="615"/>
      <c r="C89" s="609"/>
      <c r="D89" s="85" t="s">
        <v>224</v>
      </c>
      <c r="E89" s="64">
        <v>2</v>
      </c>
    </row>
    <row r="90" spans="1:5" x14ac:dyDescent="0.35">
      <c r="A90" s="601" t="s">
        <v>396</v>
      </c>
      <c r="B90" s="604" t="s">
        <v>398</v>
      </c>
      <c r="C90" s="607" t="s">
        <v>1241</v>
      </c>
      <c r="D90" s="600" t="s">
        <v>1240</v>
      </c>
      <c r="E90" s="600"/>
    </row>
    <row r="91" spans="1:5" x14ac:dyDescent="0.35">
      <c r="A91" s="602"/>
      <c r="B91" s="605"/>
      <c r="C91" s="608"/>
      <c r="D91" s="43" t="s">
        <v>222</v>
      </c>
      <c r="E91" s="11" t="s">
        <v>223</v>
      </c>
    </row>
    <row r="92" spans="1:5" x14ac:dyDescent="0.35">
      <c r="A92" s="602"/>
      <c r="B92" s="605"/>
      <c r="C92" s="608"/>
      <c r="D92" s="89">
        <v>1</v>
      </c>
      <c r="E92" s="90" t="s">
        <v>1274</v>
      </c>
    </row>
    <row r="93" spans="1:5" x14ac:dyDescent="0.35">
      <c r="A93" s="602"/>
      <c r="B93" s="605"/>
      <c r="C93" s="608"/>
      <c r="D93" s="89">
        <v>2</v>
      </c>
      <c r="E93" s="90" t="s">
        <v>1286</v>
      </c>
    </row>
    <row r="94" spans="1:5" x14ac:dyDescent="0.35">
      <c r="A94" s="602"/>
      <c r="B94" s="605"/>
      <c r="C94" s="608"/>
      <c r="D94" s="89">
        <v>3</v>
      </c>
      <c r="E94" s="90" t="s">
        <v>1275</v>
      </c>
    </row>
    <row r="95" spans="1:5" x14ac:dyDescent="0.35">
      <c r="A95" s="602"/>
      <c r="B95" s="606"/>
      <c r="C95" s="609"/>
      <c r="D95" s="85" t="s">
        <v>224</v>
      </c>
      <c r="E95" s="64">
        <v>1</v>
      </c>
    </row>
    <row r="96" spans="1:5" x14ac:dyDescent="0.35">
      <c r="A96" s="602"/>
      <c r="B96" s="604" t="s">
        <v>1236</v>
      </c>
      <c r="C96" s="607" t="s">
        <v>1243</v>
      </c>
      <c r="D96" s="600" t="s">
        <v>1242</v>
      </c>
      <c r="E96" s="600"/>
    </row>
    <row r="97" spans="1:5" x14ac:dyDescent="0.35">
      <c r="A97" s="602"/>
      <c r="B97" s="605"/>
      <c r="C97" s="608"/>
      <c r="D97" s="43" t="s">
        <v>222</v>
      </c>
      <c r="E97" s="11" t="s">
        <v>223</v>
      </c>
    </row>
    <row r="98" spans="1:5" x14ac:dyDescent="0.35">
      <c r="A98" s="602"/>
      <c r="B98" s="605"/>
      <c r="C98" s="608"/>
      <c r="D98" s="89">
        <v>1</v>
      </c>
      <c r="E98" s="90" t="s">
        <v>1274</v>
      </c>
    </row>
    <row r="99" spans="1:5" x14ac:dyDescent="0.35">
      <c r="A99" s="602"/>
      <c r="B99" s="605"/>
      <c r="C99" s="608"/>
      <c r="D99" s="89">
        <v>2</v>
      </c>
      <c r="E99" s="90" t="s">
        <v>1286</v>
      </c>
    </row>
    <row r="100" spans="1:5" x14ac:dyDescent="0.35">
      <c r="A100" s="602"/>
      <c r="B100" s="605"/>
      <c r="C100" s="608"/>
      <c r="D100" s="89">
        <v>3</v>
      </c>
      <c r="E100" s="90" t="s">
        <v>1275</v>
      </c>
    </row>
    <row r="101" spans="1:5" x14ac:dyDescent="0.35">
      <c r="A101" s="603"/>
      <c r="B101" s="606"/>
      <c r="C101" s="609"/>
      <c r="D101" s="85" t="s">
        <v>224</v>
      </c>
      <c r="E101" s="64">
        <v>1</v>
      </c>
    </row>
    <row r="102" spans="1:5" x14ac:dyDescent="0.35">
      <c r="A102" s="651" t="s">
        <v>450</v>
      </c>
      <c r="B102" s="637" t="s">
        <v>1234</v>
      </c>
      <c r="C102" s="607" t="s">
        <v>1214</v>
      </c>
      <c r="D102" s="600" t="s">
        <v>1245</v>
      </c>
      <c r="E102" s="600"/>
    </row>
    <row r="103" spans="1:5" x14ac:dyDescent="0.35">
      <c r="A103" s="652"/>
      <c r="B103" s="637"/>
      <c r="C103" s="608"/>
      <c r="D103" s="43" t="s">
        <v>222</v>
      </c>
      <c r="E103" s="11" t="s">
        <v>223</v>
      </c>
    </row>
    <row r="104" spans="1:5" x14ac:dyDescent="0.35">
      <c r="A104" s="652"/>
      <c r="B104" s="637"/>
      <c r="C104" s="608"/>
      <c r="D104" s="89">
        <v>1</v>
      </c>
      <c r="E104" s="90" t="s">
        <v>1274</v>
      </c>
    </row>
    <row r="105" spans="1:5" x14ac:dyDescent="0.35">
      <c r="A105" s="652"/>
      <c r="B105" s="637"/>
      <c r="C105" s="608"/>
      <c r="D105" s="89">
        <v>2</v>
      </c>
      <c r="E105" s="90" t="s">
        <v>1286</v>
      </c>
    </row>
    <row r="106" spans="1:5" x14ac:dyDescent="0.35">
      <c r="A106" s="652"/>
      <c r="B106" s="637"/>
      <c r="C106" s="608"/>
      <c r="D106" s="89">
        <v>3</v>
      </c>
      <c r="E106" s="90" t="s">
        <v>1275</v>
      </c>
    </row>
    <row r="107" spans="1:5" x14ac:dyDescent="0.35">
      <c r="A107" s="652"/>
      <c r="B107" s="637"/>
      <c r="C107" s="609"/>
      <c r="D107" s="85" t="s">
        <v>224</v>
      </c>
      <c r="E107" s="64">
        <v>1</v>
      </c>
    </row>
    <row r="108" spans="1:5" x14ac:dyDescent="0.35">
      <c r="A108" s="652"/>
      <c r="B108" s="637" t="s">
        <v>1309</v>
      </c>
      <c r="C108" s="607" t="s">
        <v>1310</v>
      </c>
      <c r="D108" s="600" t="s">
        <v>1311</v>
      </c>
      <c r="E108" s="600"/>
    </row>
    <row r="109" spans="1:5" x14ac:dyDescent="0.35">
      <c r="A109" s="652"/>
      <c r="B109" s="637"/>
      <c r="C109" s="608"/>
      <c r="D109" s="43" t="s">
        <v>222</v>
      </c>
      <c r="E109" s="11" t="s">
        <v>223</v>
      </c>
    </row>
    <row r="110" spans="1:5" x14ac:dyDescent="0.35">
      <c r="A110" s="652"/>
      <c r="B110" s="637"/>
      <c r="C110" s="608"/>
      <c r="D110" s="89">
        <v>1</v>
      </c>
      <c r="E110" s="90" t="s">
        <v>1274</v>
      </c>
    </row>
    <row r="111" spans="1:5" x14ac:dyDescent="0.35">
      <c r="A111" s="652"/>
      <c r="B111" s="637"/>
      <c r="C111" s="608"/>
      <c r="D111" s="89">
        <v>2</v>
      </c>
      <c r="E111" s="90" t="s">
        <v>1286</v>
      </c>
    </row>
    <row r="112" spans="1:5" x14ac:dyDescent="0.35">
      <c r="A112" s="652"/>
      <c r="B112" s="637"/>
      <c r="C112" s="608"/>
      <c r="D112" s="89">
        <v>3</v>
      </c>
      <c r="E112" s="90" t="s">
        <v>1275</v>
      </c>
    </row>
    <row r="113" spans="1:5" x14ac:dyDescent="0.35">
      <c r="A113" s="653"/>
      <c r="B113" s="637"/>
      <c r="C113" s="609"/>
      <c r="D113" s="85" t="s">
        <v>224</v>
      </c>
      <c r="E113" s="64">
        <v>1</v>
      </c>
    </row>
    <row r="114" spans="1:5" x14ac:dyDescent="0.35">
      <c r="A114" s="634" t="s">
        <v>562</v>
      </c>
      <c r="B114" s="636" t="s">
        <v>559</v>
      </c>
      <c r="C114" s="599" t="s">
        <v>880</v>
      </c>
      <c r="D114" s="600" t="s">
        <v>1246</v>
      </c>
      <c r="E114" s="600"/>
    </row>
    <row r="115" spans="1:5" x14ac:dyDescent="0.35">
      <c r="A115" s="634"/>
      <c r="B115" s="636"/>
      <c r="C115" s="599"/>
      <c r="D115" s="43" t="s">
        <v>222</v>
      </c>
      <c r="E115" s="11" t="s">
        <v>223</v>
      </c>
    </row>
    <row r="116" spans="1:5" x14ac:dyDescent="0.35">
      <c r="A116" s="634"/>
      <c r="B116" s="636"/>
      <c r="C116" s="599"/>
      <c r="D116" s="89">
        <v>1</v>
      </c>
      <c r="E116" s="90" t="s">
        <v>1295</v>
      </c>
    </row>
    <row r="117" spans="1:5" x14ac:dyDescent="0.35">
      <c r="A117" s="634"/>
      <c r="B117" s="636"/>
      <c r="C117" s="599"/>
      <c r="D117" s="89">
        <v>2</v>
      </c>
      <c r="E117" s="90" t="s">
        <v>1296</v>
      </c>
    </row>
    <row r="118" spans="1:5" x14ac:dyDescent="0.35">
      <c r="A118" s="634"/>
      <c r="B118" s="636"/>
      <c r="C118" s="599"/>
      <c r="D118" s="89">
        <v>3</v>
      </c>
      <c r="E118" s="90" t="s">
        <v>1297</v>
      </c>
    </row>
    <row r="119" spans="1:5" x14ac:dyDescent="0.35">
      <c r="A119" s="634"/>
      <c r="B119" s="636"/>
      <c r="C119" s="599"/>
      <c r="D119" s="85" t="s">
        <v>224</v>
      </c>
      <c r="E119" s="64">
        <v>2</v>
      </c>
    </row>
    <row r="120" spans="1:5" x14ac:dyDescent="0.35">
      <c r="A120" s="598" t="s">
        <v>563</v>
      </c>
      <c r="B120" s="598" t="s">
        <v>724</v>
      </c>
      <c r="C120" s="599" t="s">
        <v>937</v>
      </c>
      <c r="D120" s="600" t="s">
        <v>1247</v>
      </c>
      <c r="E120" s="600"/>
    </row>
    <row r="121" spans="1:5" x14ac:dyDescent="0.35">
      <c r="A121" s="598"/>
      <c r="B121" s="598"/>
      <c r="C121" s="599"/>
      <c r="D121" s="43" t="s">
        <v>222</v>
      </c>
      <c r="E121" s="11" t="s">
        <v>223</v>
      </c>
    </row>
    <row r="122" spans="1:5" x14ac:dyDescent="0.35">
      <c r="A122" s="598"/>
      <c r="B122" s="598"/>
      <c r="C122" s="599"/>
      <c r="D122" s="89">
        <v>1</v>
      </c>
      <c r="E122" s="135" t="s">
        <v>714</v>
      </c>
    </row>
    <row r="123" spans="1:5" x14ac:dyDescent="0.35">
      <c r="A123" s="598"/>
      <c r="B123" s="598"/>
      <c r="C123" s="599"/>
      <c r="D123" s="89">
        <v>2</v>
      </c>
      <c r="E123" s="90" t="s">
        <v>1298</v>
      </c>
    </row>
    <row r="124" spans="1:5" x14ac:dyDescent="0.35">
      <c r="A124" s="598"/>
      <c r="B124" s="598"/>
      <c r="C124" s="599"/>
      <c r="D124" s="89">
        <v>3</v>
      </c>
      <c r="E124" s="90" t="s">
        <v>1299</v>
      </c>
    </row>
    <row r="125" spans="1:5" x14ac:dyDescent="0.35">
      <c r="A125" s="598"/>
      <c r="B125" s="598"/>
      <c r="C125" s="599"/>
      <c r="D125" s="85" t="s">
        <v>224</v>
      </c>
      <c r="E125" s="64">
        <v>2</v>
      </c>
    </row>
  </sheetData>
  <mergeCells count="75">
    <mergeCell ref="A114:A119"/>
    <mergeCell ref="D102:E102"/>
    <mergeCell ref="B102:B107"/>
    <mergeCell ref="D114:E114"/>
    <mergeCell ref="C114:C119"/>
    <mergeCell ref="B114:B119"/>
    <mergeCell ref="C102:C107"/>
    <mergeCell ref="B108:B113"/>
    <mergeCell ref="C108:C113"/>
    <mergeCell ref="D108:E108"/>
    <mergeCell ref="A102:A113"/>
    <mergeCell ref="B40:B45"/>
    <mergeCell ref="C40:C45"/>
    <mergeCell ref="D40:E40"/>
    <mergeCell ref="C21:C26"/>
    <mergeCell ref="D21:E21"/>
    <mergeCell ref="D1:E1"/>
    <mergeCell ref="H1:I1"/>
    <mergeCell ref="D2:E2"/>
    <mergeCell ref="B34:B39"/>
    <mergeCell ref="C34:C39"/>
    <mergeCell ref="D34:E34"/>
    <mergeCell ref="A3:A8"/>
    <mergeCell ref="B3:B8"/>
    <mergeCell ref="C3:C8"/>
    <mergeCell ref="D3:E3"/>
    <mergeCell ref="D27:E27"/>
    <mergeCell ref="A9:A20"/>
    <mergeCell ref="B9:B14"/>
    <mergeCell ref="C9:C14"/>
    <mergeCell ref="D9:E9"/>
    <mergeCell ref="B15:B20"/>
    <mergeCell ref="C15:C20"/>
    <mergeCell ref="D15:E15"/>
    <mergeCell ref="B27:B33"/>
    <mergeCell ref="C27:C33"/>
    <mergeCell ref="A21:A45"/>
    <mergeCell ref="B21:B26"/>
    <mergeCell ref="A84:A89"/>
    <mergeCell ref="D64:E64"/>
    <mergeCell ref="A46:A63"/>
    <mergeCell ref="B46:B51"/>
    <mergeCell ref="C46:C51"/>
    <mergeCell ref="D46:E46"/>
    <mergeCell ref="B52:B57"/>
    <mergeCell ref="C52:C57"/>
    <mergeCell ref="D52:E52"/>
    <mergeCell ref="B58:B63"/>
    <mergeCell ref="C58:C63"/>
    <mergeCell ref="D58:E58"/>
    <mergeCell ref="B64:B70"/>
    <mergeCell ref="C64:C70"/>
    <mergeCell ref="A64:A70"/>
    <mergeCell ref="B78:B83"/>
    <mergeCell ref="C78:C83"/>
    <mergeCell ref="D78:E78"/>
    <mergeCell ref="B84:B89"/>
    <mergeCell ref="C84:C89"/>
    <mergeCell ref="D84:E84"/>
    <mergeCell ref="A71:A76"/>
    <mergeCell ref="B71:B76"/>
    <mergeCell ref="C71:C76"/>
    <mergeCell ref="D71:E71"/>
    <mergeCell ref="C120:C125"/>
    <mergeCell ref="D120:E120"/>
    <mergeCell ref="B120:B125"/>
    <mergeCell ref="A120:A125"/>
    <mergeCell ref="A90:A101"/>
    <mergeCell ref="D90:E90"/>
    <mergeCell ref="B96:B101"/>
    <mergeCell ref="C96:C101"/>
    <mergeCell ref="D96:E96"/>
    <mergeCell ref="B90:B95"/>
    <mergeCell ref="C90:C95"/>
    <mergeCell ref="A78:A83"/>
  </mergeCells>
  <pageMargins left="0.7" right="0.7" top="0.75" bottom="0.75" header="0.3" footer="0.3"/>
  <pageSetup paperSize="9" scale="42"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2:BL2437"/>
  <sheetViews>
    <sheetView topLeftCell="A1564" zoomScale="78" zoomScaleNormal="100" workbookViewId="0">
      <selection activeCell="C1589" sqref="C1589:C1623"/>
    </sheetView>
  </sheetViews>
  <sheetFormatPr baseColWidth="10" defaultColWidth="11.54296875" defaultRowHeight="14.5" x14ac:dyDescent="0.35"/>
  <cols>
    <col min="1" max="1" width="14.453125" customWidth="1"/>
    <col min="2" max="2" width="46.54296875" customWidth="1"/>
    <col min="3" max="3" width="80" customWidth="1"/>
    <col min="4" max="4" width="45" customWidth="1"/>
    <col min="5" max="5" width="71.54296875" customWidth="1"/>
    <col min="6" max="6" width="8.54296875" customWidth="1"/>
    <col min="7" max="7" width="24" customWidth="1"/>
    <col min="8" max="8" width="15.1796875" bestFit="1" customWidth="1"/>
    <col min="9" max="9" width="18.453125" bestFit="1" customWidth="1"/>
    <col min="10" max="10" width="22.54296875" bestFit="1" customWidth="1"/>
    <col min="11" max="11" width="26.453125" bestFit="1" customWidth="1"/>
    <col min="12" max="12" width="12.54296875" bestFit="1" customWidth="1"/>
    <col min="13" max="13" width="15" bestFit="1" customWidth="1"/>
    <col min="14" max="14" width="14.453125" bestFit="1" customWidth="1"/>
    <col min="15" max="15" width="18.81640625" bestFit="1" customWidth="1"/>
    <col min="16" max="16" width="24.54296875" bestFit="1" customWidth="1"/>
    <col min="17" max="17" width="21.54296875" bestFit="1" customWidth="1"/>
    <col min="18" max="18" width="22" bestFit="1" customWidth="1"/>
    <col min="19" max="19" width="20.1796875" bestFit="1" customWidth="1"/>
    <col min="20" max="20" width="19.54296875" bestFit="1" customWidth="1"/>
    <col min="21" max="21" width="20.54296875" bestFit="1" customWidth="1"/>
    <col min="22" max="22" width="5.453125" bestFit="1" customWidth="1"/>
    <col min="23" max="23" width="8.54296875" bestFit="1" customWidth="1"/>
    <col min="24" max="24" width="23.54296875" bestFit="1" customWidth="1"/>
    <col min="25" max="25" width="21.54296875" bestFit="1" customWidth="1"/>
    <col min="26" max="26" width="32.54296875" bestFit="1" customWidth="1"/>
    <col min="27" max="27" width="27.54296875" bestFit="1" customWidth="1"/>
    <col min="28" max="28" width="30.54296875" bestFit="1" customWidth="1"/>
    <col min="29" max="29" width="26.453125" bestFit="1" customWidth="1"/>
    <col min="30" max="30" width="36" bestFit="1" customWidth="1"/>
    <col min="31" max="31" width="25.453125" bestFit="1" customWidth="1"/>
    <col min="32" max="32" width="22.54296875" bestFit="1" customWidth="1"/>
    <col min="33" max="33" width="20.54296875" bestFit="1" customWidth="1"/>
    <col min="34" max="34" width="16.54296875" bestFit="1" customWidth="1"/>
    <col min="35" max="35" width="15.453125" bestFit="1" customWidth="1"/>
    <col min="36" max="36" width="19.54296875" bestFit="1" customWidth="1"/>
    <col min="37" max="37" width="18.1796875" bestFit="1" customWidth="1"/>
    <col min="38" max="38" width="17" bestFit="1" customWidth="1"/>
    <col min="39" max="39" width="14.54296875" bestFit="1" customWidth="1"/>
    <col min="40" max="40" width="20.54296875" bestFit="1" customWidth="1"/>
    <col min="41" max="41" width="26.54296875" bestFit="1" customWidth="1"/>
    <col min="42" max="42" width="17.54296875" bestFit="1" customWidth="1"/>
    <col min="43" max="43" width="24.1796875" bestFit="1" customWidth="1"/>
    <col min="44" max="44" width="17.453125" bestFit="1" customWidth="1"/>
    <col min="45" max="45" width="18.453125" bestFit="1" customWidth="1"/>
    <col min="46" max="46" width="20.453125" bestFit="1" customWidth="1"/>
    <col min="47" max="47" width="14.1796875" bestFit="1" customWidth="1"/>
    <col min="48" max="48" width="22.453125" bestFit="1" customWidth="1"/>
    <col min="49" max="49" width="15.453125" bestFit="1" customWidth="1"/>
    <col min="50" max="50" width="23.453125" bestFit="1" customWidth="1"/>
    <col min="51" max="51" width="19" bestFit="1" customWidth="1"/>
    <col min="52" max="52" width="14.54296875" bestFit="1" customWidth="1"/>
    <col min="53" max="53" width="25.453125" bestFit="1" customWidth="1"/>
    <col min="54" max="54" width="14.54296875" bestFit="1" customWidth="1"/>
    <col min="55" max="55" width="17.1796875" bestFit="1" customWidth="1"/>
    <col min="56" max="56" width="21.453125" bestFit="1" customWidth="1"/>
    <col min="57" max="57" width="8.1796875" bestFit="1" customWidth="1"/>
    <col min="58" max="58" width="12" bestFit="1" customWidth="1"/>
    <col min="59" max="59" width="15.453125" bestFit="1" customWidth="1"/>
    <col min="60" max="60" width="22.54296875" bestFit="1" customWidth="1"/>
    <col min="61" max="61" width="10.54296875" bestFit="1" customWidth="1"/>
    <col min="62" max="62" width="7.453125" bestFit="1" customWidth="1"/>
    <col min="63" max="63" width="13.81640625" bestFit="1" customWidth="1"/>
    <col min="64" max="64" width="20.453125" bestFit="1" customWidth="1"/>
  </cols>
  <sheetData>
    <row r="2" spans="1:9" x14ac:dyDescent="0.35">
      <c r="A2" s="678" t="s">
        <v>489</v>
      </c>
    </row>
    <row r="3" spans="1:9" x14ac:dyDescent="0.35">
      <c r="A3" s="675"/>
      <c r="B3" s="679" t="s">
        <v>471</v>
      </c>
      <c r="C3" s="680"/>
      <c r="D3" s="680"/>
      <c r="E3" s="680"/>
      <c r="F3" s="680"/>
      <c r="G3" s="680"/>
      <c r="H3" s="680"/>
      <c r="I3" s="680"/>
    </row>
    <row r="4" spans="1:9" x14ac:dyDescent="0.35">
      <c r="A4" s="675"/>
      <c r="B4" s="241" t="s">
        <v>971</v>
      </c>
      <c r="C4" s="242"/>
    </row>
    <row r="5" spans="1:9" x14ac:dyDescent="0.35">
      <c r="A5" s="675"/>
      <c r="B5" s="243" t="s">
        <v>972</v>
      </c>
      <c r="C5" s="244" t="s">
        <v>103</v>
      </c>
      <c r="D5" s="244" t="s">
        <v>104</v>
      </c>
      <c r="E5" s="244" t="s">
        <v>105</v>
      </c>
      <c r="F5" s="47" t="s">
        <v>106</v>
      </c>
      <c r="G5" s="47" t="s">
        <v>107</v>
      </c>
      <c r="H5" s="47" t="s">
        <v>108</v>
      </c>
      <c r="I5" s="47" t="s">
        <v>109</v>
      </c>
    </row>
    <row r="6" spans="1:9" x14ac:dyDescent="0.35">
      <c r="A6" s="675"/>
      <c r="B6" s="245" t="s">
        <v>102</v>
      </c>
      <c r="C6" s="246">
        <v>8.3800000000000008</v>
      </c>
      <c r="D6" s="246">
        <v>32.235999999999997</v>
      </c>
      <c r="E6" s="246">
        <v>66.819000000000003</v>
      </c>
      <c r="F6" s="246">
        <v>87.64</v>
      </c>
      <c r="G6" s="246">
        <v>50.906999999999996</v>
      </c>
      <c r="H6" s="246">
        <v>11.031000000000001</v>
      </c>
      <c r="I6" s="246">
        <v>0.58699999999999997</v>
      </c>
    </row>
    <row r="7" spans="1:9" x14ac:dyDescent="0.35">
      <c r="A7" s="675"/>
      <c r="B7" s="245" t="s">
        <v>110</v>
      </c>
      <c r="C7" s="246">
        <v>8.3800000000000008</v>
      </c>
      <c r="D7" s="246">
        <v>32.235999999999997</v>
      </c>
      <c r="E7" s="246">
        <v>66.819000000000003</v>
      </c>
      <c r="F7" s="246">
        <v>87.64</v>
      </c>
      <c r="G7" s="246">
        <v>50.906999999999996</v>
      </c>
      <c r="H7" s="246">
        <v>11.031000000000001</v>
      </c>
      <c r="I7" s="246">
        <v>0.58699999999999997</v>
      </c>
    </row>
    <row r="8" spans="1:9" x14ac:dyDescent="0.35">
      <c r="A8" s="675"/>
      <c r="B8" s="245" t="s">
        <v>111</v>
      </c>
      <c r="C8" s="246">
        <v>8.3800000000000008</v>
      </c>
      <c r="D8" s="246">
        <v>32.235999999999997</v>
      </c>
      <c r="E8" s="246">
        <v>66.819000000000003</v>
      </c>
      <c r="F8" s="246">
        <v>87.64</v>
      </c>
      <c r="G8" s="246">
        <v>50.906999999999996</v>
      </c>
      <c r="H8" s="246">
        <v>11.031000000000001</v>
      </c>
      <c r="I8" s="246">
        <v>0.58699999999999997</v>
      </c>
    </row>
    <row r="9" spans="1:9" x14ac:dyDescent="0.35">
      <c r="A9" s="675"/>
      <c r="B9" s="245" t="s">
        <v>112</v>
      </c>
      <c r="C9" s="246">
        <v>8.3800000000000008</v>
      </c>
      <c r="D9" s="246">
        <v>32.235999999999997</v>
      </c>
      <c r="E9" s="246">
        <v>66.819000000000003</v>
      </c>
      <c r="F9" s="246">
        <v>87.64</v>
      </c>
      <c r="G9" s="246">
        <v>50.906999999999996</v>
      </c>
      <c r="H9" s="246">
        <v>11.031000000000001</v>
      </c>
      <c r="I9" s="246">
        <v>0.58699999999999997</v>
      </c>
    </row>
    <row r="10" spans="1:9" x14ac:dyDescent="0.35">
      <c r="A10" s="675"/>
      <c r="B10" s="245" t="s">
        <v>113</v>
      </c>
      <c r="C10" s="246">
        <v>8.3800000000000008</v>
      </c>
      <c r="D10" s="246">
        <v>32.235999999999997</v>
      </c>
      <c r="E10" s="246">
        <v>66.819000000000003</v>
      </c>
      <c r="F10" s="246">
        <v>87.64</v>
      </c>
      <c r="G10" s="246">
        <v>50.906999999999996</v>
      </c>
      <c r="H10" s="246">
        <v>11.031000000000001</v>
      </c>
      <c r="I10" s="246">
        <v>0.58699999999999997</v>
      </c>
    </row>
    <row r="11" spans="1:9" x14ac:dyDescent="0.35">
      <c r="A11" s="675"/>
      <c r="B11" s="245" t="s">
        <v>114</v>
      </c>
      <c r="C11" s="246">
        <v>8.3800000000000008</v>
      </c>
      <c r="D11" s="246">
        <v>32.235999999999997</v>
      </c>
      <c r="E11" s="246">
        <v>66.819000000000003</v>
      </c>
      <c r="F11" s="246">
        <v>87.64</v>
      </c>
      <c r="G11" s="246">
        <v>50.906999999999996</v>
      </c>
      <c r="H11" s="246">
        <v>11.031000000000001</v>
      </c>
      <c r="I11" s="246">
        <v>0.58699999999999997</v>
      </c>
    </row>
    <row r="12" spans="1:9" x14ac:dyDescent="0.35">
      <c r="A12" s="675"/>
      <c r="B12" s="245" t="s">
        <v>115</v>
      </c>
      <c r="C12" s="246">
        <v>8.3800000000000008</v>
      </c>
      <c r="D12" s="246">
        <v>32.235999999999997</v>
      </c>
      <c r="E12" s="246">
        <v>66.819000000000003</v>
      </c>
      <c r="F12" s="246">
        <v>87.64</v>
      </c>
      <c r="G12" s="246">
        <v>50.906999999999996</v>
      </c>
      <c r="H12" s="246">
        <v>11.031000000000001</v>
      </c>
      <c r="I12" s="246">
        <v>0.58699999999999997</v>
      </c>
    </row>
    <row r="13" spans="1:9" x14ac:dyDescent="0.35">
      <c r="A13" s="675"/>
      <c r="B13" s="245" t="s">
        <v>116</v>
      </c>
      <c r="C13" s="246">
        <v>8.3800000000000008</v>
      </c>
      <c r="D13" s="246">
        <v>32.235999999999997</v>
      </c>
      <c r="E13" s="246">
        <v>66.819000000000003</v>
      </c>
      <c r="F13" s="246">
        <v>87.64</v>
      </c>
      <c r="G13" s="246">
        <v>50.906999999999996</v>
      </c>
      <c r="H13" s="246">
        <v>11.031000000000001</v>
      </c>
      <c r="I13" s="246">
        <v>0.58699999999999997</v>
      </c>
    </row>
    <row r="14" spans="1:9" x14ac:dyDescent="0.35">
      <c r="A14" s="675"/>
      <c r="B14" s="245" t="s">
        <v>117</v>
      </c>
      <c r="C14" s="246">
        <v>8.3800000000000008</v>
      </c>
      <c r="D14" s="246">
        <v>32.235999999999997</v>
      </c>
      <c r="E14" s="246">
        <v>66.819000000000003</v>
      </c>
      <c r="F14" s="246">
        <v>87.64</v>
      </c>
      <c r="G14" s="246">
        <v>50.906999999999996</v>
      </c>
      <c r="H14" s="246">
        <v>11.031000000000001</v>
      </c>
      <c r="I14" s="246">
        <v>0.58699999999999997</v>
      </c>
    </row>
    <row r="15" spans="1:9" x14ac:dyDescent="0.35">
      <c r="A15" s="675"/>
      <c r="B15" s="245" t="s">
        <v>118</v>
      </c>
      <c r="C15" s="246">
        <v>8.3800000000000008</v>
      </c>
      <c r="D15" s="246">
        <v>32.235999999999997</v>
      </c>
      <c r="E15" s="246">
        <v>66.819000000000003</v>
      </c>
      <c r="F15" s="246">
        <v>87.64</v>
      </c>
      <c r="G15" s="246">
        <v>50.906999999999996</v>
      </c>
      <c r="H15" s="246">
        <v>11.031000000000001</v>
      </c>
      <c r="I15" s="246">
        <v>0.58699999999999997</v>
      </c>
    </row>
    <row r="16" spans="1:9" x14ac:dyDescent="0.35">
      <c r="A16" s="675"/>
      <c r="B16" s="245" t="s">
        <v>119</v>
      </c>
      <c r="C16" s="246">
        <v>8.3800000000000008</v>
      </c>
      <c r="D16" s="246">
        <v>32.235999999999997</v>
      </c>
      <c r="E16" s="246">
        <v>66.819000000000003</v>
      </c>
      <c r="F16" s="246">
        <v>87.64</v>
      </c>
      <c r="G16" s="246">
        <v>50.906999999999996</v>
      </c>
      <c r="H16" s="246">
        <v>11.031000000000001</v>
      </c>
      <c r="I16" s="246">
        <v>0.58699999999999997</v>
      </c>
    </row>
    <row r="17" spans="1:9" x14ac:dyDescent="0.35">
      <c r="A17" s="675"/>
      <c r="B17" s="245" t="s">
        <v>120</v>
      </c>
      <c r="C17" s="246">
        <v>8.3800000000000008</v>
      </c>
      <c r="D17" s="246">
        <v>32.235999999999997</v>
      </c>
      <c r="E17" s="246">
        <v>66.819000000000003</v>
      </c>
      <c r="F17" s="246">
        <v>87.64</v>
      </c>
      <c r="G17" s="246">
        <v>50.906999999999996</v>
      </c>
      <c r="H17" s="246">
        <v>11.031000000000001</v>
      </c>
      <c r="I17" s="246">
        <v>0.58699999999999997</v>
      </c>
    </row>
    <row r="18" spans="1:9" x14ac:dyDescent="0.35">
      <c r="A18" s="675"/>
      <c r="B18" s="245" t="s">
        <v>121</v>
      </c>
      <c r="C18" s="246">
        <v>8.3800000000000008</v>
      </c>
      <c r="D18" s="246">
        <v>32.235999999999997</v>
      </c>
      <c r="E18" s="246">
        <v>66.819000000000003</v>
      </c>
      <c r="F18" s="246">
        <v>87.64</v>
      </c>
      <c r="G18" s="246">
        <v>50.906999999999996</v>
      </c>
      <c r="H18" s="246">
        <v>11.031000000000001</v>
      </c>
      <c r="I18" s="246">
        <v>0.58699999999999997</v>
      </c>
    </row>
    <row r="19" spans="1:9" x14ac:dyDescent="0.35">
      <c r="A19" s="675"/>
      <c r="B19" s="245" t="s">
        <v>122</v>
      </c>
      <c r="C19" s="246">
        <v>8.3800000000000008</v>
      </c>
      <c r="D19" s="246">
        <v>32.235999999999997</v>
      </c>
      <c r="E19" s="246">
        <v>66.819000000000003</v>
      </c>
      <c r="F19" s="246">
        <v>87.64</v>
      </c>
      <c r="G19" s="246">
        <v>50.906999999999996</v>
      </c>
      <c r="H19" s="246">
        <v>11.031000000000001</v>
      </c>
      <c r="I19" s="246">
        <v>0.58699999999999997</v>
      </c>
    </row>
    <row r="20" spans="1:9" x14ac:dyDescent="0.35">
      <c r="A20" s="675"/>
      <c r="B20" s="245" t="s">
        <v>123</v>
      </c>
      <c r="C20" s="246">
        <v>8.3800000000000008</v>
      </c>
      <c r="D20" s="246">
        <v>32.235999999999997</v>
      </c>
      <c r="E20" s="246">
        <v>66.819000000000003</v>
      </c>
      <c r="F20" s="246">
        <v>87.64</v>
      </c>
      <c r="G20" s="246">
        <v>50.906999999999996</v>
      </c>
      <c r="H20" s="246">
        <v>11.031000000000001</v>
      </c>
      <c r="I20" s="246">
        <v>0.58699999999999997</v>
      </c>
    </row>
    <row r="21" spans="1:9" x14ac:dyDescent="0.35">
      <c r="A21" s="675"/>
      <c r="B21" s="245" t="s">
        <v>124</v>
      </c>
      <c r="C21" s="246">
        <v>8.3800000000000008</v>
      </c>
      <c r="D21" s="246">
        <v>32.235999999999997</v>
      </c>
      <c r="E21" s="246">
        <v>66.819000000000003</v>
      </c>
      <c r="F21" s="246">
        <v>87.64</v>
      </c>
      <c r="G21" s="246">
        <v>50.906999999999996</v>
      </c>
      <c r="H21" s="246">
        <v>11.031000000000001</v>
      </c>
      <c r="I21" s="246">
        <v>0.58699999999999997</v>
      </c>
    </row>
    <row r="22" spans="1:9" x14ac:dyDescent="0.35">
      <c r="A22" s="675"/>
      <c r="B22" s="245" t="s">
        <v>125</v>
      </c>
      <c r="C22" s="246">
        <v>8.3800000000000008</v>
      </c>
      <c r="D22" s="246">
        <v>32.235999999999997</v>
      </c>
      <c r="E22" s="246">
        <v>66.819000000000003</v>
      </c>
      <c r="F22" s="246">
        <v>87.64</v>
      </c>
      <c r="G22" s="246">
        <v>50.906999999999996</v>
      </c>
      <c r="H22" s="246">
        <v>11.031000000000001</v>
      </c>
      <c r="I22" s="246">
        <v>0.58699999999999997</v>
      </c>
    </row>
    <row r="23" spans="1:9" x14ac:dyDescent="0.35">
      <c r="A23" s="675"/>
      <c r="B23" s="245" t="s">
        <v>126</v>
      </c>
      <c r="C23" s="246">
        <v>8.3800000000000008</v>
      </c>
      <c r="D23" s="246">
        <v>32.235999999999997</v>
      </c>
      <c r="E23" s="246">
        <v>66.819000000000003</v>
      </c>
      <c r="F23" s="246">
        <v>87.64</v>
      </c>
      <c r="G23" s="246">
        <v>50.906999999999996</v>
      </c>
      <c r="H23" s="246">
        <v>11.031000000000001</v>
      </c>
      <c r="I23" s="246">
        <v>0.58699999999999997</v>
      </c>
    </row>
    <row r="24" spans="1:9" x14ac:dyDescent="0.35">
      <c r="A24" s="675"/>
      <c r="B24" s="245" t="s">
        <v>127</v>
      </c>
      <c r="C24" s="246">
        <v>8.3800000000000008</v>
      </c>
      <c r="D24" s="246">
        <v>32.235999999999997</v>
      </c>
      <c r="E24" s="246">
        <v>66.819000000000003</v>
      </c>
      <c r="F24" s="246">
        <v>87.64</v>
      </c>
      <c r="G24" s="246">
        <v>50.906999999999996</v>
      </c>
      <c r="H24" s="246">
        <v>11.031000000000001</v>
      </c>
      <c r="I24" s="246">
        <v>0.58699999999999997</v>
      </c>
    </row>
    <row r="25" spans="1:9" x14ac:dyDescent="0.35">
      <c r="A25" s="675"/>
      <c r="B25" s="245" t="s">
        <v>128</v>
      </c>
      <c r="C25" s="246">
        <v>8.3800000000000008</v>
      </c>
      <c r="D25" s="246">
        <v>32.235999999999997</v>
      </c>
      <c r="E25" s="246">
        <v>66.819000000000003</v>
      </c>
      <c r="F25" s="246">
        <v>87.64</v>
      </c>
      <c r="G25" s="246">
        <v>50.906999999999996</v>
      </c>
      <c r="H25" s="246">
        <v>11.031000000000001</v>
      </c>
      <c r="I25" s="246">
        <v>0.58699999999999997</v>
      </c>
    </row>
    <row r="26" spans="1:9" x14ac:dyDescent="0.35">
      <c r="A26" s="675"/>
      <c r="B26" s="245" t="s">
        <v>129</v>
      </c>
      <c r="C26" s="246">
        <v>8.3800000000000008</v>
      </c>
      <c r="D26" s="246">
        <v>32.235999999999997</v>
      </c>
      <c r="E26" s="246">
        <v>66.819000000000003</v>
      </c>
      <c r="F26" s="246">
        <v>87.64</v>
      </c>
      <c r="G26" s="246">
        <v>50.906999999999996</v>
      </c>
      <c r="H26" s="246">
        <v>11.031000000000001</v>
      </c>
      <c r="I26" s="246">
        <v>0.58699999999999997</v>
      </c>
    </row>
    <row r="27" spans="1:9" x14ac:dyDescent="0.35">
      <c r="A27" s="675"/>
      <c r="B27" s="245" t="s">
        <v>130</v>
      </c>
      <c r="C27" s="246">
        <v>8.3800000000000008</v>
      </c>
      <c r="D27" s="246">
        <v>32.235999999999997</v>
      </c>
      <c r="E27" s="246">
        <v>66.819000000000003</v>
      </c>
      <c r="F27" s="246">
        <v>87.64</v>
      </c>
      <c r="G27" s="246">
        <v>50.906999999999996</v>
      </c>
      <c r="H27" s="246">
        <v>11.031000000000001</v>
      </c>
      <c r="I27" s="246">
        <v>0.58699999999999997</v>
      </c>
    </row>
    <row r="28" spans="1:9" x14ac:dyDescent="0.35">
      <c r="A28" s="675"/>
      <c r="B28" s="245" t="s">
        <v>131</v>
      </c>
      <c r="C28" s="246">
        <v>8.3800000000000008</v>
      </c>
      <c r="D28" s="246">
        <v>32.235999999999997</v>
      </c>
      <c r="E28" s="246">
        <v>66.819000000000003</v>
      </c>
      <c r="F28" s="246">
        <v>87.64</v>
      </c>
      <c r="G28" s="246">
        <v>50.906999999999996</v>
      </c>
      <c r="H28" s="246">
        <v>11.031000000000001</v>
      </c>
      <c r="I28" s="246">
        <v>0.58699999999999997</v>
      </c>
    </row>
    <row r="29" spans="1:9" x14ac:dyDescent="0.35">
      <c r="A29" s="675"/>
      <c r="B29" s="245" t="s">
        <v>132</v>
      </c>
      <c r="C29" s="246">
        <v>8.3800000000000008</v>
      </c>
      <c r="D29" s="246">
        <v>32.235999999999997</v>
      </c>
      <c r="E29" s="246">
        <v>66.819000000000003</v>
      </c>
      <c r="F29" s="246">
        <v>87.64</v>
      </c>
      <c r="G29" s="246">
        <v>50.906999999999996</v>
      </c>
      <c r="H29" s="246">
        <v>11.031000000000001</v>
      </c>
      <c r="I29" s="246">
        <v>0.58699999999999997</v>
      </c>
    </row>
    <row r="30" spans="1:9" x14ac:dyDescent="0.35">
      <c r="A30" s="675"/>
      <c r="B30" s="245" t="s">
        <v>133</v>
      </c>
      <c r="C30" s="246">
        <v>8.3800000000000008</v>
      </c>
      <c r="D30" s="246">
        <v>32.235999999999997</v>
      </c>
      <c r="E30" s="246">
        <v>66.819000000000003</v>
      </c>
      <c r="F30" s="246">
        <v>87.64</v>
      </c>
      <c r="G30" s="246">
        <v>50.906999999999996</v>
      </c>
      <c r="H30" s="246">
        <v>11.031000000000001</v>
      </c>
      <c r="I30" s="246">
        <v>0.58699999999999997</v>
      </c>
    </row>
    <row r="31" spans="1:9" x14ac:dyDescent="0.35">
      <c r="A31" s="675"/>
      <c r="B31" s="245" t="s">
        <v>134</v>
      </c>
      <c r="C31" s="246">
        <v>8.3800000000000008</v>
      </c>
      <c r="D31" s="246">
        <v>32.235999999999997</v>
      </c>
      <c r="E31" s="246">
        <v>66.819000000000003</v>
      </c>
      <c r="F31" s="246">
        <v>87.64</v>
      </c>
      <c r="G31" s="246">
        <v>50.906999999999996</v>
      </c>
      <c r="H31" s="246">
        <v>11.031000000000001</v>
      </c>
      <c r="I31" s="246">
        <v>0.58699999999999997</v>
      </c>
    </row>
    <row r="32" spans="1:9" x14ac:dyDescent="0.35">
      <c r="A32" s="675"/>
      <c r="B32" s="245" t="s">
        <v>135</v>
      </c>
      <c r="C32" s="246">
        <v>8.3800000000000008</v>
      </c>
      <c r="D32" s="246">
        <v>32.235999999999997</v>
      </c>
      <c r="E32" s="246">
        <v>66.819000000000003</v>
      </c>
      <c r="F32" s="246">
        <v>87.64</v>
      </c>
      <c r="G32" s="246">
        <v>50.906999999999996</v>
      </c>
      <c r="H32" s="246">
        <v>11.031000000000001</v>
      </c>
      <c r="I32" s="246">
        <v>0.58699999999999997</v>
      </c>
    </row>
    <row r="33" spans="1:9" x14ac:dyDescent="0.35">
      <c r="A33" s="675"/>
      <c r="B33" s="47" t="s">
        <v>136</v>
      </c>
      <c r="C33" s="246">
        <v>8.3800000000000008</v>
      </c>
      <c r="D33" s="246">
        <v>32.235999999999997</v>
      </c>
      <c r="E33" s="246">
        <v>66.819000000000003</v>
      </c>
      <c r="F33" s="246">
        <v>87.64</v>
      </c>
      <c r="G33" s="246">
        <v>50.906999999999996</v>
      </c>
      <c r="H33" s="246">
        <v>11.031000000000001</v>
      </c>
      <c r="I33" s="246">
        <v>0.58699999999999997</v>
      </c>
    </row>
    <row r="34" spans="1:9" x14ac:dyDescent="0.35">
      <c r="A34" s="675"/>
      <c r="B34" s="47" t="s">
        <v>137</v>
      </c>
      <c r="C34" s="246">
        <v>10.538</v>
      </c>
      <c r="D34" s="246">
        <v>48.683999999999997</v>
      </c>
      <c r="E34" s="246">
        <v>95.891999999999996</v>
      </c>
      <c r="F34" s="246">
        <v>84.331999999999994</v>
      </c>
      <c r="G34" s="246">
        <v>36.953000000000003</v>
      </c>
      <c r="H34" s="246">
        <v>7.3289999999999997</v>
      </c>
      <c r="I34" s="246">
        <v>0.312</v>
      </c>
    </row>
    <row r="35" spans="1:9" x14ac:dyDescent="0.35">
      <c r="A35" s="675"/>
      <c r="B35" s="47" t="s">
        <v>138</v>
      </c>
      <c r="C35" s="246">
        <v>5.17</v>
      </c>
      <c r="D35" s="246">
        <v>68.078000000000003</v>
      </c>
      <c r="E35" s="246">
        <v>88.768499999999989</v>
      </c>
      <c r="F35" s="246">
        <v>82.698999999999998</v>
      </c>
      <c r="G35" s="246">
        <v>44.967500000000001</v>
      </c>
      <c r="H35" s="246">
        <v>11.144500000000001</v>
      </c>
      <c r="I35" s="246">
        <v>0.79249999999999998</v>
      </c>
    </row>
    <row r="36" spans="1:9" x14ac:dyDescent="0.35">
      <c r="A36" s="675"/>
      <c r="B36" s="47" t="s">
        <v>139</v>
      </c>
      <c r="C36" s="246">
        <v>7.2480000000000002</v>
      </c>
      <c r="D36" s="246">
        <v>54.789000000000001</v>
      </c>
      <c r="E36" s="246">
        <v>128.80500000000001</v>
      </c>
      <c r="F36" s="246">
        <v>129.001</v>
      </c>
      <c r="G36" s="246">
        <v>60.84</v>
      </c>
      <c r="H36" s="246">
        <v>13.958</v>
      </c>
      <c r="I36" s="246">
        <v>0.77900000000000003</v>
      </c>
    </row>
    <row r="37" spans="1:9" x14ac:dyDescent="0.35">
      <c r="A37" s="675"/>
      <c r="B37" s="47" t="s">
        <v>140</v>
      </c>
      <c r="C37" s="246">
        <v>7.2480000000000002</v>
      </c>
      <c r="D37" s="246">
        <v>54.789000000000001</v>
      </c>
      <c r="E37" s="246">
        <v>128.80500000000001</v>
      </c>
      <c r="F37" s="246">
        <v>129.001</v>
      </c>
      <c r="G37" s="246">
        <v>60.84</v>
      </c>
      <c r="H37" s="246">
        <v>13.958</v>
      </c>
      <c r="I37" s="246">
        <v>0.77900000000000003</v>
      </c>
    </row>
    <row r="38" spans="1:9" x14ac:dyDescent="0.35">
      <c r="A38" s="675"/>
      <c r="B38" s="47" t="s">
        <v>141</v>
      </c>
      <c r="C38" s="246">
        <v>7.2480000000000002</v>
      </c>
      <c r="D38" s="246">
        <v>54.789000000000001</v>
      </c>
      <c r="E38" s="246">
        <v>128.80500000000001</v>
      </c>
      <c r="F38" s="246">
        <v>129.001</v>
      </c>
      <c r="G38" s="246">
        <v>60.84</v>
      </c>
      <c r="H38" s="246">
        <v>13.958</v>
      </c>
      <c r="I38" s="246">
        <v>0.77900000000000003</v>
      </c>
    </row>
    <row r="39" spans="1:9" x14ac:dyDescent="0.35">
      <c r="A39" s="675"/>
      <c r="B39" s="47" t="s">
        <v>142</v>
      </c>
      <c r="C39" s="246">
        <v>7.2229999999999999</v>
      </c>
      <c r="D39" s="246">
        <v>26.382000000000001</v>
      </c>
      <c r="E39" s="246">
        <v>68.742000000000004</v>
      </c>
      <c r="F39" s="246">
        <v>91.977999999999994</v>
      </c>
      <c r="G39" s="246">
        <v>52.265999999999998</v>
      </c>
      <c r="H39" s="246">
        <v>11.868</v>
      </c>
      <c r="I39" s="246">
        <v>2.0209999999999999</v>
      </c>
    </row>
    <row r="40" spans="1:9" x14ac:dyDescent="0.35">
      <c r="A40" s="675"/>
      <c r="B40" s="81" t="s">
        <v>143</v>
      </c>
      <c r="C40" s="246">
        <v>20.699000000000002</v>
      </c>
      <c r="D40" s="246">
        <v>85.486000000000004</v>
      </c>
      <c r="E40" s="246">
        <v>115.71</v>
      </c>
      <c r="F40" s="246">
        <v>88.435000000000002</v>
      </c>
      <c r="G40" s="246">
        <v>43.866999999999997</v>
      </c>
      <c r="H40" s="246">
        <v>9.4260000000000002</v>
      </c>
      <c r="I40" s="246">
        <v>0.47699999999999998</v>
      </c>
    </row>
    <row r="41" spans="1:9" x14ac:dyDescent="0.35">
      <c r="A41" s="675"/>
    </row>
    <row r="42" spans="1:9" x14ac:dyDescent="0.35">
      <c r="A42" s="675"/>
      <c r="B42" s="247" t="s">
        <v>973</v>
      </c>
      <c r="C42" s="242"/>
    </row>
    <row r="43" spans="1:9" x14ac:dyDescent="0.35">
      <c r="A43" s="675"/>
      <c r="B43" s="243" t="s">
        <v>972</v>
      </c>
      <c r="C43" s="244" t="s">
        <v>103</v>
      </c>
      <c r="D43" s="244" t="s">
        <v>104</v>
      </c>
      <c r="E43" s="244" t="s">
        <v>105</v>
      </c>
      <c r="F43" s="47" t="s">
        <v>106</v>
      </c>
      <c r="G43" s="47" t="s">
        <v>107</v>
      </c>
      <c r="H43" s="47" t="s">
        <v>108</v>
      </c>
      <c r="I43" s="47" t="s">
        <v>109</v>
      </c>
    </row>
    <row r="44" spans="1:9" x14ac:dyDescent="0.35">
      <c r="A44" s="675"/>
      <c r="B44" s="245" t="s">
        <v>102</v>
      </c>
      <c r="C44" s="246">
        <v>11.011407407407409</v>
      </c>
      <c r="D44" s="246">
        <v>41.748370370370374</v>
      </c>
      <c r="E44" s="246">
        <v>90.530296296296299</v>
      </c>
      <c r="F44" s="246">
        <v>102.41348148148147</v>
      </c>
      <c r="G44" s="246">
        <v>53.61518518518519</v>
      </c>
      <c r="H44" s="246">
        <v>11.542555555555559</v>
      </c>
      <c r="I44" s="246">
        <v>0.7416666666666667</v>
      </c>
    </row>
    <row r="45" spans="1:9" x14ac:dyDescent="0.35">
      <c r="A45" s="675"/>
      <c r="B45" s="245" t="s">
        <v>110</v>
      </c>
      <c r="C45" s="246">
        <v>11.011407407407409</v>
      </c>
      <c r="D45" s="246">
        <v>41.748370370370374</v>
      </c>
      <c r="E45" s="246">
        <v>90.530296296296299</v>
      </c>
      <c r="F45" s="246">
        <v>102.41348148148147</v>
      </c>
      <c r="G45" s="246">
        <v>53.61518518518519</v>
      </c>
      <c r="H45" s="246">
        <v>11.542555555555559</v>
      </c>
      <c r="I45" s="246">
        <v>0.7416666666666667</v>
      </c>
    </row>
    <row r="46" spans="1:9" x14ac:dyDescent="0.35">
      <c r="A46" s="675"/>
      <c r="B46" s="245" t="s">
        <v>111</v>
      </c>
      <c r="C46" s="246">
        <v>11.011407407407409</v>
      </c>
      <c r="D46" s="246">
        <v>41.748370370370374</v>
      </c>
      <c r="E46" s="246">
        <v>90.530296296296299</v>
      </c>
      <c r="F46" s="246">
        <v>102.41348148148147</v>
      </c>
      <c r="G46" s="246">
        <v>53.61518518518519</v>
      </c>
      <c r="H46" s="246">
        <v>11.542555555555559</v>
      </c>
      <c r="I46" s="246">
        <v>0.7416666666666667</v>
      </c>
    </row>
    <row r="47" spans="1:9" x14ac:dyDescent="0.35">
      <c r="A47" s="675"/>
      <c r="B47" s="245" t="s">
        <v>112</v>
      </c>
      <c r="C47" s="246">
        <v>11.011407407407409</v>
      </c>
      <c r="D47" s="246">
        <v>41.748370370370374</v>
      </c>
      <c r="E47" s="246">
        <v>90.530296296296299</v>
      </c>
      <c r="F47" s="246">
        <v>102.41348148148147</v>
      </c>
      <c r="G47" s="246">
        <v>53.61518518518519</v>
      </c>
      <c r="H47" s="246">
        <v>11.542555555555559</v>
      </c>
      <c r="I47" s="246">
        <v>0.7416666666666667</v>
      </c>
    </row>
    <row r="48" spans="1:9" x14ac:dyDescent="0.35">
      <c r="A48" s="675"/>
      <c r="B48" s="245" t="s">
        <v>113</v>
      </c>
      <c r="C48" s="246">
        <v>11.011407407407409</v>
      </c>
      <c r="D48" s="246">
        <v>41.748370370370374</v>
      </c>
      <c r="E48" s="246">
        <v>90.530296296296299</v>
      </c>
      <c r="F48" s="246">
        <v>102.41348148148147</v>
      </c>
      <c r="G48" s="246">
        <v>53.61518518518519</v>
      </c>
      <c r="H48" s="246">
        <v>11.542555555555559</v>
      </c>
      <c r="I48" s="246">
        <v>0.7416666666666667</v>
      </c>
    </row>
    <row r="49" spans="1:9" x14ac:dyDescent="0.35">
      <c r="A49" s="675"/>
      <c r="B49" s="245" t="s">
        <v>114</v>
      </c>
      <c r="C49" s="246">
        <v>11.011407407407409</v>
      </c>
      <c r="D49" s="246">
        <v>41.748370370370374</v>
      </c>
      <c r="E49" s="246">
        <v>90.530296296296299</v>
      </c>
      <c r="F49" s="246">
        <v>102.41348148148147</v>
      </c>
      <c r="G49" s="246">
        <v>53.61518518518519</v>
      </c>
      <c r="H49" s="246">
        <v>11.542555555555559</v>
      </c>
      <c r="I49" s="246">
        <v>0.7416666666666667</v>
      </c>
    </row>
    <row r="50" spans="1:9" x14ac:dyDescent="0.35">
      <c r="A50" s="675"/>
      <c r="B50" s="245" t="s">
        <v>115</v>
      </c>
      <c r="C50" s="246">
        <v>11.011407407407409</v>
      </c>
      <c r="D50" s="246">
        <v>41.748370370370374</v>
      </c>
      <c r="E50" s="246">
        <v>90.530296296296299</v>
      </c>
      <c r="F50" s="246">
        <v>102.41348148148147</v>
      </c>
      <c r="G50" s="246">
        <v>53.61518518518519</v>
      </c>
      <c r="H50" s="246">
        <v>11.542555555555559</v>
      </c>
      <c r="I50" s="246">
        <v>0.7416666666666667</v>
      </c>
    </row>
    <row r="51" spans="1:9" x14ac:dyDescent="0.35">
      <c r="A51" s="675"/>
      <c r="B51" s="245" t="s">
        <v>116</v>
      </c>
      <c r="C51" s="246">
        <v>11.011407407407409</v>
      </c>
      <c r="D51" s="246">
        <v>41.748370370370374</v>
      </c>
      <c r="E51" s="246">
        <v>90.530296296296299</v>
      </c>
      <c r="F51" s="246">
        <v>102.41348148148147</v>
      </c>
      <c r="G51" s="246">
        <v>53.61518518518519</v>
      </c>
      <c r="H51" s="246">
        <v>11.542555555555559</v>
      </c>
      <c r="I51" s="246">
        <v>0.7416666666666667</v>
      </c>
    </row>
    <row r="52" spans="1:9" x14ac:dyDescent="0.35">
      <c r="A52" s="675"/>
      <c r="B52" s="245" t="s">
        <v>117</v>
      </c>
      <c r="C52" s="246">
        <v>11.011407407407409</v>
      </c>
      <c r="D52" s="246">
        <v>41.748370370370374</v>
      </c>
      <c r="E52" s="246">
        <v>90.530296296296299</v>
      </c>
      <c r="F52" s="246">
        <v>102.41348148148147</v>
      </c>
      <c r="G52" s="246">
        <v>53.61518518518519</v>
      </c>
      <c r="H52" s="246">
        <v>11.542555555555559</v>
      </c>
      <c r="I52" s="246">
        <v>0.7416666666666667</v>
      </c>
    </row>
    <row r="53" spans="1:9" x14ac:dyDescent="0.35">
      <c r="A53" s="675"/>
      <c r="B53" s="245" t="s">
        <v>118</v>
      </c>
      <c r="C53" s="246">
        <v>11.011407407407409</v>
      </c>
      <c r="D53" s="246">
        <v>41.748370370370374</v>
      </c>
      <c r="E53" s="246">
        <v>90.530296296296299</v>
      </c>
      <c r="F53" s="246">
        <v>102.41348148148147</v>
      </c>
      <c r="G53" s="246">
        <v>53.61518518518519</v>
      </c>
      <c r="H53" s="246">
        <v>11.542555555555559</v>
      </c>
      <c r="I53" s="246">
        <v>0.7416666666666667</v>
      </c>
    </row>
    <row r="54" spans="1:9" x14ac:dyDescent="0.35">
      <c r="A54" s="675"/>
      <c r="B54" s="245" t="s">
        <v>119</v>
      </c>
      <c r="C54" s="246">
        <v>11.011407407407409</v>
      </c>
      <c r="D54" s="246">
        <v>41.748370370370374</v>
      </c>
      <c r="E54" s="246">
        <v>90.530296296296299</v>
      </c>
      <c r="F54" s="246">
        <v>102.41348148148147</v>
      </c>
      <c r="G54" s="246">
        <v>53.61518518518519</v>
      </c>
      <c r="H54" s="246">
        <v>11.542555555555559</v>
      </c>
      <c r="I54" s="246">
        <v>0.7416666666666667</v>
      </c>
    </row>
    <row r="55" spans="1:9" x14ac:dyDescent="0.35">
      <c r="A55" s="675"/>
      <c r="B55" s="245" t="s">
        <v>120</v>
      </c>
      <c r="C55" s="246">
        <v>11.011407407407409</v>
      </c>
      <c r="D55" s="246">
        <v>41.748370370370374</v>
      </c>
      <c r="E55" s="246">
        <v>90.530296296296299</v>
      </c>
      <c r="F55" s="246">
        <v>102.41348148148147</v>
      </c>
      <c r="G55" s="246">
        <v>53.61518518518519</v>
      </c>
      <c r="H55" s="246">
        <v>11.542555555555559</v>
      </c>
      <c r="I55" s="246">
        <v>0.7416666666666667</v>
      </c>
    </row>
    <row r="56" spans="1:9" x14ac:dyDescent="0.35">
      <c r="A56" s="675"/>
      <c r="B56" s="245" t="s">
        <v>121</v>
      </c>
      <c r="C56" s="246">
        <v>11.011407407407409</v>
      </c>
      <c r="D56" s="246">
        <v>41.748370370370374</v>
      </c>
      <c r="E56" s="246">
        <v>90.530296296296299</v>
      </c>
      <c r="F56" s="246">
        <v>102.41348148148147</v>
      </c>
      <c r="G56" s="246">
        <v>53.61518518518519</v>
      </c>
      <c r="H56" s="246">
        <v>11.542555555555559</v>
      </c>
      <c r="I56" s="246">
        <v>0.7416666666666667</v>
      </c>
    </row>
    <row r="57" spans="1:9" x14ac:dyDescent="0.35">
      <c r="A57" s="675"/>
      <c r="B57" s="245" t="s">
        <v>122</v>
      </c>
      <c r="C57" s="246">
        <v>11.011407407407409</v>
      </c>
      <c r="D57" s="246">
        <v>41.748370370370374</v>
      </c>
      <c r="E57" s="246">
        <v>90.530296296296299</v>
      </c>
      <c r="F57" s="246">
        <v>102.41348148148147</v>
      </c>
      <c r="G57" s="246">
        <v>53.61518518518519</v>
      </c>
      <c r="H57" s="246">
        <v>11.542555555555559</v>
      </c>
      <c r="I57" s="246">
        <v>0.7416666666666667</v>
      </c>
    </row>
    <row r="58" spans="1:9" x14ac:dyDescent="0.35">
      <c r="A58" s="675"/>
      <c r="B58" s="245" t="s">
        <v>123</v>
      </c>
      <c r="C58" s="246">
        <v>11.011407407407409</v>
      </c>
      <c r="D58" s="246">
        <v>41.748370370370374</v>
      </c>
      <c r="E58" s="246">
        <v>90.530296296296299</v>
      </c>
      <c r="F58" s="246">
        <v>102.41348148148147</v>
      </c>
      <c r="G58" s="246">
        <v>53.61518518518519</v>
      </c>
      <c r="H58" s="246">
        <v>11.542555555555559</v>
      </c>
      <c r="I58" s="246">
        <v>0.7416666666666667</v>
      </c>
    </row>
    <row r="59" spans="1:9" x14ac:dyDescent="0.35">
      <c r="A59" s="675"/>
      <c r="B59" s="245" t="s">
        <v>124</v>
      </c>
      <c r="C59" s="246">
        <v>11.011407407407409</v>
      </c>
      <c r="D59" s="246">
        <v>41.748370370370374</v>
      </c>
      <c r="E59" s="246">
        <v>90.530296296296299</v>
      </c>
      <c r="F59" s="246">
        <v>102.41348148148147</v>
      </c>
      <c r="G59" s="246">
        <v>53.61518518518519</v>
      </c>
      <c r="H59" s="246">
        <v>11.542555555555559</v>
      </c>
      <c r="I59" s="246">
        <v>0.7416666666666667</v>
      </c>
    </row>
    <row r="60" spans="1:9" x14ac:dyDescent="0.35">
      <c r="A60" s="675"/>
      <c r="B60" s="245" t="s">
        <v>125</v>
      </c>
      <c r="C60" s="246">
        <v>11.011407407407409</v>
      </c>
      <c r="D60" s="246">
        <v>41.748370370370374</v>
      </c>
      <c r="E60" s="246">
        <v>90.530296296296299</v>
      </c>
      <c r="F60" s="246">
        <v>102.41348148148147</v>
      </c>
      <c r="G60" s="246">
        <v>53.61518518518519</v>
      </c>
      <c r="H60" s="246">
        <v>11.542555555555559</v>
      </c>
      <c r="I60" s="246">
        <v>0.7416666666666667</v>
      </c>
    </row>
    <row r="61" spans="1:9" x14ac:dyDescent="0.35">
      <c r="A61" s="675"/>
      <c r="B61" s="245" t="s">
        <v>126</v>
      </c>
      <c r="C61" s="246">
        <v>11.011407407407409</v>
      </c>
      <c r="D61" s="246">
        <v>41.748370370370374</v>
      </c>
      <c r="E61" s="246">
        <v>90.530296296296299</v>
      </c>
      <c r="F61" s="246">
        <v>102.41348148148147</v>
      </c>
      <c r="G61" s="246">
        <v>53.61518518518519</v>
      </c>
      <c r="H61" s="246">
        <v>11.542555555555559</v>
      </c>
      <c r="I61" s="246">
        <v>0.7416666666666667</v>
      </c>
    </row>
    <row r="62" spans="1:9" x14ac:dyDescent="0.35">
      <c r="A62" s="675"/>
      <c r="B62" s="245" t="s">
        <v>127</v>
      </c>
      <c r="C62" s="246">
        <v>11.011407407407409</v>
      </c>
      <c r="D62" s="246">
        <v>41.748370370370374</v>
      </c>
      <c r="E62" s="246">
        <v>90.530296296296299</v>
      </c>
      <c r="F62" s="246">
        <v>102.41348148148147</v>
      </c>
      <c r="G62" s="246">
        <v>53.61518518518519</v>
      </c>
      <c r="H62" s="246">
        <v>11.542555555555559</v>
      </c>
      <c r="I62" s="246">
        <v>0.7416666666666667</v>
      </c>
    </row>
    <row r="63" spans="1:9" x14ac:dyDescent="0.35">
      <c r="A63" s="675"/>
      <c r="B63" s="245" t="s">
        <v>128</v>
      </c>
      <c r="C63" s="246">
        <v>11.011407407407409</v>
      </c>
      <c r="D63" s="246">
        <v>41.748370370370374</v>
      </c>
      <c r="E63" s="246">
        <v>90.530296296296299</v>
      </c>
      <c r="F63" s="246">
        <v>102.41348148148147</v>
      </c>
      <c r="G63" s="246">
        <v>53.61518518518519</v>
      </c>
      <c r="H63" s="246">
        <v>11.542555555555559</v>
      </c>
      <c r="I63" s="246">
        <v>0.7416666666666667</v>
      </c>
    </row>
    <row r="64" spans="1:9" x14ac:dyDescent="0.35">
      <c r="A64" s="675"/>
      <c r="B64" s="245" t="s">
        <v>129</v>
      </c>
      <c r="C64" s="246">
        <v>11.011407407407409</v>
      </c>
      <c r="D64" s="246">
        <v>41.748370370370374</v>
      </c>
      <c r="E64" s="246">
        <v>90.530296296296299</v>
      </c>
      <c r="F64" s="246">
        <v>102.41348148148147</v>
      </c>
      <c r="G64" s="246">
        <v>53.61518518518519</v>
      </c>
      <c r="H64" s="246">
        <v>11.542555555555559</v>
      </c>
      <c r="I64" s="246">
        <v>0.7416666666666667</v>
      </c>
    </row>
    <row r="65" spans="1:9" x14ac:dyDescent="0.35">
      <c r="A65" s="675"/>
      <c r="B65" s="245" t="s">
        <v>130</v>
      </c>
      <c r="C65" s="246">
        <v>11.011407407407409</v>
      </c>
      <c r="D65" s="246">
        <v>41.748370370370374</v>
      </c>
      <c r="E65" s="246">
        <v>90.530296296296299</v>
      </c>
      <c r="F65" s="246">
        <v>102.41348148148147</v>
      </c>
      <c r="G65" s="246">
        <v>53.61518518518519</v>
      </c>
      <c r="H65" s="246">
        <v>11.542555555555559</v>
      </c>
      <c r="I65" s="246">
        <v>0.7416666666666667</v>
      </c>
    </row>
    <row r="66" spans="1:9" x14ac:dyDescent="0.35">
      <c r="A66" s="675"/>
      <c r="B66" s="245" t="s">
        <v>131</v>
      </c>
      <c r="C66" s="246">
        <v>11.011407407407409</v>
      </c>
      <c r="D66" s="246">
        <v>41.748370370370374</v>
      </c>
      <c r="E66" s="246">
        <v>90.530296296296299</v>
      </c>
      <c r="F66" s="246">
        <v>102.41348148148147</v>
      </c>
      <c r="G66" s="246">
        <v>53.61518518518519</v>
      </c>
      <c r="H66" s="246">
        <v>11.542555555555559</v>
      </c>
      <c r="I66" s="246">
        <v>0.7416666666666667</v>
      </c>
    </row>
    <row r="67" spans="1:9" x14ac:dyDescent="0.35">
      <c r="A67" s="675"/>
      <c r="B67" s="245" t="s">
        <v>132</v>
      </c>
      <c r="C67" s="246">
        <v>11.011407407407409</v>
      </c>
      <c r="D67" s="246">
        <v>41.748370370370374</v>
      </c>
      <c r="E67" s="246">
        <v>90.530296296296299</v>
      </c>
      <c r="F67" s="246">
        <v>102.41348148148147</v>
      </c>
      <c r="G67" s="246">
        <v>53.61518518518519</v>
      </c>
      <c r="H67" s="246">
        <v>11.542555555555559</v>
      </c>
      <c r="I67" s="246">
        <v>0.7416666666666667</v>
      </c>
    </row>
    <row r="68" spans="1:9" x14ac:dyDescent="0.35">
      <c r="A68" s="675"/>
      <c r="B68" s="245" t="s">
        <v>133</v>
      </c>
      <c r="C68" s="246">
        <v>11.011407407407409</v>
      </c>
      <c r="D68" s="246">
        <v>41.748370370370374</v>
      </c>
      <c r="E68" s="246">
        <v>90.530296296296299</v>
      </c>
      <c r="F68" s="246">
        <v>102.41348148148147</v>
      </c>
      <c r="G68" s="246">
        <v>53.61518518518519</v>
      </c>
      <c r="H68" s="246">
        <v>11.542555555555559</v>
      </c>
      <c r="I68" s="246">
        <v>0.7416666666666667</v>
      </c>
    </row>
    <row r="69" spans="1:9" x14ac:dyDescent="0.35">
      <c r="A69" s="675"/>
      <c r="B69" s="245" t="s">
        <v>134</v>
      </c>
      <c r="C69" s="246">
        <v>11.011407407407409</v>
      </c>
      <c r="D69" s="246">
        <v>41.748370370370374</v>
      </c>
      <c r="E69" s="246">
        <v>90.530296296296299</v>
      </c>
      <c r="F69" s="246">
        <v>102.41348148148147</v>
      </c>
      <c r="G69" s="246">
        <v>53.61518518518519</v>
      </c>
      <c r="H69" s="246">
        <v>11.542555555555559</v>
      </c>
      <c r="I69" s="246">
        <v>0.7416666666666667</v>
      </c>
    </row>
    <row r="70" spans="1:9" x14ac:dyDescent="0.35">
      <c r="A70" s="675"/>
      <c r="B70" s="245" t="s">
        <v>135</v>
      </c>
      <c r="C70" s="246">
        <v>11.011407407407409</v>
      </c>
      <c r="D70" s="246">
        <v>41.748370370370374</v>
      </c>
      <c r="E70" s="246">
        <v>90.530296296296299</v>
      </c>
      <c r="F70" s="246">
        <v>102.41348148148147</v>
      </c>
      <c r="G70" s="246">
        <v>53.61518518518519</v>
      </c>
      <c r="H70" s="246">
        <v>11.542555555555559</v>
      </c>
      <c r="I70" s="246">
        <v>0.7416666666666667</v>
      </c>
    </row>
    <row r="71" spans="1:9" x14ac:dyDescent="0.35">
      <c r="A71" s="675"/>
      <c r="B71" s="47" t="s">
        <v>136</v>
      </c>
      <c r="C71" s="246">
        <v>11.011407407407409</v>
      </c>
      <c r="D71" s="246">
        <v>41.748370370370374</v>
      </c>
      <c r="E71" s="246">
        <v>90.530296296296299</v>
      </c>
      <c r="F71" s="246">
        <v>102.41348148148147</v>
      </c>
      <c r="G71" s="246">
        <v>53.61518518518519</v>
      </c>
      <c r="H71" s="246">
        <v>11.542555555555559</v>
      </c>
      <c r="I71" s="246">
        <v>0.7416666666666667</v>
      </c>
    </row>
    <row r="72" spans="1:9" x14ac:dyDescent="0.35">
      <c r="A72" s="675"/>
      <c r="B72" s="47" t="s">
        <v>137</v>
      </c>
      <c r="C72" s="246">
        <v>20.699000000000002</v>
      </c>
      <c r="D72" s="246">
        <v>85.486000000000004</v>
      </c>
      <c r="E72" s="246">
        <v>115.71</v>
      </c>
      <c r="F72" s="246">
        <v>88.435000000000002</v>
      </c>
      <c r="G72" s="246">
        <v>43.866999999999997</v>
      </c>
      <c r="H72" s="246">
        <v>9.4260000000000002</v>
      </c>
      <c r="I72" s="246">
        <v>0.47699999999999998</v>
      </c>
    </row>
    <row r="73" spans="1:9" x14ac:dyDescent="0.35">
      <c r="A73" s="675"/>
      <c r="B73" s="47" t="s">
        <v>138</v>
      </c>
      <c r="C73" s="246">
        <v>11.011407407407409</v>
      </c>
      <c r="D73" s="246">
        <v>41.748370370370374</v>
      </c>
      <c r="E73" s="246">
        <v>90.530296296296299</v>
      </c>
      <c r="F73" s="246">
        <v>102.41348148148147</v>
      </c>
      <c r="G73" s="246">
        <v>53.61518518518519</v>
      </c>
      <c r="H73" s="246">
        <v>11.542555555555559</v>
      </c>
      <c r="I73" s="246">
        <v>0.7416666666666667</v>
      </c>
    </row>
    <row r="74" spans="1:9" x14ac:dyDescent="0.35">
      <c r="A74" s="675"/>
      <c r="B74" s="47" t="s">
        <v>139</v>
      </c>
      <c r="C74" s="246">
        <v>24.241833333333332</v>
      </c>
      <c r="D74" s="246">
        <v>72.041083333333333</v>
      </c>
      <c r="E74" s="246">
        <v>102.10033333333332</v>
      </c>
      <c r="F74" s="246">
        <v>102.11474999999997</v>
      </c>
      <c r="G74" s="246">
        <v>55.229166666666664</v>
      </c>
      <c r="H74" s="246">
        <v>13.867000000000003</v>
      </c>
      <c r="I74" s="246">
        <v>1.9474999999999998</v>
      </c>
    </row>
    <row r="75" spans="1:9" x14ac:dyDescent="0.35">
      <c r="A75" s="675"/>
      <c r="B75" s="47" t="s">
        <v>140</v>
      </c>
      <c r="C75" s="246">
        <v>29.537333333333336</v>
      </c>
      <c r="D75" s="246">
        <v>75.975000000000009</v>
      </c>
      <c r="E75" s="246">
        <v>102.25433333333335</v>
      </c>
      <c r="F75" s="246">
        <v>94.766333333333321</v>
      </c>
      <c r="G75" s="246">
        <v>48.961999999999996</v>
      </c>
      <c r="H75" s="246">
        <v>10.254666666666665</v>
      </c>
      <c r="I75" s="246">
        <v>1.0103333333333333</v>
      </c>
    </row>
    <row r="76" spans="1:9" x14ac:dyDescent="0.35">
      <c r="A76" s="675"/>
      <c r="B76" s="47" t="s">
        <v>141</v>
      </c>
      <c r="C76" s="246">
        <v>56.656333333333329</v>
      </c>
      <c r="D76" s="246">
        <v>90.135166666666677</v>
      </c>
      <c r="E76" s="246">
        <v>91.041666666666671</v>
      </c>
      <c r="F76" s="246">
        <v>79.403833333333338</v>
      </c>
      <c r="G76" s="246">
        <v>49.379333333333335</v>
      </c>
      <c r="H76" s="246">
        <v>15.223666666666668</v>
      </c>
      <c r="I76" s="246">
        <v>1.89</v>
      </c>
    </row>
    <row r="77" spans="1:9" x14ac:dyDescent="0.35">
      <c r="A77" s="675"/>
      <c r="B77" s="47" t="s">
        <v>142</v>
      </c>
      <c r="C77" s="246">
        <v>11.011407407407409</v>
      </c>
      <c r="D77" s="246">
        <v>41.748370370370374</v>
      </c>
      <c r="E77" s="246">
        <v>90.530296296296299</v>
      </c>
      <c r="F77" s="246">
        <v>102.41348148148147</v>
      </c>
      <c r="G77" s="246">
        <v>53.61518518518519</v>
      </c>
      <c r="H77" s="246">
        <v>11.542555555555559</v>
      </c>
      <c r="I77" s="246">
        <v>0.7416666666666667</v>
      </c>
    </row>
    <row r="78" spans="1:9" x14ac:dyDescent="0.35">
      <c r="A78" s="675"/>
      <c r="B78" s="81" t="s">
        <v>143</v>
      </c>
      <c r="C78" s="246">
        <v>13.177</v>
      </c>
      <c r="D78" s="246">
        <v>157.57599999999999</v>
      </c>
      <c r="E78" s="246">
        <v>157.239</v>
      </c>
      <c r="F78" s="246">
        <v>81.149000000000001</v>
      </c>
      <c r="G78" s="246">
        <v>26.43</v>
      </c>
      <c r="H78" s="246">
        <v>9.3780000000000001</v>
      </c>
      <c r="I78" s="246">
        <v>3.0910000000000002</v>
      </c>
    </row>
    <row r="79" spans="1:9" x14ac:dyDescent="0.35">
      <c r="A79" s="675"/>
    </row>
    <row r="80" spans="1:9" x14ac:dyDescent="0.35">
      <c r="A80" s="675"/>
      <c r="B80" s="247" t="s">
        <v>974</v>
      </c>
      <c r="C80" s="242"/>
    </row>
    <row r="81" spans="1:9" x14ac:dyDescent="0.35">
      <c r="A81" s="675"/>
      <c r="B81" s="243" t="s">
        <v>972</v>
      </c>
      <c r="C81" s="244" t="s">
        <v>103</v>
      </c>
      <c r="D81" s="244" t="s">
        <v>104</v>
      </c>
      <c r="E81" s="244" t="s">
        <v>105</v>
      </c>
      <c r="F81" s="47" t="s">
        <v>106</v>
      </c>
      <c r="G81" s="47" t="s">
        <v>107</v>
      </c>
      <c r="H81" s="47" t="s">
        <v>108</v>
      </c>
      <c r="I81" s="47" t="s">
        <v>109</v>
      </c>
    </row>
    <row r="82" spans="1:9" x14ac:dyDescent="0.35">
      <c r="A82" s="675"/>
      <c r="B82" s="245" t="s">
        <v>102</v>
      </c>
      <c r="C82" s="246">
        <v>7.2480000000000002</v>
      </c>
      <c r="D82" s="246">
        <v>54.789000000000001</v>
      </c>
      <c r="E82" s="246">
        <v>128.80500000000001</v>
      </c>
      <c r="F82" s="246">
        <v>129.001</v>
      </c>
      <c r="G82" s="246">
        <v>60.84</v>
      </c>
      <c r="H82" s="246">
        <v>13.958</v>
      </c>
      <c r="I82" s="246">
        <v>0.77900000000000003</v>
      </c>
    </row>
    <row r="83" spans="1:9" x14ac:dyDescent="0.35">
      <c r="A83" s="675"/>
      <c r="B83" s="245" t="s">
        <v>110</v>
      </c>
      <c r="C83" s="246">
        <v>7.2480000000000002</v>
      </c>
      <c r="D83" s="246">
        <v>54.789000000000001</v>
      </c>
      <c r="E83" s="246">
        <v>128.80500000000001</v>
      </c>
      <c r="F83" s="246">
        <v>129.001</v>
      </c>
      <c r="G83" s="246">
        <v>60.84</v>
      </c>
      <c r="H83" s="246">
        <v>13.958</v>
      </c>
      <c r="I83" s="246">
        <v>0.77900000000000003</v>
      </c>
    </row>
    <row r="84" spans="1:9" x14ac:dyDescent="0.35">
      <c r="A84" s="675"/>
      <c r="B84" s="245" t="s">
        <v>111</v>
      </c>
      <c r="C84" s="246">
        <v>7.2480000000000002</v>
      </c>
      <c r="D84" s="246">
        <v>54.789000000000001</v>
      </c>
      <c r="E84" s="246">
        <v>128.80500000000001</v>
      </c>
      <c r="F84" s="246">
        <v>129.001</v>
      </c>
      <c r="G84" s="246">
        <v>60.84</v>
      </c>
      <c r="H84" s="246">
        <v>13.958</v>
      </c>
      <c r="I84" s="246">
        <v>0.77900000000000003</v>
      </c>
    </row>
    <row r="85" spans="1:9" x14ac:dyDescent="0.35">
      <c r="A85" s="675"/>
      <c r="B85" s="245" t="s">
        <v>112</v>
      </c>
      <c r="C85" s="246">
        <v>7.2480000000000002</v>
      </c>
      <c r="D85" s="246">
        <v>54.789000000000001</v>
      </c>
      <c r="E85" s="246">
        <v>128.80500000000001</v>
      </c>
      <c r="F85" s="246">
        <v>129.001</v>
      </c>
      <c r="G85" s="246">
        <v>60.84</v>
      </c>
      <c r="H85" s="246">
        <v>13.958</v>
      </c>
      <c r="I85" s="246">
        <v>0.77900000000000003</v>
      </c>
    </row>
    <row r="86" spans="1:9" x14ac:dyDescent="0.35">
      <c r="A86" s="675"/>
      <c r="B86" s="245" t="s">
        <v>113</v>
      </c>
      <c r="C86" s="246">
        <v>7.2480000000000002</v>
      </c>
      <c r="D86" s="246">
        <v>54.789000000000001</v>
      </c>
      <c r="E86" s="246">
        <v>128.80500000000001</v>
      </c>
      <c r="F86" s="246">
        <v>129.001</v>
      </c>
      <c r="G86" s="246">
        <v>60.84</v>
      </c>
      <c r="H86" s="246">
        <v>13.958</v>
      </c>
      <c r="I86" s="246">
        <v>0.77900000000000003</v>
      </c>
    </row>
    <row r="87" spans="1:9" x14ac:dyDescent="0.35">
      <c r="A87" s="675"/>
      <c r="B87" s="245" t="s">
        <v>114</v>
      </c>
      <c r="C87" s="246">
        <v>7.2480000000000002</v>
      </c>
      <c r="D87" s="246">
        <v>54.789000000000001</v>
      </c>
      <c r="E87" s="246">
        <v>128.80500000000001</v>
      </c>
      <c r="F87" s="246">
        <v>129.001</v>
      </c>
      <c r="G87" s="246">
        <v>60.84</v>
      </c>
      <c r="H87" s="246">
        <v>13.958</v>
      </c>
      <c r="I87" s="246">
        <v>0.77900000000000003</v>
      </c>
    </row>
    <row r="88" spans="1:9" x14ac:dyDescent="0.35">
      <c r="A88" s="675"/>
      <c r="B88" s="245" t="s">
        <v>115</v>
      </c>
      <c r="C88" s="246">
        <v>7.2480000000000002</v>
      </c>
      <c r="D88" s="246">
        <v>54.789000000000001</v>
      </c>
      <c r="E88" s="246">
        <v>128.80500000000001</v>
      </c>
      <c r="F88" s="246">
        <v>129.001</v>
      </c>
      <c r="G88" s="246">
        <v>60.84</v>
      </c>
      <c r="H88" s="246">
        <v>13.958</v>
      </c>
      <c r="I88" s="246">
        <v>0.77900000000000003</v>
      </c>
    </row>
    <row r="89" spans="1:9" x14ac:dyDescent="0.35">
      <c r="A89" s="675"/>
      <c r="B89" s="245" t="s">
        <v>116</v>
      </c>
      <c r="C89" s="246">
        <v>7.2480000000000002</v>
      </c>
      <c r="D89" s="246">
        <v>54.789000000000001</v>
      </c>
      <c r="E89" s="246">
        <v>128.80500000000001</v>
      </c>
      <c r="F89" s="246">
        <v>129.001</v>
      </c>
      <c r="G89" s="246">
        <v>60.84</v>
      </c>
      <c r="H89" s="246">
        <v>13.958</v>
      </c>
      <c r="I89" s="246">
        <v>0.77900000000000003</v>
      </c>
    </row>
    <row r="90" spans="1:9" x14ac:dyDescent="0.35">
      <c r="A90" s="675"/>
      <c r="B90" s="245" t="s">
        <v>117</v>
      </c>
      <c r="C90" s="246">
        <v>7.2480000000000002</v>
      </c>
      <c r="D90" s="246">
        <v>54.789000000000001</v>
      </c>
      <c r="E90" s="246">
        <v>128.80500000000001</v>
      </c>
      <c r="F90" s="246">
        <v>129.001</v>
      </c>
      <c r="G90" s="246">
        <v>60.84</v>
      </c>
      <c r="H90" s="246">
        <v>13.958</v>
      </c>
      <c r="I90" s="246">
        <v>0.77900000000000003</v>
      </c>
    </row>
    <row r="91" spans="1:9" x14ac:dyDescent="0.35">
      <c r="A91" s="675"/>
      <c r="B91" s="245" t="s">
        <v>118</v>
      </c>
      <c r="C91" s="246">
        <v>7.2480000000000002</v>
      </c>
      <c r="D91" s="246">
        <v>54.789000000000001</v>
      </c>
      <c r="E91" s="246">
        <v>128.80500000000001</v>
      </c>
      <c r="F91" s="246">
        <v>129.001</v>
      </c>
      <c r="G91" s="246">
        <v>60.84</v>
      </c>
      <c r="H91" s="246">
        <v>13.958</v>
      </c>
      <c r="I91" s="246">
        <v>0.77900000000000003</v>
      </c>
    </row>
    <row r="92" spans="1:9" x14ac:dyDescent="0.35">
      <c r="A92" s="675"/>
      <c r="B92" s="245" t="s">
        <v>119</v>
      </c>
      <c r="C92" s="246">
        <v>7.2480000000000002</v>
      </c>
      <c r="D92" s="246">
        <v>54.789000000000001</v>
      </c>
      <c r="E92" s="246">
        <v>128.80500000000001</v>
      </c>
      <c r="F92" s="246">
        <v>129.001</v>
      </c>
      <c r="G92" s="246">
        <v>60.84</v>
      </c>
      <c r="H92" s="246">
        <v>13.958</v>
      </c>
      <c r="I92" s="246">
        <v>0.77900000000000003</v>
      </c>
    </row>
    <row r="93" spans="1:9" x14ac:dyDescent="0.35">
      <c r="A93" s="675"/>
      <c r="B93" s="245" t="s">
        <v>120</v>
      </c>
      <c r="C93" s="246">
        <v>7.2480000000000002</v>
      </c>
      <c r="D93" s="246">
        <v>54.789000000000001</v>
      </c>
      <c r="E93" s="246">
        <v>128.80500000000001</v>
      </c>
      <c r="F93" s="246">
        <v>129.001</v>
      </c>
      <c r="G93" s="246">
        <v>60.84</v>
      </c>
      <c r="H93" s="246">
        <v>13.958</v>
      </c>
      <c r="I93" s="246">
        <v>0.77900000000000003</v>
      </c>
    </row>
    <row r="94" spans="1:9" x14ac:dyDescent="0.35">
      <c r="A94" s="675"/>
      <c r="B94" s="245" t="s">
        <v>121</v>
      </c>
      <c r="C94" s="246">
        <v>7.2480000000000002</v>
      </c>
      <c r="D94" s="246">
        <v>54.789000000000001</v>
      </c>
      <c r="E94" s="246">
        <v>128.80500000000001</v>
      </c>
      <c r="F94" s="246">
        <v>129.001</v>
      </c>
      <c r="G94" s="246">
        <v>60.84</v>
      </c>
      <c r="H94" s="246">
        <v>13.958</v>
      </c>
      <c r="I94" s="246">
        <v>0.77900000000000003</v>
      </c>
    </row>
    <row r="95" spans="1:9" x14ac:dyDescent="0.35">
      <c r="A95" s="675"/>
      <c r="B95" s="245" t="s">
        <v>122</v>
      </c>
      <c r="C95" s="246">
        <v>7.2480000000000002</v>
      </c>
      <c r="D95" s="246">
        <v>54.789000000000001</v>
      </c>
      <c r="E95" s="246">
        <v>128.80500000000001</v>
      </c>
      <c r="F95" s="246">
        <v>129.001</v>
      </c>
      <c r="G95" s="246">
        <v>60.84</v>
      </c>
      <c r="H95" s="246">
        <v>13.958</v>
      </c>
      <c r="I95" s="246">
        <v>0.77900000000000003</v>
      </c>
    </row>
    <row r="96" spans="1:9" x14ac:dyDescent="0.35">
      <c r="A96" s="675"/>
      <c r="B96" s="245" t="s">
        <v>123</v>
      </c>
      <c r="C96" s="246">
        <v>7.2480000000000002</v>
      </c>
      <c r="D96" s="246">
        <v>54.789000000000001</v>
      </c>
      <c r="E96" s="246">
        <v>128.80500000000001</v>
      </c>
      <c r="F96" s="246">
        <v>129.001</v>
      </c>
      <c r="G96" s="246">
        <v>60.84</v>
      </c>
      <c r="H96" s="246">
        <v>13.958</v>
      </c>
      <c r="I96" s="246">
        <v>0.77900000000000003</v>
      </c>
    </row>
    <row r="97" spans="1:9" x14ac:dyDescent="0.35">
      <c r="A97" s="675"/>
      <c r="B97" s="245" t="s">
        <v>124</v>
      </c>
      <c r="C97" s="246">
        <v>7.2480000000000002</v>
      </c>
      <c r="D97" s="246">
        <v>54.789000000000001</v>
      </c>
      <c r="E97" s="246">
        <v>128.80500000000001</v>
      </c>
      <c r="F97" s="246">
        <v>129.001</v>
      </c>
      <c r="G97" s="246">
        <v>60.84</v>
      </c>
      <c r="H97" s="246">
        <v>13.958</v>
      </c>
      <c r="I97" s="246">
        <v>0.77900000000000003</v>
      </c>
    </row>
    <row r="98" spans="1:9" x14ac:dyDescent="0.35">
      <c r="A98" s="675"/>
      <c r="B98" s="245" t="s">
        <v>125</v>
      </c>
      <c r="C98" s="246">
        <v>7.2480000000000002</v>
      </c>
      <c r="D98" s="246">
        <v>54.789000000000001</v>
      </c>
      <c r="E98" s="246">
        <v>128.80500000000001</v>
      </c>
      <c r="F98" s="246">
        <v>129.001</v>
      </c>
      <c r="G98" s="246">
        <v>60.84</v>
      </c>
      <c r="H98" s="246">
        <v>13.958</v>
      </c>
      <c r="I98" s="246">
        <v>0.77900000000000003</v>
      </c>
    </row>
    <row r="99" spans="1:9" x14ac:dyDescent="0.35">
      <c r="A99" s="675"/>
      <c r="B99" s="245" t="s">
        <v>126</v>
      </c>
      <c r="C99" s="246">
        <v>7.2480000000000002</v>
      </c>
      <c r="D99" s="246">
        <v>54.789000000000001</v>
      </c>
      <c r="E99" s="246">
        <v>128.80500000000001</v>
      </c>
      <c r="F99" s="246">
        <v>129.001</v>
      </c>
      <c r="G99" s="246">
        <v>60.84</v>
      </c>
      <c r="H99" s="246">
        <v>13.958</v>
      </c>
      <c r="I99" s="246">
        <v>0.77900000000000003</v>
      </c>
    </row>
    <row r="100" spans="1:9" x14ac:dyDescent="0.35">
      <c r="A100" s="675"/>
      <c r="B100" s="245" t="s">
        <v>127</v>
      </c>
      <c r="C100" s="246">
        <v>7.2480000000000002</v>
      </c>
      <c r="D100" s="246">
        <v>54.789000000000001</v>
      </c>
      <c r="E100" s="246">
        <v>128.80500000000001</v>
      </c>
      <c r="F100" s="246">
        <v>129.001</v>
      </c>
      <c r="G100" s="246">
        <v>60.84</v>
      </c>
      <c r="H100" s="246">
        <v>13.958</v>
      </c>
      <c r="I100" s="246">
        <v>0.77900000000000003</v>
      </c>
    </row>
    <row r="101" spans="1:9" x14ac:dyDescent="0.35">
      <c r="A101" s="675"/>
      <c r="B101" s="245" t="s">
        <v>128</v>
      </c>
      <c r="C101" s="246">
        <v>7.2480000000000002</v>
      </c>
      <c r="D101" s="246">
        <v>54.789000000000001</v>
      </c>
      <c r="E101" s="246">
        <v>128.80500000000001</v>
      </c>
      <c r="F101" s="246">
        <v>129.001</v>
      </c>
      <c r="G101" s="246">
        <v>60.84</v>
      </c>
      <c r="H101" s="246">
        <v>13.958</v>
      </c>
      <c r="I101" s="246">
        <v>0.77900000000000003</v>
      </c>
    </row>
    <row r="102" spans="1:9" x14ac:dyDescent="0.35">
      <c r="A102" s="675"/>
      <c r="B102" s="245" t="s">
        <v>129</v>
      </c>
      <c r="C102" s="246">
        <v>7.2480000000000002</v>
      </c>
      <c r="D102" s="246">
        <v>54.789000000000001</v>
      </c>
      <c r="E102" s="246">
        <v>128.80500000000001</v>
      </c>
      <c r="F102" s="246">
        <v>129.001</v>
      </c>
      <c r="G102" s="246">
        <v>60.84</v>
      </c>
      <c r="H102" s="246">
        <v>13.958</v>
      </c>
      <c r="I102" s="246">
        <v>0.77900000000000003</v>
      </c>
    </row>
    <row r="103" spans="1:9" x14ac:dyDescent="0.35">
      <c r="A103" s="675"/>
      <c r="B103" s="245" t="s">
        <v>130</v>
      </c>
      <c r="C103" s="246">
        <v>7.2480000000000002</v>
      </c>
      <c r="D103" s="246">
        <v>54.789000000000001</v>
      </c>
      <c r="E103" s="246">
        <v>128.80500000000001</v>
      </c>
      <c r="F103" s="246">
        <v>129.001</v>
      </c>
      <c r="G103" s="246">
        <v>60.84</v>
      </c>
      <c r="H103" s="246">
        <v>13.958</v>
      </c>
      <c r="I103" s="246">
        <v>0.77900000000000003</v>
      </c>
    </row>
    <row r="104" spans="1:9" x14ac:dyDescent="0.35">
      <c r="A104" s="675"/>
      <c r="B104" s="245" t="s">
        <v>131</v>
      </c>
      <c r="C104" s="246">
        <v>7.2480000000000002</v>
      </c>
      <c r="D104" s="246">
        <v>54.789000000000001</v>
      </c>
      <c r="E104" s="246">
        <v>128.80500000000001</v>
      </c>
      <c r="F104" s="246">
        <v>129.001</v>
      </c>
      <c r="G104" s="246">
        <v>60.84</v>
      </c>
      <c r="H104" s="246">
        <v>13.958</v>
      </c>
      <c r="I104" s="246">
        <v>0.77900000000000003</v>
      </c>
    </row>
    <row r="105" spans="1:9" x14ac:dyDescent="0.35">
      <c r="A105" s="675"/>
      <c r="B105" s="245" t="s">
        <v>132</v>
      </c>
      <c r="C105" s="246">
        <v>7.2480000000000002</v>
      </c>
      <c r="D105" s="246">
        <v>54.789000000000001</v>
      </c>
      <c r="E105" s="246">
        <v>128.80500000000001</v>
      </c>
      <c r="F105" s="246">
        <v>129.001</v>
      </c>
      <c r="G105" s="246">
        <v>60.84</v>
      </c>
      <c r="H105" s="246">
        <v>13.958</v>
      </c>
      <c r="I105" s="246">
        <v>0.77900000000000003</v>
      </c>
    </row>
    <row r="106" spans="1:9" x14ac:dyDescent="0.35">
      <c r="A106" s="675"/>
      <c r="B106" s="245" t="s">
        <v>133</v>
      </c>
      <c r="C106" s="246">
        <v>7.2480000000000002</v>
      </c>
      <c r="D106" s="246">
        <v>54.789000000000001</v>
      </c>
      <c r="E106" s="246">
        <v>128.80500000000001</v>
      </c>
      <c r="F106" s="246">
        <v>129.001</v>
      </c>
      <c r="G106" s="246">
        <v>60.84</v>
      </c>
      <c r="H106" s="246">
        <v>13.958</v>
      </c>
      <c r="I106" s="246">
        <v>0.77900000000000003</v>
      </c>
    </row>
    <row r="107" spans="1:9" x14ac:dyDescent="0.35">
      <c r="A107" s="675"/>
      <c r="B107" s="245" t="s">
        <v>134</v>
      </c>
      <c r="C107" s="246">
        <v>7.2480000000000002</v>
      </c>
      <c r="D107" s="246">
        <v>54.789000000000001</v>
      </c>
      <c r="E107" s="246">
        <v>128.80500000000001</v>
      </c>
      <c r="F107" s="246">
        <v>129.001</v>
      </c>
      <c r="G107" s="246">
        <v>60.84</v>
      </c>
      <c r="H107" s="246">
        <v>13.958</v>
      </c>
      <c r="I107" s="246">
        <v>0.77900000000000003</v>
      </c>
    </row>
    <row r="108" spans="1:9" x14ac:dyDescent="0.35">
      <c r="A108" s="675"/>
      <c r="B108" s="245" t="s">
        <v>135</v>
      </c>
      <c r="C108" s="246">
        <v>7.2480000000000002</v>
      </c>
      <c r="D108" s="246">
        <v>54.789000000000001</v>
      </c>
      <c r="E108" s="246">
        <v>128.80500000000001</v>
      </c>
      <c r="F108" s="246">
        <v>129.001</v>
      </c>
      <c r="G108" s="246">
        <v>60.84</v>
      </c>
      <c r="H108" s="246">
        <v>13.958</v>
      </c>
      <c r="I108" s="246">
        <v>0.77900000000000003</v>
      </c>
    </row>
    <row r="109" spans="1:9" x14ac:dyDescent="0.35">
      <c r="A109" s="675"/>
      <c r="B109" s="47" t="s">
        <v>136</v>
      </c>
      <c r="C109" s="246">
        <v>7.2480000000000002</v>
      </c>
      <c r="D109" s="246">
        <v>54.789000000000001</v>
      </c>
      <c r="E109" s="246">
        <v>128.80500000000001</v>
      </c>
      <c r="F109" s="246">
        <v>129.001</v>
      </c>
      <c r="G109" s="246">
        <v>60.84</v>
      </c>
      <c r="H109" s="246">
        <v>13.958</v>
      </c>
      <c r="I109" s="246">
        <v>0.77900000000000003</v>
      </c>
    </row>
    <row r="110" spans="1:9" x14ac:dyDescent="0.35">
      <c r="A110" s="675"/>
      <c r="B110" s="47" t="s">
        <v>137</v>
      </c>
      <c r="C110" s="246">
        <v>13.177</v>
      </c>
      <c r="D110" s="246">
        <v>157.57599999999999</v>
      </c>
      <c r="E110" s="246">
        <v>157.239</v>
      </c>
      <c r="F110" s="246">
        <v>81.149000000000001</v>
      </c>
      <c r="G110" s="246">
        <v>26.43</v>
      </c>
      <c r="H110" s="246">
        <v>9.3780000000000001</v>
      </c>
      <c r="I110" s="246">
        <v>3.0910000000000002</v>
      </c>
    </row>
    <row r="111" spans="1:9" x14ac:dyDescent="0.35">
      <c r="A111" s="675"/>
      <c r="B111" s="47" t="s">
        <v>138</v>
      </c>
      <c r="C111" s="246">
        <v>56.656333333333329</v>
      </c>
      <c r="D111" s="246">
        <v>90.135166666666677</v>
      </c>
      <c r="E111" s="246">
        <v>91.041666666666671</v>
      </c>
      <c r="F111" s="246">
        <v>79.403833333333338</v>
      </c>
      <c r="G111" s="246">
        <v>49.379333333333335</v>
      </c>
      <c r="H111" s="246">
        <v>15.223666666666668</v>
      </c>
      <c r="I111" s="246">
        <v>1.89</v>
      </c>
    </row>
    <row r="112" spans="1:9" x14ac:dyDescent="0.35">
      <c r="A112" s="675"/>
      <c r="B112" s="47" t="s">
        <v>139</v>
      </c>
      <c r="C112" s="246">
        <v>13.177</v>
      </c>
      <c r="D112" s="246">
        <v>157.57599999999999</v>
      </c>
      <c r="E112" s="246">
        <v>157.239</v>
      </c>
      <c r="F112" s="246">
        <v>81.149000000000001</v>
      </c>
      <c r="G112" s="246">
        <v>26.43</v>
      </c>
      <c r="H112" s="246">
        <v>9.3780000000000001</v>
      </c>
      <c r="I112" s="246">
        <v>3.0910000000000002</v>
      </c>
    </row>
    <row r="113" spans="1:64" x14ac:dyDescent="0.35">
      <c r="A113" s="675"/>
      <c r="B113" s="47" t="s">
        <v>140</v>
      </c>
      <c r="C113" s="246">
        <v>13.177</v>
      </c>
      <c r="D113" s="246">
        <v>157.57599999999999</v>
      </c>
      <c r="E113" s="246">
        <v>157.239</v>
      </c>
      <c r="F113" s="246">
        <v>81.149000000000001</v>
      </c>
      <c r="G113" s="246">
        <v>26.43</v>
      </c>
      <c r="H113" s="246">
        <v>9.3780000000000001</v>
      </c>
      <c r="I113" s="246">
        <v>3.0910000000000002</v>
      </c>
    </row>
    <row r="114" spans="1:64" x14ac:dyDescent="0.35">
      <c r="A114" s="675"/>
      <c r="B114" s="47" t="s">
        <v>141</v>
      </c>
      <c r="C114" s="246">
        <v>24.241833333333332</v>
      </c>
      <c r="D114" s="246">
        <v>72.041083333333333</v>
      </c>
      <c r="E114" s="246">
        <v>102.10033333333332</v>
      </c>
      <c r="F114" s="246">
        <v>102.11474999999997</v>
      </c>
      <c r="G114" s="246">
        <v>55.229166666666664</v>
      </c>
      <c r="H114" s="246">
        <v>13.867000000000003</v>
      </c>
      <c r="I114" s="246">
        <v>1.9474999999999998</v>
      </c>
    </row>
    <row r="115" spans="1:64" x14ac:dyDescent="0.35">
      <c r="A115" s="675"/>
      <c r="B115" s="47" t="s">
        <v>142</v>
      </c>
      <c r="C115" s="246">
        <v>56.656333333333329</v>
      </c>
      <c r="D115" s="246">
        <v>90.135166666666677</v>
      </c>
      <c r="E115" s="246">
        <v>91.041666666666671</v>
      </c>
      <c r="F115" s="246">
        <v>79.403833333333338</v>
      </c>
      <c r="G115" s="246">
        <v>49.379333333333335</v>
      </c>
      <c r="H115" s="246">
        <v>15.223666666666668</v>
      </c>
      <c r="I115" s="246">
        <v>1.89</v>
      </c>
    </row>
    <row r="116" spans="1:64" x14ac:dyDescent="0.35">
      <c r="A116" s="675"/>
      <c r="B116" s="81" t="s">
        <v>143</v>
      </c>
      <c r="C116" s="246">
        <v>57.186293706293718</v>
      </c>
      <c r="D116" s="246">
        <v>140.24937062937062</v>
      </c>
      <c r="E116" s="246">
        <v>159.65337062937067</v>
      </c>
      <c r="F116" s="246">
        <v>132.98171328671333</v>
      </c>
      <c r="G116" s="246">
        <v>85.086391608391651</v>
      </c>
      <c r="H116" s="246">
        <v>34.17686713286713</v>
      </c>
      <c r="I116" s="246">
        <v>8.6921468531468538</v>
      </c>
    </row>
    <row r="117" spans="1:64" x14ac:dyDescent="0.35">
      <c r="A117" s="248" t="s">
        <v>967</v>
      </c>
    </row>
    <row r="118" spans="1:64" x14ac:dyDescent="0.35">
      <c r="A118" s="249"/>
      <c r="B118" s="679" t="s">
        <v>879</v>
      </c>
      <c r="C118" s="680"/>
      <c r="D118" s="680"/>
      <c r="E118" s="680"/>
      <c r="F118" s="680"/>
      <c r="G118" s="680"/>
      <c r="H118" s="680"/>
      <c r="I118" s="680"/>
      <c r="J118" s="680"/>
      <c r="K118" s="680"/>
      <c r="L118" s="680"/>
      <c r="M118" s="680"/>
      <c r="N118" s="680"/>
      <c r="O118" s="680"/>
      <c r="P118" s="680"/>
      <c r="Q118" s="680"/>
      <c r="R118" s="680"/>
      <c r="S118" s="680"/>
      <c r="T118" s="680"/>
      <c r="U118" s="680"/>
      <c r="V118" s="680"/>
      <c r="W118" s="680"/>
      <c r="X118" s="680"/>
      <c r="Y118" s="680"/>
      <c r="Z118" s="680"/>
      <c r="AA118" s="680"/>
      <c r="AB118" s="680"/>
      <c r="AC118" s="680"/>
      <c r="AD118" s="680"/>
      <c r="AE118" s="680"/>
      <c r="AF118" s="680"/>
      <c r="AG118" s="680"/>
      <c r="AH118" s="680"/>
      <c r="AI118" s="680"/>
      <c r="AJ118" s="680"/>
      <c r="AK118" s="680"/>
      <c r="AL118" s="680"/>
      <c r="AM118" s="680"/>
      <c r="AN118" s="680"/>
      <c r="AO118" s="680"/>
      <c r="AP118" s="680"/>
      <c r="AQ118" s="680"/>
      <c r="AR118" s="680"/>
      <c r="AS118" s="680"/>
      <c r="AT118" s="680"/>
      <c r="AU118" s="680"/>
      <c r="AV118" s="680"/>
      <c r="AW118" s="680"/>
      <c r="AX118" s="680"/>
      <c r="AY118" s="680"/>
      <c r="AZ118" s="680"/>
      <c r="BA118" s="680"/>
      <c r="BB118" s="680"/>
      <c r="BC118" s="680"/>
      <c r="BD118" s="680"/>
      <c r="BE118" s="680"/>
      <c r="BF118" s="680"/>
      <c r="BG118" s="680"/>
      <c r="BH118" s="680"/>
      <c r="BI118" s="680"/>
      <c r="BJ118" s="680"/>
      <c r="BK118" s="680"/>
      <c r="BL118" s="680"/>
    </row>
    <row r="119" spans="1:64" x14ac:dyDescent="0.35">
      <c r="A119" s="249"/>
      <c r="B119" s="241" t="s">
        <v>971</v>
      </c>
    </row>
    <row r="120" spans="1:64" x14ac:dyDescent="0.35">
      <c r="A120" s="249"/>
      <c r="B120" s="44" t="s">
        <v>975</v>
      </c>
      <c r="C120" s="121" t="s">
        <v>229</v>
      </c>
      <c r="D120" s="121" t="s">
        <v>230</v>
      </c>
      <c r="E120" s="121" t="s">
        <v>231</v>
      </c>
      <c r="F120" s="121" t="s">
        <v>232</v>
      </c>
      <c r="G120" s="121" t="s">
        <v>233</v>
      </c>
      <c r="H120" s="121" t="s">
        <v>234</v>
      </c>
      <c r="I120" s="121" t="s">
        <v>235</v>
      </c>
      <c r="J120" s="121" t="s">
        <v>236</v>
      </c>
      <c r="K120" s="121" t="s">
        <v>237</v>
      </c>
      <c r="L120" s="121" t="s">
        <v>238</v>
      </c>
      <c r="M120" s="121" t="s">
        <v>239</v>
      </c>
      <c r="N120" s="121" t="s">
        <v>240</v>
      </c>
      <c r="O120" s="121" t="s">
        <v>241</v>
      </c>
      <c r="P120" s="121" t="s">
        <v>242</v>
      </c>
      <c r="Q120" s="121" t="s">
        <v>243</v>
      </c>
      <c r="R120" s="121" t="s">
        <v>244</v>
      </c>
      <c r="S120" s="121" t="s">
        <v>245</v>
      </c>
      <c r="T120" s="121" t="s">
        <v>246</v>
      </c>
      <c r="U120" s="121" t="s">
        <v>247</v>
      </c>
      <c r="V120" s="121" t="s">
        <v>248</v>
      </c>
      <c r="W120" s="121" t="s">
        <v>249</v>
      </c>
      <c r="X120" s="121" t="s">
        <v>250</v>
      </c>
      <c r="Y120" s="121" t="s">
        <v>251</v>
      </c>
      <c r="Z120" s="121" t="s">
        <v>252</v>
      </c>
      <c r="AA120" s="121" t="s">
        <v>253</v>
      </c>
      <c r="AB120" s="121" t="s">
        <v>254</v>
      </c>
      <c r="AC120" s="121" t="s">
        <v>255</v>
      </c>
      <c r="AD120" s="121" t="s">
        <v>256</v>
      </c>
      <c r="AE120" s="121" t="s">
        <v>257</v>
      </c>
      <c r="AF120" s="121" t="s">
        <v>258</v>
      </c>
      <c r="AG120" s="121" t="s">
        <v>259</v>
      </c>
      <c r="AH120" s="121" t="s">
        <v>260</v>
      </c>
      <c r="AI120" s="121" t="s">
        <v>261</v>
      </c>
      <c r="AJ120" s="121" t="s">
        <v>262</v>
      </c>
      <c r="AK120" s="121" t="s">
        <v>263</v>
      </c>
      <c r="AL120" s="121" t="s">
        <v>264</v>
      </c>
      <c r="AM120" s="121" t="s">
        <v>265</v>
      </c>
      <c r="AN120" s="121" t="s">
        <v>266</v>
      </c>
      <c r="AO120" s="121" t="s">
        <v>267</v>
      </c>
      <c r="AP120" s="121" t="s">
        <v>268</v>
      </c>
      <c r="AQ120" s="121" t="s">
        <v>269</v>
      </c>
      <c r="AR120" s="121" t="s">
        <v>270</v>
      </c>
      <c r="AS120" s="121" t="s">
        <v>271</v>
      </c>
      <c r="AT120" s="121" t="s">
        <v>272</v>
      </c>
      <c r="AU120" s="121" t="s">
        <v>273</v>
      </c>
      <c r="AV120" s="121" t="s">
        <v>274</v>
      </c>
      <c r="AW120" s="121" t="s">
        <v>275</v>
      </c>
      <c r="AX120" s="121" t="s">
        <v>276</v>
      </c>
      <c r="AY120" s="121" t="s">
        <v>277</v>
      </c>
      <c r="AZ120" s="121" t="s">
        <v>278</v>
      </c>
      <c r="BA120" s="121" t="s">
        <v>279</v>
      </c>
      <c r="BB120" s="121" t="s">
        <v>280</v>
      </c>
      <c r="BC120" s="121" t="s">
        <v>281</v>
      </c>
      <c r="BD120" s="121" t="s">
        <v>282</v>
      </c>
      <c r="BE120" s="121" t="s">
        <v>283</v>
      </c>
      <c r="BF120" s="121" t="s">
        <v>284</v>
      </c>
      <c r="BG120" s="121" t="s">
        <v>285</v>
      </c>
      <c r="BH120" s="121" t="s">
        <v>286</v>
      </c>
      <c r="BI120" s="121" t="s">
        <v>287</v>
      </c>
      <c r="BJ120" s="121" t="s">
        <v>288</v>
      </c>
      <c r="BK120" s="121" t="s">
        <v>289</v>
      </c>
      <c r="BL120" s="121" t="s">
        <v>290</v>
      </c>
    </row>
    <row r="121" spans="1:64" x14ac:dyDescent="0.35">
      <c r="A121" s="249"/>
      <c r="B121" s="50" t="s">
        <v>291</v>
      </c>
      <c r="C121" s="276">
        <v>-0.05</v>
      </c>
      <c r="D121" s="276">
        <v>-0.05</v>
      </c>
      <c r="E121" s="276">
        <v>-0.05</v>
      </c>
      <c r="F121" s="276">
        <v>-0.05</v>
      </c>
      <c r="G121" s="276">
        <v>-0.05</v>
      </c>
      <c r="H121" s="276">
        <v>-0.05</v>
      </c>
      <c r="I121" s="276">
        <v>-0.05</v>
      </c>
      <c r="J121" s="276">
        <v>-0.05</v>
      </c>
      <c r="K121" s="276">
        <v>-0.05</v>
      </c>
      <c r="L121" s="276">
        <v>-0.05</v>
      </c>
      <c r="M121" s="276">
        <v>-0.05</v>
      </c>
      <c r="N121" s="276">
        <v>-0.05</v>
      </c>
      <c r="O121" s="276">
        <v>-0.05</v>
      </c>
      <c r="P121" s="276">
        <v>-0.05</v>
      </c>
      <c r="Q121" s="276">
        <v>-0.05</v>
      </c>
      <c r="R121" s="276">
        <v>-0.05</v>
      </c>
      <c r="S121" s="276">
        <v>-0.05</v>
      </c>
      <c r="T121" s="276">
        <v>-0.05</v>
      </c>
      <c r="U121" s="276">
        <v>-0.05</v>
      </c>
      <c r="V121" s="276">
        <v>-0.05</v>
      </c>
      <c r="W121" s="276">
        <v>-0.05</v>
      </c>
      <c r="X121" s="276">
        <v>-0.05</v>
      </c>
      <c r="Y121" s="276">
        <v>-0.05</v>
      </c>
      <c r="Z121" s="276">
        <v>-0.05</v>
      </c>
      <c r="AA121" s="276">
        <v>-0.05</v>
      </c>
      <c r="AB121" s="276">
        <v>-0.05</v>
      </c>
      <c r="AC121" s="276">
        <v>-0.05</v>
      </c>
      <c r="AD121" s="276">
        <v>-0.05</v>
      </c>
      <c r="AE121" s="276">
        <v>-0.05</v>
      </c>
      <c r="AF121" s="276">
        <v>-0.05</v>
      </c>
      <c r="AG121" s="276">
        <v>-0.05</v>
      </c>
      <c r="AH121" s="276">
        <v>-0.05</v>
      </c>
      <c r="AI121" s="276">
        <v>-0.05</v>
      </c>
      <c r="AJ121" s="276">
        <v>-0.05</v>
      </c>
      <c r="AK121" s="276">
        <v>-0.05</v>
      </c>
      <c r="AL121" s="276">
        <v>-0.05</v>
      </c>
      <c r="AM121" s="276">
        <v>-0.05</v>
      </c>
      <c r="AN121" s="276">
        <v>-0.05</v>
      </c>
      <c r="AO121" s="276">
        <v>-0.05</v>
      </c>
      <c r="AP121" s="276">
        <v>-0.05</v>
      </c>
      <c r="AQ121" s="276">
        <v>-0.05</v>
      </c>
      <c r="AR121" s="276">
        <v>-0.05</v>
      </c>
      <c r="AS121" s="276">
        <v>-0.05</v>
      </c>
      <c r="AT121" s="276">
        <v>-0.05</v>
      </c>
      <c r="AU121" s="276">
        <v>-0.05</v>
      </c>
      <c r="AV121" s="276">
        <v>-0.05</v>
      </c>
      <c r="AW121" s="276">
        <v>-0.05</v>
      </c>
      <c r="AX121" s="276">
        <v>-0.05</v>
      </c>
      <c r="AY121" s="276">
        <v>-0.05</v>
      </c>
      <c r="AZ121" s="276">
        <v>-0.05</v>
      </c>
      <c r="BA121" s="276">
        <v>-0.05</v>
      </c>
      <c r="BB121" s="276">
        <v>-0.05</v>
      </c>
      <c r="BC121" s="276">
        <v>-0.05</v>
      </c>
      <c r="BD121" s="276">
        <v>-0.05</v>
      </c>
      <c r="BE121" s="276">
        <v>-0.05</v>
      </c>
      <c r="BF121" s="276">
        <v>-0.05</v>
      </c>
      <c r="BG121" s="276">
        <v>-0.05</v>
      </c>
      <c r="BH121" s="276">
        <v>-0.05</v>
      </c>
      <c r="BI121" s="276">
        <v>-0.05</v>
      </c>
      <c r="BJ121" s="276">
        <v>-0.05</v>
      </c>
      <c r="BK121" s="276">
        <v>-0.05</v>
      </c>
      <c r="BL121" s="276">
        <v>-0.05</v>
      </c>
    </row>
    <row r="122" spans="1:64" x14ac:dyDescent="0.35">
      <c r="A122" s="249"/>
      <c r="B122" s="46" t="s">
        <v>148</v>
      </c>
      <c r="C122" s="276">
        <v>-0.05</v>
      </c>
      <c r="D122" s="276">
        <v>-0.05</v>
      </c>
      <c r="E122" s="276">
        <v>-0.05</v>
      </c>
      <c r="F122" s="276">
        <v>-0.05</v>
      </c>
      <c r="G122" s="276">
        <v>-0.05</v>
      </c>
      <c r="H122" s="276">
        <v>-0.05</v>
      </c>
      <c r="I122" s="276">
        <v>-0.05</v>
      </c>
      <c r="J122" s="276">
        <v>-0.05</v>
      </c>
      <c r="K122" s="276">
        <v>-0.05</v>
      </c>
      <c r="L122" s="276">
        <v>-0.05</v>
      </c>
      <c r="M122" s="276">
        <v>-0.05</v>
      </c>
      <c r="N122" s="276">
        <v>-0.05</v>
      </c>
      <c r="O122" s="276">
        <v>-0.05</v>
      </c>
      <c r="P122" s="276">
        <v>-0.05</v>
      </c>
      <c r="Q122" s="276">
        <v>-0.05</v>
      </c>
      <c r="R122" s="276">
        <v>-0.05</v>
      </c>
      <c r="S122" s="276">
        <v>-0.05</v>
      </c>
      <c r="T122" s="276">
        <v>-0.05</v>
      </c>
      <c r="U122" s="276">
        <v>-0.05</v>
      </c>
      <c r="V122" s="276">
        <v>-0.05</v>
      </c>
      <c r="W122" s="276">
        <v>-0.05</v>
      </c>
      <c r="X122" s="276">
        <v>-0.05</v>
      </c>
      <c r="Y122" s="276">
        <v>-0.05</v>
      </c>
      <c r="Z122" s="276">
        <v>-0.05</v>
      </c>
      <c r="AA122" s="276">
        <v>-0.05</v>
      </c>
      <c r="AB122" s="276">
        <v>-0.05</v>
      </c>
      <c r="AC122" s="276">
        <v>-0.05</v>
      </c>
      <c r="AD122" s="276">
        <v>-0.05</v>
      </c>
      <c r="AE122" s="276">
        <v>-0.05</v>
      </c>
      <c r="AF122" s="276">
        <v>-0.05</v>
      </c>
      <c r="AG122" s="276">
        <v>-0.05</v>
      </c>
      <c r="AH122" s="276">
        <v>-0.05</v>
      </c>
      <c r="AI122" s="276">
        <v>-0.05</v>
      </c>
      <c r="AJ122" s="276">
        <v>-0.05</v>
      </c>
      <c r="AK122" s="276">
        <v>-0.05</v>
      </c>
      <c r="AL122" s="276">
        <v>-0.05</v>
      </c>
      <c r="AM122" s="276">
        <v>-0.05</v>
      </c>
      <c r="AN122" s="276">
        <v>-0.05</v>
      </c>
      <c r="AO122" s="276">
        <v>-0.05</v>
      </c>
      <c r="AP122" s="276">
        <v>-0.05</v>
      </c>
      <c r="AQ122" s="276">
        <v>-0.05</v>
      </c>
      <c r="AR122" s="276">
        <v>-0.05</v>
      </c>
      <c r="AS122" s="276">
        <v>-0.05</v>
      </c>
      <c r="AT122" s="276">
        <v>-0.05</v>
      </c>
      <c r="AU122" s="276">
        <v>-0.05</v>
      </c>
      <c r="AV122" s="276">
        <v>-0.05</v>
      </c>
      <c r="AW122" s="276">
        <v>-0.05</v>
      </c>
      <c r="AX122" s="276">
        <v>-0.05</v>
      </c>
      <c r="AY122" s="276">
        <v>-0.05</v>
      </c>
      <c r="AZ122" s="276">
        <v>-0.05</v>
      </c>
      <c r="BA122" s="276">
        <v>-0.05</v>
      </c>
      <c r="BB122" s="276">
        <v>-0.05</v>
      </c>
      <c r="BC122" s="276">
        <v>-0.05</v>
      </c>
      <c r="BD122" s="276">
        <v>-0.05</v>
      </c>
      <c r="BE122" s="276">
        <v>-0.05</v>
      </c>
      <c r="BF122" s="276">
        <v>-0.05</v>
      </c>
      <c r="BG122" s="276">
        <v>-0.05</v>
      </c>
      <c r="BH122" s="276">
        <v>-0.05</v>
      </c>
      <c r="BI122" s="276">
        <v>-0.05</v>
      </c>
      <c r="BJ122" s="276">
        <v>-0.05</v>
      </c>
      <c r="BK122" s="276">
        <v>-0.05</v>
      </c>
      <c r="BL122" s="276">
        <v>-0.05</v>
      </c>
    </row>
    <row r="123" spans="1:64" x14ac:dyDescent="0.35">
      <c r="A123" s="249"/>
      <c r="B123" s="46" t="s">
        <v>149</v>
      </c>
      <c r="C123" s="276">
        <v>-0.05</v>
      </c>
      <c r="D123" s="276">
        <v>-0.05</v>
      </c>
      <c r="E123" s="276">
        <v>-0.05</v>
      </c>
      <c r="F123" s="276">
        <v>-0.05</v>
      </c>
      <c r="G123" s="276">
        <v>-0.05</v>
      </c>
      <c r="H123" s="276">
        <v>-0.05</v>
      </c>
      <c r="I123" s="276">
        <v>-0.05</v>
      </c>
      <c r="J123" s="276">
        <v>-0.05</v>
      </c>
      <c r="K123" s="276">
        <v>-0.05</v>
      </c>
      <c r="L123" s="276">
        <v>-0.05</v>
      </c>
      <c r="M123" s="276">
        <v>-0.05</v>
      </c>
      <c r="N123" s="276">
        <v>-0.05</v>
      </c>
      <c r="O123" s="276">
        <v>-0.05</v>
      </c>
      <c r="P123" s="276">
        <v>-0.05</v>
      </c>
      <c r="Q123" s="276">
        <v>-0.05</v>
      </c>
      <c r="R123" s="276">
        <v>-0.05</v>
      </c>
      <c r="S123" s="276">
        <v>-0.05</v>
      </c>
      <c r="T123" s="276">
        <v>-0.05</v>
      </c>
      <c r="U123" s="276">
        <v>-0.05</v>
      </c>
      <c r="V123" s="276">
        <v>-0.05</v>
      </c>
      <c r="W123" s="276">
        <v>-0.05</v>
      </c>
      <c r="X123" s="276">
        <v>-0.05</v>
      </c>
      <c r="Y123" s="276">
        <v>-0.05</v>
      </c>
      <c r="Z123" s="276">
        <v>-0.05</v>
      </c>
      <c r="AA123" s="276">
        <v>-0.05</v>
      </c>
      <c r="AB123" s="276">
        <v>-0.05</v>
      </c>
      <c r="AC123" s="276">
        <v>-0.05</v>
      </c>
      <c r="AD123" s="276">
        <v>-0.05</v>
      </c>
      <c r="AE123" s="276">
        <v>-0.05</v>
      </c>
      <c r="AF123" s="276">
        <v>-0.05</v>
      </c>
      <c r="AG123" s="276">
        <v>-0.05</v>
      </c>
      <c r="AH123" s="276">
        <v>-0.05</v>
      </c>
      <c r="AI123" s="276">
        <v>-0.05</v>
      </c>
      <c r="AJ123" s="276">
        <v>-0.05</v>
      </c>
      <c r="AK123" s="276">
        <v>-0.05</v>
      </c>
      <c r="AL123" s="276">
        <v>-0.05</v>
      </c>
      <c r="AM123" s="276">
        <v>-0.05</v>
      </c>
      <c r="AN123" s="276">
        <v>-0.05</v>
      </c>
      <c r="AO123" s="276">
        <v>-0.05</v>
      </c>
      <c r="AP123" s="276">
        <v>-0.05</v>
      </c>
      <c r="AQ123" s="276">
        <v>-0.05</v>
      </c>
      <c r="AR123" s="276">
        <v>-0.05</v>
      </c>
      <c r="AS123" s="276">
        <v>-0.05</v>
      </c>
      <c r="AT123" s="276">
        <v>-0.05</v>
      </c>
      <c r="AU123" s="276">
        <v>-0.05</v>
      </c>
      <c r="AV123" s="276">
        <v>-0.05</v>
      </c>
      <c r="AW123" s="276">
        <v>-0.05</v>
      </c>
      <c r="AX123" s="276">
        <v>-0.05</v>
      </c>
      <c r="AY123" s="276">
        <v>-0.05</v>
      </c>
      <c r="AZ123" s="276">
        <v>-0.05</v>
      </c>
      <c r="BA123" s="276">
        <v>-0.05</v>
      </c>
      <c r="BB123" s="276">
        <v>-0.05</v>
      </c>
      <c r="BC123" s="276">
        <v>-0.05</v>
      </c>
      <c r="BD123" s="276">
        <v>-0.05</v>
      </c>
      <c r="BE123" s="276">
        <v>-0.05</v>
      </c>
      <c r="BF123" s="276">
        <v>-0.05</v>
      </c>
      <c r="BG123" s="276">
        <v>-0.05</v>
      </c>
      <c r="BH123" s="276">
        <v>-0.05</v>
      </c>
      <c r="BI123" s="276">
        <v>-0.05</v>
      </c>
      <c r="BJ123" s="276">
        <v>-0.05</v>
      </c>
      <c r="BK123" s="276">
        <v>-0.05</v>
      </c>
      <c r="BL123" s="276">
        <v>-0.05</v>
      </c>
    </row>
    <row r="124" spans="1:64" x14ac:dyDescent="0.35">
      <c r="A124" s="249"/>
      <c r="B124" s="46" t="s">
        <v>150</v>
      </c>
      <c r="C124" s="276">
        <v>-0.05</v>
      </c>
      <c r="D124" s="276">
        <v>-0.05</v>
      </c>
      <c r="E124" s="276">
        <v>-0.05</v>
      </c>
      <c r="F124" s="276">
        <v>-0.05</v>
      </c>
      <c r="G124" s="276">
        <v>-0.05</v>
      </c>
      <c r="H124" s="276">
        <v>-0.05</v>
      </c>
      <c r="I124" s="276">
        <v>-0.05</v>
      </c>
      <c r="J124" s="276">
        <v>-0.05</v>
      </c>
      <c r="K124" s="276">
        <v>-0.05</v>
      </c>
      <c r="L124" s="276">
        <v>-0.05</v>
      </c>
      <c r="M124" s="276">
        <v>-0.05</v>
      </c>
      <c r="N124" s="276">
        <v>-0.05</v>
      </c>
      <c r="O124" s="276">
        <v>-0.05</v>
      </c>
      <c r="P124" s="276">
        <v>-0.05</v>
      </c>
      <c r="Q124" s="276">
        <v>-0.05</v>
      </c>
      <c r="R124" s="276">
        <v>-0.05</v>
      </c>
      <c r="S124" s="276">
        <v>-0.05</v>
      </c>
      <c r="T124" s="276">
        <v>-0.05</v>
      </c>
      <c r="U124" s="276">
        <v>-0.05</v>
      </c>
      <c r="V124" s="276">
        <v>-0.05</v>
      </c>
      <c r="W124" s="276">
        <v>-0.05</v>
      </c>
      <c r="X124" s="276">
        <v>-0.05</v>
      </c>
      <c r="Y124" s="276">
        <v>-0.05</v>
      </c>
      <c r="Z124" s="276">
        <v>-0.05</v>
      </c>
      <c r="AA124" s="276">
        <v>-0.05</v>
      </c>
      <c r="AB124" s="276">
        <v>-0.05</v>
      </c>
      <c r="AC124" s="276">
        <v>-0.05</v>
      </c>
      <c r="AD124" s="276">
        <v>-0.05</v>
      </c>
      <c r="AE124" s="276">
        <v>-0.05</v>
      </c>
      <c r="AF124" s="276">
        <v>-0.05</v>
      </c>
      <c r="AG124" s="276">
        <v>-0.05</v>
      </c>
      <c r="AH124" s="276">
        <v>-0.05</v>
      </c>
      <c r="AI124" s="276">
        <v>-0.05</v>
      </c>
      <c r="AJ124" s="276">
        <v>-0.05</v>
      </c>
      <c r="AK124" s="276">
        <v>-0.05</v>
      </c>
      <c r="AL124" s="276">
        <v>-0.05</v>
      </c>
      <c r="AM124" s="276">
        <v>-0.05</v>
      </c>
      <c r="AN124" s="276">
        <v>-0.05</v>
      </c>
      <c r="AO124" s="276">
        <v>-0.05</v>
      </c>
      <c r="AP124" s="276">
        <v>-0.05</v>
      </c>
      <c r="AQ124" s="276">
        <v>-0.05</v>
      </c>
      <c r="AR124" s="276">
        <v>-0.05</v>
      </c>
      <c r="AS124" s="276">
        <v>-0.05</v>
      </c>
      <c r="AT124" s="276">
        <v>-0.05</v>
      </c>
      <c r="AU124" s="276">
        <v>-0.05</v>
      </c>
      <c r="AV124" s="276">
        <v>-0.05</v>
      </c>
      <c r="AW124" s="276">
        <v>-0.05</v>
      </c>
      <c r="AX124" s="276">
        <v>-0.05</v>
      </c>
      <c r="AY124" s="276">
        <v>-0.05</v>
      </c>
      <c r="AZ124" s="276">
        <v>-0.05</v>
      </c>
      <c r="BA124" s="276">
        <v>-0.05</v>
      </c>
      <c r="BB124" s="276">
        <v>-0.05</v>
      </c>
      <c r="BC124" s="276">
        <v>-0.05</v>
      </c>
      <c r="BD124" s="276">
        <v>-0.05</v>
      </c>
      <c r="BE124" s="276">
        <v>-0.05</v>
      </c>
      <c r="BF124" s="276">
        <v>-0.05</v>
      </c>
      <c r="BG124" s="276">
        <v>-0.05</v>
      </c>
      <c r="BH124" s="276">
        <v>-0.05</v>
      </c>
      <c r="BI124" s="276">
        <v>-0.05</v>
      </c>
      <c r="BJ124" s="276">
        <v>-0.05</v>
      </c>
      <c r="BK124" s="276">
        <v>-0.05</v>
      </c>
      <c r="BL124" s="276">
        <v>-0.05</v>
      </c>
    </row>
    <row r="125" spans="1:64" x14ac:dyDescent="0.35">
      <c r="A125" s="249"/>
      <c r="B125" s="46" t="s">
        <v>151</v>
      </c>
      <c r="C125" s="276">
        <v>-0.05</v>
      </c>
      <c r="D125" s="276">
        <v>-0.05</v>
      </c>
      <c r="E125" s="276">
        <v>-0.05</v>
      </c>
      <c r="F125" s="276">
        <v>-0.05</v>
      </c>
      <c r="G125" s="276">
        <v>-0.05</v>
      </c>
      <c r="H125" s="276">
        <v>-0.05</v>
      </c>
      <c r="I125" s="276">
        <v>-0.05</v>
      </c>
      <c r="J125" s="276">
        <v>-0.05</v>
      </c>
      <c r="K125" s="276">
        <v>-0.05</v>
      </c>
      <c r="L125" s="276">
        <v>-0.05</v>
      </c>
      <c r="M125" s="276">
        <v>-0.05</v>
      </c>
      <c r="N125" s="276">
        <v>-0.05</v>
      </c>
      <c r="O125" s="276">
        <v>-0.05</v>
      </c>
      <c r="P125" s="276">
        <v>-0.05</v>
      </c>
      <c r="Q125" s="276">
        <v>-0.05</v>
      </c>
      <c r="R125" s="276">
        <v>-0.05</v>
      </c>
      <c r="S125" s="276">
        <v>-0.05</v>
      </c>
      <c r="T125" s="276">
        <v>-0.05</v>
      </c>
      <c r="U125" s="276">
        <v>-0.05</v>
      </c>
      <c r="V125" s="276">
        <v>-0.05</v>
      </c>
      <c r="W125" s="276">
        <v>-0.05</v>
      </c>
      <c r="X125" s="276">
        <v>-0.05</v>
      </c>
      <c r="Y125" s="276">
        <v>-0.05</v>
      </c>
      <c r="Z125" s="276">
        <v>-0.05</v>
      </c>
      <c r="AA125" s="276">
        <v>-0.05</v>
      </c>
      <c r="AB125" s="276">
        <v>-0.05</v>
      </c>
      <c r="AC125" s="276">
        <v>-0.05</v>
      </c>
      <c r="AD125" s="276">
        <v>-0.05</v>
      </c>
      <c r="AE125" s="276">
        <v>-0.05</v>
      </c>
      <c r="AF125" s="276">
        <v>-0.05</v>
      </c>
      <c r="AG125" s="276">
        <v>-0.05</v>
      </c>
      <c r="AH125" s="276">
        <v>-0.05</v>
      </c>
      <c r="AI125" s="276">
        <v>-0.05</v>
      </c>
      <c r="AJ125" s="276">
        <v>-0.05</v>
      </c>
      <c r="AK125" s="276">
        <v>-0.05</v>
      </c>
      <c r="AL125" s="276">
        <v>-0.05</v>
      </c>
      <c r="AM125" s="276">
        <v>-0.05</v>
      </c>
      <c r="AN125" s="276">
        <v>-0.05</v>
      </c>
      <c r="AO125" s="276">
        <v>-0.05</v>
      </c>
      <c r="AP125" s="276">
        <v>-0.05</v>
      </c>
      <c r="AQ125" s="276">
        <v>-0.05</v>
      </c>
      <c r="AR125" s="276">
        <v>-0.05</v>
      </c>
      <c r="AS125" s="276">
        <v>-0.05</v>
      </c>
      <c r="AT125" s="276">
        <v>-0.05</v>
      </c>
      <c r="AU125" s="276">
        <v>-0.05</v>
      </c>
      <c r="AV125" s="276">
        <v>-0.05</v>
      </c>
      <c r="AW125" s="276">
        <v>-0.05</v>
      </c>
      <c r="AX125" s="276">
        <v>-0.05</v>
      </c>
      <c r="AY125" s="276">
        <v>-0.05</v>
      </c>
      <c r="AZ125" s="276">
        <v>-0.05</v>
      </c>
      <c r="BA125" s="276">
        <v>-0.05</v>
      </c>
      <c r="BB125" s="276">
        <v>-0.05</v>
      </c>
      <c r="BC125" s="276">
        <v>-0.05</v>
      </c>
      <c r="BD125" s="276">
        <v>-0.05</v>
      </c>
      <c r="BE125" s="276">
        <v>-0.05</v>
      </c>
      <c r="BF125" s="276">
        <v>-0.05</v>
      </c>
      <c r="BG125" s="276">
        <v>-0.05</v>
      </c>
      <c r="BH125" s="276">
        <v>-0.05</v>
      </c>
      <c r="BI125" s="276">
        <v>-0.05</v>
      </c>
      <c r="BJ125" s="276">
        <v>-0.05</v>
      </c>
      <c r="BK125" s="276">
        <v>-0.05</v>
      </c>
      <c r="BL125" s="276">
        <v>-0.05</v>
      </c>
    </row>
    <row r="126" spans="1:64" x14ac:dyDescent="0.35">
      <c r="A126" s="249"/>
      <c r="B126" s="46" t="s">
        <v>217</v>
      </c>
      <c r="C126" s="276">
        <v>-0.05</v>
      </c>
      <c r="D126" s="276">
        <v>-0.05</v>
      </c>
      <c r="E126" s="276">
        <v>-0.05</v>
      </c>
      <c r="F126" s="276">
        <v>-0.05</v>
      </c>
      <c r="G126" s="276">
        <v>-0.05</v>
      </c>
      <c r="H126" s="276">
        <v>-0.05</v>
      </c>
      <c r="I126" s="276">
        <v>-0.05</v>
      </c>
      <c r="J126" s="276">
        <v>-0.05</v>
      </c>
      <c r="K126" s="276">
        <v>-0.05</v>
      </c>
      <c r="L126" s="276">
        <v>-0.05</v>
      </c>
      <c r="M126" s="276">
        <v>-0.05</v>
      </c>
      <c r="N126" s="276">
        <v>-0.05</v>
      </c>
      <c r="O126" s="276">
        <v>-0.05</v>
      </c>
      <c r="P126" s="276">
        <v>-0.05</v>
      </c>
      <c r="Q126" s="276">
        <v>-0.05</v>
      </c>
      <c r="R126" s="276">
        <v>-0.05</v>
      </c>
      <c r="S126" s="276">
        <v>-0.05</v>
      </c>
      <c r="T126" s="276">
        <v>-0.05</v>
      </c>
      <c r="U126" s="276">
        <v>-0.05</v>
      </c>
      <c r="V126" s="276">
        <v>-0.05</v>
      </c>
      <c r="W126" s="276">
        <v>-0.05</v>
      </c>
      <c r="X126" s="276">
        <v>-0.05</v>
      </c>
      <c r="Y126" s="276">
        <v>-0.05</v>
      </c>
      <c r="Z126" s="276">
        <v>-0.05</v>
      </c>
      <c r="AA126" s="276">
        <v>-0.05</v>
      </c>
      <c r="AB126" s="276">
        <v>-0.05</v>
      </c>
      <c r="AC126" s="276">
        <v>-0.05</v>
      </c>
      <c r="AD126" s="276">
        <v>-0.05</v>
      </c>
      <c r="AE126" s="276">
        <v>-0.05</v>
      </c>
      <c r="AF126" s="276">
        <v>-0.05</v>
      </c>
      <c r="AG126" s="276">
        <v>-0.05</v>
      </c>
      <c r="AH126" s="276">
        <v>-0.05</v>
      </c>
      <c r="AI126" s="276">
        <v>-0.05</v>
      </c>
      <c r="AJ126" s="276">
        <v>-0.05</v>
      </c>
      <c r="AK126" s="276">
        <v>-0.05</v>
      </c>
      <c r="AL126" s="276">
        <v>-0.05</v>
      </c>
      <c r="AM126" s="276">
        <v>-0.05</v>
      </c>
      <c r="AN126" s="276">
        <v>-0.05</v>
      </c>
      <c r="AO126" s="276">
        <v>-0.05</v>
      </c>
      <c r="AP126" s="276">
        <v>-0.05</v>
      </c>
      <c r="AQ126" s="276">
        <v>-0.05</v>
      </c>
      <c r="AR126" s="276">
        <v>-0.05</v>
      </c>
      <c r="AS126" s="276">
        <v>-0.05</v>
      </c>
      <c r="AT126" s="276">
        <v>-0.05</v>
      </c>
      <c r="AU126" s="276">
        <v>-0.05</v>
      </c>
      <c r="AV126" s="276">
        <v>-0.05</v>
      </c>
      <c r="AW126" s="276">
        <v>-0.05</v>
      </c>
      <c r="AX126" s="276">
        <v>-0.05</v>
      </c>
      <c r="AY126" s="276">
        <v>-0.05</v>
      </c>
      <c r="AZ126" s="276">
        <v>-0.05</v>
      </c>
      <c r="BA126" s="276">
        <v>-0.05</v>
      </c>
      <c r="BB126" s="276">
        <v>-0.05</v>
      </c>
      <c r="BC126" s="276">
        <v>-0.05</v>
      </c>
      <c r="BD126" s="276">
        <v>-0.05</v>
      </c>
      <c r="BE126" s="276">
        <v>-0.05</v>
      </c>
      <c r="BF126" s="276">
        <v>-0.05</v>
      </c>
      <c r="BG126" s="276">
        <v>-0.05</v>
      </c>
      <c r="BH126" s="276">
        <v>-0.05</v>
      </c>
      <c r="BI126" s="276">
        <v>-0.05</v>
      </c>
      <c r="BJ126" s="276">
        <v>-0.05</v>
      </c>
      <c r="BK126" s="276">
        <v>-0.05</v>
      </c>
      <c r="BL126" s="276">
        <v>-0.05</v>
      </c>
    </row>
    <row r="127" spans="1:64" x14ac:dyDescent="0.35">
      <c r="A127" s="249"/>
      <c r="B127" s="46" t="s">
        <v>153</v>
      </c>
      <c r="C127" s="276">
        <v>-0.05</v>
      </c>
      <c r="D127" s="276">
        <v>-0.05</v>
      </c>
      <c r="E127" s="276">
        <v>-0.05</v>
      </c>
      <c r="F127" s="276">
        <v>-0.05</v>
      </c>
      <c r="G127" s="276">
        <v>-0.05</v>
      </c>
      <c r="H127" s="276">
        <v>-0.05</v>
      </c>
      <c r="I127" s="276">
        <v>-0.05</v>
      </c>
      <c r="J127" s="276">
        <v>-0.05</v>
      </c>
      <c r="K127" s="276">
        <v>-0.05</v>
      </c>
      <c r="L127" s="276">
        <v>-0.05</v>
      </c>
      <c r="M127" s="276">
        <v>-0.05</v>
      </c>
      <c r="N127" s="276">
        <v>-0.05</v>
      </c>
      <c r="O127" s="276">
        <v>-0.05</v>
      </c>
      <c r="P127" s="276">
        <v>-0.05</v>
      </c>
      <c r="Q127" s="276">
        <v>-0.05</v>
      </c>
      <c r="R127" s="276">
        <v>-0.05</v>
      </c>
      <c r="S127" s="276">
        <v>-0.05</v>
      </c>
      <c r="T127" s="276">
        <v>-0.05</v>
      </c>
      <c r="U127" s="276">
        <v>-0.05</v>
      </c>
      <c r="V127" s="276">
        <v>-0.05</v>
      </c>
      <c r="W127" s="276">
        <v>-0.05</v>
      </c>
      <c r="X127" s="276">
        <v>-0.05</v>
      </c>
      <c r="Y127" s="276">
        <v>-0.05</v>
      </c>
      <c r="Z127" s="276">
        <v>-0.05</v>
      </c>
      <c r="AA127" s="276">
        <v>-0.05</v>
      </c>
      <c r="AB127" s="276">
        <v>-0.05</v>
      </c>
      <c r="AC127" s="276">
        <v>-0.05</v>
      </c>
      <c r="AD127" s="276">
        <v>-0.05</v>
      </c>
      <c r="AE127" s="276">
        <v>-0.05</v>
      </c>
      <c r="AF127" s="276">
        <v>-0.05</v>
      </c>
      <c r="AG127" s="276">
        <v>-0.05</v>
      </c>
      <c r="AH127" s="276">
        <v>-0.05</v>
      </c>
      <c r="AI127" s="276">
        <v>-0.05</v>
      </c>
      <c r="AJ127" s="276">
        <v>-0.05</v>
      </c>
      <c r="AK127" s="276">
        <v>-0.05</v>
      </c>
      <c r="AL127" s="276">
        <v>-0.05</v>
      </c>
      <c r="AM127" s="276">
        <v>-0.05</v>
      </c>
      <c r="AN127" s="276">
        <v>-0.05</v>
      </c>
      <c r="AO127" s="276">
        <v>-0.05</v>
      </c>
      <c r="AP127" s="276">
        <v>-0.05</v>
      </c>
      <c r="AQ127" s="276">
        <v>-0.05</v>
      </c>
      <c r="AR127" s="276">
        <v>-0.05</v>
      </c>
      <c r="AS127" s="276">
        <v>-0.05</v>
      </c>
      <c r="AT127" s="276">
        <v>-0.05</v>
      </c>
      <c r="AU127" s="276">
        <v>-0.05</v>
      </c>
      <c r="AV127" s="276">
        <v>-0.05</v>
      </c>
      <c r="AW127" s="276">
        <v>-0.05</v>
      </c>
      <c r="AX127" s="276">
        <v>-0.05</v>
      </c>
      <c r="AY127" s="276">
        <v>-0.05</v>
      </c>
      <c r="AZ127" s="276">
        <v>-0.05</v>
      </c>
      <c r="BA127" s="276">
        <v>-0.05</v>
      </c>
      <c r="BB127" s="276">
        <v>-0.05</v>
      </c>
      <c r="BC127" s="276">
        <v>-0.05</v>
      </c>
      <c r="BD127" s="276">
        <v>-0.05</v>
      </c>
      <c r="BE127" s="276">
        <v>-0.05</v>
      </c>
      <c r="BF127" s="276">
        <v>-0.05</v>
      </c>
      <c r="BG127" s="276">
        <v>-0.05</v>
      </c>
      <c r="BH127" s="276">
        <v>-0.05</v>
      </c>
      <c r="BI127" s="276">
        <v>-0.05</v>
      </c>
      <c r="BJ127" s="276">
        <v>-0.05</v>
      </c>
      <c r="BK127" s="276">
        <v>-0.05</v>
      </c>
      <c r="BL127" s="276">
        <v>-0.05</v>
      </c>
    </row>
    <row r="128" spans="1:64" x14ac:dyDescent="0.35">
      <c r="A128" s="249"/>
      <c r="B128" s="46" t="s">
        <v>154</v>
      </c>
      <c r="C128" s="276">
        <v>-0.05</v>
      </c>
      <c r="D128" s="276">
        <v>-0.05</v>
      </c>
      <c r="E128" s="276">
        <v>-0.05</v>
      </c>
      <c r="F128" s="276">
        <v>-0.05</v>
      </c>
      <c r="G128" s="276">
        <v>-0.05</v>
      </c>
      <c r="H128" s="276">
        <v>-0.05</v>
      </c>
      <c r="I128" s="276">
        <v>-0.05</v>
      </c>
      <c r="J128" s="276">
        <v>-0.05</v>
      </c>
      <c r="K128" s="276">
        <v>-0.05</v>
      </c>
      <c r="L128" s="276">
        <v>-0.05</v>
      </c>
      <c r="M128" s="276">
        <v>-0.05</v>
      </c>
      <c r="N128" s="276">
        <v>-0.05</v>
      </c>
      <c r="O128" s="276">
        <v>-0.05</v>
      </c>
      <c r="P128" s="276">
        <v>-0.05</v>
      </c>
      <c r="Q128" s="276">
        <v>-0.05</v>
      </c>
      <c r="R128" s="276">
        <v>-0.05</v>
      </c>
      <c r="S128" s="276">
        <v>-0.05</v>
      </c>
      <c r="T128" s="276">
        <v>-0.05</v>
      </c>
      <c r="U128" s="276">
        <v>-0.05</v>
      </c>
      <c r="V128" s="276">
        <v>-0.05</v>
      </c>
      <c r="W128" s="276">
        <v>-0.05</v>
      </c>
      <c r="X128" s="276">
        <v>-0.05</v>
      </c>
      <c r="Y128" s="276">
        <v>-0.05</v>
      </c>
      <c r="Z128" s="276">
        <v>-0.05</v>
      </c>
      <c r="AA128" s="276">
        <v>-0.05</v>
      </c>
      <c r="AB128" s="276">
        <v>-0.05</v>
      </c>
      <c r="AC128" s="276">
        <v>-0.05</v>
      </c>
      <c r="AD128" s="276">
        <v>-0.05</v>
      </c>
      <c r="AE128" s="276">
        <v>-0.05</v>
      </c>
      <c r="AF128" s="276">
        <v>-0.05</v>
      </c>
      <c r="AG128" s="276">
        <v>-0.05</v>
      </c>
      <c r="AH128" s="276">
        <v>-0.05</v>
      </c>
      <c r="AI128" s="276">
        <v>-0.05</v>
      </c>
      <c r="AJ128" s="276">
        <v>-0.05</v>
      </c>
      <c r="AK128" s="276">
        <v>-0.05</v>
      </c>
      <c r="AL128" s="276">
        <v>-0.05</v>
      </c>
      <c r="AM128" s="276">
        <v>-0.05</v>
      </c>
      <c r="AN128" s="276">
        <v>-0.05</v>
      </c>
      <c r="AO128" s="276">
        <v>-0.05</v>
      </c>
      <c r="AP128" s="276">
        <v>-0.05</v>
      </c>
      <c r="AQ128" s="276">
        <v>-0.05</v>
      </c>
      <c r="AR128" s="276">
        <v>-0.05</v>
      </c>
      <c r="AS128" s="276">
        <v>-0.05</v>
      </c>
      <c r="AT128" s="276">
        <v>-0.05</v>
      </c>
      <c r="AU128" s="276">
        <v>-0.05</v>
      </c>
      <c r="AV128" s="276">
        <v>-0.05</v>
      </c>
      <c r="AW128" s="276">
        <v>-0.05</v>
      </c>
      <c r="AX128" s="276">
        <v>-0.05</v>
      </c>
      <c r="AY128" s="276">
        <v>-0.05</v>
      </c>
      <c r="AZ128" s="276">
        <v>-0.05</v>
      </c>
      <c r="BA128" s="276">
        <v>-0.05</v>
      </c>
      <c r="BB128" s="276">
        <v>-0.05</v>
      </c>
      <c r="BC128" s="276">
        <v>-0.05</v>
      </c>
      <c r="BD128" s="276">
        <v>-0.05</v>
      </c>
      <c r="BE128" s="276">
        <v>-0.05</v>
      </c>
      <c r="BF128" s="276">
        <v>-0.05</v>
      </c>
      <c r="BG128" s="276">
        <v>-0.05</v>
      </c>
      <c r="BH128" s="276">
        <v>-0.05</v>
      </c>
      <c r="BI128" s="276">
        <v>-0.05</v>
      </c>
      <c r="BJ128" s="276">
        <v>-0.05</v>
      </c>
      <c r="BK128" s="276">
        <v>-0.05</v>
      </c>
      <c r="BL128" s="276">
        <v>-0.05</v>
      </c>
    </row>
    <row r="129" spans="1:64" x14ac:dyDescent="0.35">
      <c r="A129" s="249"/>
      <c r="B129" s="46" t="s">
        <v>155</v>
      </c>
      <c r="C129" s="276">
        <v>-0.05</v>
      </c>
      <c r="D129" s="276">
        <v>-0.05</v>
      </c>
      <c r="E129" s="276">
        <v>-0.05</v>
      </c>
      <c r="F129" s="276">
        <v>-0.05</v>
      </c>
      <c r="G129" s="276">
        <v>-0.05</v>
      </c>
      <c r="H129" s="276">
        <v>-0.05</v>
      </c>
      <c r="I129" s="276">
        <v>-0.05</v>
      </c>
      <c r="J129" s="276">
        <v>-0.05</v>
      </c>
      <c r="K129" s="276">
        <v>-0.05</v>
      </c>
      <c r="L129" s="276">
        <v>-0.05</v>
      </c>
      <c r="M129" s="276">
        <v>-0.05</v>
      </c>
      <c r="N129" s="276">
        <v>-0.05</v>
      </c>
      <c r="O129" s="276">
        <v>-0.05</v>
      </c>
      <c r="P129" s="276">
        <v>-0.05</v>
      </c>
      <c r="Q129" s="276">
        <v>-0.05</v>
      </c>
      <c r="R129" s="276">
        <v>-0.05</v>
      </c>
      <c r="S129" s="276">
        <v>-0.05</v>
      </c>
      <c r="T129" s="276">
        <v>-0.05</v>
      </c>
      <c r="U129" s="276">
        <v>-0.05</v>
      </c>
      <c r="V129" s="276">
        <v>-0.05</v>
      </c>
      <c r="W129" s="276">
        <v>-0.05</v>
      </c>
      <c r="X129" s="276">
        <v>-0.05</v>
      </c>
      <c r="Y129" s="276">
        <v>-0.05</v>
      </c>
      <c r="Z129" s="276">
        <v>-0.05</v>
      </c>
      <c r="AA129" s="276">
        <v>-0.05</v>
      </c>
      <c r="AB129" s="276">
        <v>-0.05</v>
      </c>
      <c r="AC129" s="276">
        <v>-0.05</v>
      </c>
      <c r="AD129" s="276">
        <v>-0.05</v>
      </c>
      <c r="AE129" s="276">
        <v>-0.05</v>
      </c>
      <c r="AF129" s="276">
        <v>-0.05</v>
      </c>
      <c r="AG129" s="276">
        <v>-0.05</v>
      </c>
      <c r="AH129" s="276">
        <v>-0.05</v>
      </c>
      <c r="AI129" s="276">
        <v>-0.05</v>
      </c>
      <c r="AJ129" s="276">
        <v>-0.05</v>
      </c>
      <c r="AK129" s="276">
        <v>-0.05</v>
      </c>
      <c r="AL129" s="276">
        <v>-0.05</v>
      </c>
      <c r="AM129" s="276">
        <v>-0.05</v>
      </c>
      <c r="AN129" s="276">
        <v>-0.05</v>
      </c>
      <c r="AO129" s="276">
        <v>-0.05</v>
      </c>
      <c r="AP129" s="276">
        <v>-0.05</v>
      </c>
      <c r="AQ129" s="276">
        <v>-0.05</v>
      </c>
      <c r="AR129" s="276">
        <v>-0.05</v>
      </c>
      <c r="AS129" s="276">
        <v>-0.05</v>
      </c>
      <c r="AT129" s="276">
        <v>-0.05</v>
      </c>
      <c r="AU129" s="276">
        <v>-0.05</v>
      </c>
      <c r="AV129" s="276">
        <v>-0.05</v>
      </c>
      <c r="AW129" s="276">
        <v>-0.05</v>
      </c>
      <c r="AX129" s="276">
        <v>-0.05</v>
      </c>
      <c r="AY129" s="276">
        <v>-0.05</v>
      </c>
      <c r="AZ129" s="276">
        <v>-0.05</v>
      </c>
      <c r="BA129" s="276">
        <v>-0.05</v>
      </c>
      <c r="BB129" s="276">
        <v>-0.05</v>
      </c>
      <c r="BC129" s="276">
        <v>-0.05</v>
      </c>
      <c r="BD129" s="276">
        <v>-0.05</v>
      </c>
      <c r="BE129" s="276">
        <v>-0.05</v>
      </c>
      <c r="BF129" s="276">
        <v>-0.05</v>
      </c>
      <c r="BG129" s="276">
        <v>-0.05</v>
      </c>
      <c r="BH129" s="276">
        <v>-0.05</v>
      </c>
      <c r="BI129" s="276">
        <v>-0.05</v>
      </c>
      <c r="BJ129" s="276">
        <v>-0.05</v>
      </c>
      <c r="BK129" s="276">
        <v>-0.05</v>
      </c>
      <c r="BL129" s="276">
        <v>-0.05</v>
      </c>
    </row>
    <row r="130" spans="1:64" x14ac:dyDescent="0.35">
      <c r="A130" s="249"/>
      <c r="B130" s="46" t="s">
        <v>156</v>
      </c>
      <c r="C130" s="276">
        <v>-0.05</v>
      </c>
      <c r="D130" s="276">
        <v>-0.05</v>
      </c>
      <c r="E130" s="276">
        <v>-0.05</v>
      </c>
      <c r="F130" s="276">
        <v>-0.05</v>
      </c>
      <c r="G130" s="276">
        <v>-0.05</v>
      </c>
      <c r="H130" s="276">
        <v>-0.05</v>
      </c>
      <c r="I130" s="276">
        <v>-0.05</v>
      </c>
      <c r="J130" s="276">
        <v>-0.05</v>
      </c>
      <c r="K130" s="276">
        <v>-0.05</v>
      </c>
      <c r="L130" s="276">
        <v>-0.05</v>
      </c>
      <c r="M130" s="276">
        <v>-0.05</v>
      </c>
      <c r="N130" s="276">
        <v>-0.05</v>
      </c>
      <c r="O130" s="276">
        <v>-0.05</v>
      </c>
      <c r="P130" s="276">
        <v>-0.05</v>
      </c>
      <c r="Q130" s="276">
        <v>-0.05</v>
      </c>
      <c r="R130" s="276">
        <v>-0.05</v>
      </c>
      <c r="S130" s="276">
        <v>-0.05</v>
      </c>
      <c r="T130" s="276">
        <v>-0.05</v>
      </c>
      <c r="U130" s="276">
        <v>-0.05</v>
      </c>
      <c r="V130" s="276">
        <v>-0.05</v>
      </c>
      <c r="W130" s="276">
        <v>-0.05</v>
      </c>
      <c r="X130" s="276">
        <v>-0.05</v>
      </c>
      <c r="Y130" s="276">
        <v>-0.05</v>
      </c>
      <c r="Z130" s="276">
        <v>-0.05</v>
      </c>
      <c r="AA130" s="276">
        <v>-0.05</v>
      </c>
      <c r="AB130" s="276">
        <v>-0.05</v>
      </c>
      <c r="AC130" s="276">
        <v>-0.05</v>
      </c>
      <c r="AD130" s="276">
        <v>-0.05</v>
      </c>
      <c r="AE130" s="276">
        <v>-0.05</v>
      </c>
      <c r="AF130" s="276">
        <v>-0.05</v>
      </c>
      <c r="AG130" s="276">
        <v>-0.05</v>
      </c>
      <c r="AH130" s="276">
        <v>-0.05</v>
      </c>
      <c r="AI130" s="276">
        <v>-0.05</v>
      </c>
      <c r="AJ130" s="276">
        <v>-0.05</v>
      </c>
      <c r="AK130" s="276">
        <v>-0.05</v>
      </c>
      <c r="AL130" s="276">
        <v>-0.05</v>
      </c>
      <c r="AM130" s="276">
        <v>-0.05</v>
      </c>
      <c r="AN130" s="276">
        <v>-0.05</v>
      </c>
      <c r="AO130" s="276">
        <v>-0.05</v>
      </c>
      <c r="AP130" s="276">
        <v>-0.05</v>
      </c>
      <c r="AQ130" s="276">
        <v>-0.05</v>
      </c>
      <c r="AR130" s="276">
        <v>-0.05</v>
      </c>
      <c r="AS130" s="276">
        <v>-0.05</v>
      </c>
      <c r="AT130" s="276">
        <v>-0.05</v>
      </c>
      <c r="AU130" s="276">
        <v>-0.05</v>
      </c>
      <c r="AV130" s="276">
        <v>-0.05</v>
      </c>
      <c r="AW130" s="276">
        <v>-0.05</v>
      </c>
      <c r="AX130" s="276">
        <v>-0.05</v>
      </c>
      <c r="AY130" s="276">
        <v>-0.05</v>
      </c>
      <c r="AZ130" s="276">
        <v>-0.05</v>
      </c>
      <c r="BA130" s="276">
        <v>-0.05</v>
      </c>
      <c r="BB130" s="276">
        <v>-0.05</v>
      </c>
      <c r="BC130" s="276">
        <v>-0.05</v>
      </c>
      <c r="BD130" s="276">
        <v>-0.05</v>
      </c>
      <c r="BE130" s="276">
        <v>-0.05</v>
      </c>
      <c r="BF130" s="276">
        <v>-0.05</v>
      </c>
      <c r="BG130" s="276">
        <v>-0.05</v>
      </c>
      <c r="BH130" s="276">
        <v>-0.05</v>
      </c>
      <c r="BI130" s="276">
        <v>-0.05</v>
      </c>
      <c r="BJ130" s="276">
        <v>-0.05</v>
      </c>
      <c r="BK130" s="276">
        <v>-0.05</v>
      </c>
      <c r="BL130" s="276">
        <v>-0.05</v>
      </c>
    </row>
    <row r="131" spans="1:64" x14ac:dyDescent="0.35">
      <c r="A131" s="249"/>
      <c r="B131" s="46" t="s">
        <v>157</v>
      </c>
      <c r="C131" s="276">
        <v>-0.05</v>
      </c>
      <c r="D131" s="276">
        <v>-0.05</v>
      </c>
      <c r="E131" s="276">
        <v>-0.05</v>
      </c>
      <c r="F131" s="276">
        <v>-0.05</v>
      </c>
      <c r="G131" s="276">
        <v>-0.05</v>
      </c>
      <c r="H131" s="276">
        <v>-0.05</v>
      </c>
      <c r="I131" s="276">
        <v>-0.05</v>
      </c>
      <c r="J131" s="276">
        <v>-0.05</v>
      </c>
      <c r="K131" s="276">
        <v>-0.05</v>
      </c>
      <c r="L131" s="276">
        <v>-0.05</v>
      </c>
      <c r="M131" s="276">
        <v>-0.05</v>
      </c>
      <c r="N131" s="276">
        <v>-0.05</v>
      </c>
      <c r="O131" s="276">
        <v>-0.05</v>
      </c>
      <c r="P131" s="276">
        <v>-0.05</v>
      </c>
      <c r="Q131" s="276">
        <v>-0.05</v>
      </c>
      <c r="R131" s="276">
        <v>-0.05</v>
      </c>
      <c r="S131" s="276">
        <v>-0.05</v>
      </c>
      <c r="T131" s="276">
        <v>-0.05</v>
      </c>
      <c r="U131" s="276">
        <v>-0.05</v>
      </c>
      <c r="V131" s="276">
        <v>-0.05</v>
      </c>
      <c r="W131" s="276">
        <v>-0.05</v>
      </c>
      <c r="X131" s="276">
        <v>-0.05</v>
      </c>
      <c r="Y131" s="276">
        <v>-0.05</v>
      </c>
      <c r="Z131" s="276">
        <v>-0.05</v>
      </c>
      <c r="AA131" s="276">
        <v>-0.05</v>
      </c>
      <c r="AB131" s="276">
        <v>-0.05</v>
      </c>
      <c r="AC131" s="276">
        <v>-0.05</v>
      </c>
      <c r="AD131" s="276">
        <v>-0.05</v>
      </c>
      <c r="AE131" s="276">
        <v>-0.05</v>
      </c>
      <c r="AF131" s="276">
        <v>-0.05</v>
      </c>
      <c r="AG131" s="276">
        <v>-0.05</v>
      </c>
      <c r="AH131" s="276">
        <v>-0.05</v>
      </c>
      <c r="AI131" s="276">
        <v>-0.05</v>
      </c>
      <c r="AJ131" s="276">
        <v>-0.05</v>
      </c>
      <c r="AK131" s="276">
        <v>-0.05</v>
      </c>
      <c r="AL131" s="276">
        <v>-0.05</v>
      </c>
      <c r="AM131" s="276">
        <v>-0.05</v>
      </c>
      <c r="AN131" s="276">
        <v>-0.05</v>
      </c>
      <c r="AO131" s="276">
        <v>-0.05</v>
      </c>
      <c r="AP131" s="276">
        <v>-0.05</v>
      </c>
      <c r="AQ131" s="276">
        <v>-0.05</v>
      </c>
      <c r="AR131" s="276">
        <v>-0.05</v>
      </c>
      <c r="AS131" s="276">
        <v>-0.05</v>
      </c>
      <c r="AT131" s="276">
        <v>-0.05</v>
      </c>
      <c r="AU131" s="276">
        <v>-0.05</v>
      </c>
      <c r="AV131" s="276">
        <v>-0.05</v>
      </c>
      <c r="AW131" s="276">
        <v>-0.05</v>
      </c>
      <c r="AX131" s="276">
        <v>-0.05</v>
      </c>
      <c r="AY131" s="276">
        <v>-0.05</v>
      </c>
      <c r="AZ131" s="276">
        <v>-0.05</v>
      </c>
      <c r="BA131" s="276">
        <v>-0.05</v>
      </c>
      <c r="BB131" s="276">
        <v>-0.05</v>
      </c>
      <c r="BC131" s="276">
        <v>-0.05</v>
      </c>
      <c r="BD131" s="276">
        <v>-0.05</v>
      </c>
      <c r="BE131" s="276">
        <v>-0.05</v>
      </c>
      <c r="BF131" s="276">
        <v>-0.05</v>
      </c>
      <c r="BG131" s="276">
        <v>-0.05</v>
      </c>
      <c r="BH131" s="276">
        <v>-0.05</v>
      </c>
      <c r="BI131" s="276">
        <v>-0.05</v>
      </c>
      <c r="BJ131" s="276">
        <v>-0.05</v>
      </c>
      <c r="BK131" s="276">
        <v>-0.05</v>
      </c>
      <c r="BL131" s="276">
        <v>-0.05</v>
      </c>
    </row>
    <row r="132" spans="1:64" x14ac:dyDescent="0.35">
      <c r="A132" s="249"/>
      <c r="B132" s="46" t="s">
        <v>158</v>
      </c>
      <c r="C132" s="276">
        <v>-0.05</v>
      </c>
      <c r="D132" s="276">
        <v>-0.05</v>
      </c>
      <c r="E132" s="276">
        <v>-0.05</v>
      </c>
      <c r="F132" s="276">
        <v>-0.05</v>
      </c>
      <c r="G132" s="276">
        <v>-0.05</v>
      </c>
      <c r="H132" s="276">
        <v>-0.05</v>
      </c>
      <c r="I132" s="276">
        <v>-0.05</v>
      </c>
      <c r="J132" s="276">
        <v>-0.05</v>
      </c>
      <c r="K132" s="276">
        <v>-0.05</v>
      </c>
      <c r="L132" s="276">
        <v>-0.05</v>
      </c>
      <c r="M132" s="276">
        <v>-0.05</v>
      </c>
      <c r="N132" s="276">
        <v>-0.05</v>
      </c>
      <c r="O132" s="276">
        <v>-0.05</v>
      </c>
      <c r="P132" s="276">
        <v>-0.05</v>
      </c>
      <c r="Q132" s="276">
        <v>-0.05</v>
      </c>
      <c r="R132" s="276">
        <v>-0.05</v>
      </c>
      <c r="S132" s="276">
        <v>-0.05</v>
      </c>
      <c r="T132" s="276">
        <v>-0.05</v>
      </c>
      <c r="U132" s="276">
        <v>-0.05</v>
      </c>
      <c r="V132" s="276">
        <v>-0.05</v>
      </c>
      <c r="W132" s="276">
        <v>-0.05</v>
      </c>
      <c r="X132" s="276">
        <v>-0.05</v>
      </c>
      <c r="Y132" s="276">
        <v>-0.05</v>
      </c>
      <c r="Z132" s="276">
        <v>-0.05</v>
      </c>
      <c r="AA132" s="276">
        <v>-0.05</v>
      </c>
      <c r="AB132" s="276">
        <v>-0.05</v>
      </c>
      <c r="AC132" s="276">
        <v>-0.05</v>
      </c>
      <c r="AD132" s="276">
        <v>-0.05</v>
      </c>
      <c r="AE132" s="276">
        <v>-0.05</v>
      </c>
      <c r="AF132" s="276">
        <v>-0.05</v>
      </c>
      <c r="AG132" s="276">
        <v>-0.05</v>
      </c>
      <c r="AH132" s="276">
        <v>-0.05</v>
      </c>
      <c r="AI132" s="276">
        <v>-0.05</v>
      </c>
      <c r="AJ132" s="276">
        <v>-0.05</v>
      </c>
      <c r="AK132" s="276">
        <v>-0.05</v>
      </c>
      <c r="AL132" s="276">
        <v>-0.05</v>
      </c>
      <c r="AM132" s="276">
        <v>-0.05</v>
      </c>
      <c r="AN132" s="276">
        <v>-0.05</v>
      </c>
      <c r="AO132" s="276">
        <v>-0.05</v>
      </c>
      <c r="AP132" s="276">
        <v>-0.05</v>
      </c>
      <c r="AQ132" s="276">
        <v>-0.05</v>
      </c>
      <c r="AR132" s="276">
        <v>-0.05</v>
      </c>
      <c r="AS132" s="276">
        <v>-0.05</v>
      </c>
      <c r="AT132" s="276">
        <v>-0.05</v>
      </c>
      <c r="AU132" s="276">
        <v>-0.05</v>
      </c>
      <c r="AV132" s="276">
        <v>-0.05</v>
      </c>
      <c r="AW132" s="276">
        <v>-0.05</v>
      </c>
      <c r="AX132" s="276">
        <v>-0.05</v>
      </c>
      <c r="AY132" s="276">
        <v>-0.05</v>
      </c>
      <c r="AZ132" s="276">
        <v>-0.05</v>
      </c>
      <c r="BA132" s="276">
        <v>-0.05</v>
      </c>
      <c r="BB132" s="276">
        <v>-0.05</v>
      </c>
      <c r="BC132" s="276">
        <v>-0.05</v>
      </c>
      <c r="BD132" s="276">
        <v>-0.05</v>
      </c>
      <c r="BE132" s="276">
        <v>-0.05</v>
      </c>
      <c r="BF132" s="276">
        <v>-0.05</v>
      </c>
      <c r="BG132" s="276">
        <v>-0.05</v>
      </c>
      <c r="BH132" s="276">
        <v>-0.05</v>
      </c>
      <c r="BI132" s="276">
        <v>-0.05</v>
      </c>
      <c r="BJ132" s="276">
        <v>-0.05</v>
      </c>
      <c r="BK132" s="276">
        <v>-0.05</v>
      </c>
      <c r="BL132" s="276">
        <v>-0.05</v>
      </c>
    </row>
    <row r="133" spans="1:64" x14ac:dyDescent="0.35">
      <c r="A133" s="249"/>
      <c r="B133" s="46" t="s">
        <v>159</v>
      </c>
      <c r="C133" s="276">
        <v>-0.05</v>
      </c>
      <c r="D133" s="276">
        <v>-0.05</v>
      </c>
      <c r="E133" s="276">
        <v>-0.05</v>
      </c>
      <c r="F133" s="276">
        <v>-0.05</v>
      </c>
      <c r="G133" s="276">
        <v>-0.05</v>
      </c>
      <c r="H133" s="276">
        <v>-0.05</v>
      </c>
      <c r="I133" s="276">
        <v>-0.05</v>
      </c>
      <c r="J133" s="276">
        <v>-0.05</v>
      </c>
      <c r="K133" s="276">
        <v>-0.05</v>
      </c>
      <c r="L133" s="276">
        <v>-0.05</v>
      </c>
      <c r="M133" s="276">
        <v>-0.05</v>
      </c>
      <c r="N133" s="276">
        <v>-0.05</v>
      </c>
      <c r="O133" s="276">
        <v>-0.05</v>
      </c>
      <c r="P133" s="276">
        <v>-0.05</v>
      </c>
      <c r="Q133" s="276">
        <v>-0.05</v>
      </c>
      <c r="R133" s="276">
        <v>-0.05</v>
      </c>
      <c r="S133" s="276">
        <v>-0.05</v>
      </c>
      <c r="T133" s="276">
        <v>-0.05</v>
      </c>
      <c r="U133" s="276">
        <v>-0.05</v>
      </c>
      <c r="V133" s="276">
        <v>-0.05</v>
      </c>
      <c r="W133" s="276">
        <v>-0.05</v>
      </c>
      <c r="X133" s="276">
        <v>-0.05</v>
      </c>
      <c r="Y133" s="276">
        <v>-0.05</v>
      </c>
      <c r="Z133" s="276">
        <v>-0.05</v>
      </c>
      <c r="AA133" s="276">
        <v>-0.05</v>
      </c>
      <c r="AB133" s="276">
        <v>-0.05</v>
      </c>
      <c r="AC133" s="276">
        <v>-0.05</v>
      </c>
      <c r="AD133" s="276">
        <v>-0.05</v>
      </c>
      <c r="AE133" s="276">
        <v>-0.05</v>
      </c>
      <c r="AF133" s="276">
        <v>-0.05</v>
      </c>
      <c r="AG133" s="276">
        <v>-0.05</v>
      </c>
      <c r="AH133" s="276">
        <v>-0.05</v>
      </c>
      <c r="AI133" s="276">
        <v>-0.05</v>
      </c>
      <c r="AJ133" s="276">
        <v>-0.05</v>
      </c>
      <c r="AK133" s="276">
        <v>-0.05</v>
      </c>
      <c r="AL133" s="276">
        <v>-0.05</v>
      </c>
      <c r="AM133" s="276">
        <v>-0.05</v>
      </c>
      <c r="AN133" s="276">
        <v>-0.05</v>
      </c>
      <c r="AO133" s="276">
        <v>-0.05</v>
      </c>
      <c r="AP133" s="276">
        <v>-0.05</v>
      </c>
      <c r="AQ133" s="276">
        <v>-0.05</v>
      </c>
      <c r="AR133" s="276">
        <v>-0.05</v>
      </c>
      <c r="AS133" s="276">
        <v>-0.05</v>
      </c>
      <c r="AT133" s="276">
        <v>-0.05</v>
      </c>
      <c r="AU133" s="276">
        <v>-0.05</v>
      </c>
      <c r="AV133" s="276">
        <v>-0.05</v>
      </c>
      <c r="AW133" s="276">
        <v>-0.05</v>
      </c>
      <c r="AX133" s="276">
        <v>-0.05</v>
      </c>
      <c r="AY133" s="276">
        <v>-0.05</v>
      </c>
      <c r="AZ133" s="276">
        <v>-0.05</v>
      </c>
      <c r="BA133" s="276">
        <v>-0.05</v>
      </c>
      <c r="BB133" s="276">
        <v>-0.05</v>
      </c>
      <c r="BC133" s="276">
        <v>-0.05</v>
      </c>
      <c r="BD133" s="276">
        <v>-0.05</v>
      </c>
      <c r="BE133" s="276">
        <v>-0.05</v>
      </c>
      <c r="BF133" s="276">
        <v>-0.05</v>
      </c>
      <c r="BG133" s="276">
        <v>-0.05</v>
      </c>
      <c r="BH133" s="276">
        <v>-0.05</v>
      </c>
      <c r="BI133" s="276">
        <v>-0.05</v>
      </c>
      <c r="BJ133" s="276">
        <v>-0.05</v>
      </c>
      <c r="BK133" s="276">
        <v>-0.05</v>
      </c>
      <c r="BL133" s="276">
        <v>-0.05</v>
      </c>
    </row>
    <row r="134" spans="1:64" x14ac:dyDescent="0.35">
      <c r="A134" s="249"/>
      <c r="B134" s="46" t="s">
        <v>160</v>
      </c>
      <c r="C134" s="276">
        <v>-0.05</v>
      </c>
      <c r="D134" s="276">
        <v>-0.05</v>
      </c>
      <c r="E134" s="276">
        <v>-0.05</v>
      </c>
      <c r="F134" s="276">
        <v>-0.05</v>
      </c>
      <c r="G134" s="276">
        <v>-0.05</v>
      </c>
      <c r="H134" s="276">
        <v>-0.05</v>
      </c>
      <c r="I134" s="276">
        <v>-0.05</v>
      </c>
      <c r="J134" s="276">
        <v>-0.05</v>
      </c>
      <c r="K134" s="276">
        <v>-0.05</v>
      </c>
      <c r="L134" s="276">
        <v>-0.05</v>
      </c>
      <c r="M134" s="276">
        <v>-0.05</v>
      </c>
      <c r="N134" s="276">
        <v>-0.05</v>
      </c>
      <c r="O134" s="276">
        <v>-0.05</v>
      </c>
      <c r="P134" s="276">
        <v>-0.05</v>
      </c>
      <c r="Q134" s="276">
        <v>-0.05</v>
      </c>
      <c r="R134" s="276">
        <v>-0.05</v>
      </c>
      <c r="S134" s="276">
        <v>-0.05</v>
      </c>
      <c r="T134" s="276">
        <v>-0.05</v>
      </c>
      <c r="U134" s="276">
        <v>-0.05</v>
      </c>
      <c r="V134" s="276">
        <v>-0.05</v>
      </c>
      <c r="W134" s="276">
        <v>-0.05</v>
      </c>
      <c r="X134" s="276">
        <v>-0.05</v>
      </c>
      <c r="Y134" s="276">
        <v>-0.05</v>
      </c>
      <c r="Z134" s="276">
        <v>-0.05</v>
      </c>
      <c r="AA134" s="276">
        <v>-0.05</v>
      </c>
      <c r="AB134" s="276">
        <v>-0.05</v>
      </c>
      <c r="AC134" s="276">
        <v>-0.05</v>
      </c>
      <c r="AD134" s="276">
        <v>-0.05</v>
      </c>
      <c r="AE134" s="276">
        <v>-0.05</v>
      </c>
      <c r="AF134" s="276">
        <v>-0.05</v>
      </c>
      <c r="AG134" s="276">
        <v>-0.05</v>
      </c>
      <c r="AH134" s="276">
        <v>-0.05</v>
      </c>
      <c r="AI134" s="276">
        <v>-0.05</v>
      </c>
      <c r="AJ134" s="276">
        <v>-0.05</v>
      </c>
      <c r="AK134" s="276">
        <v>-0.05</v>
      </c>
      <c r="AL134" s="276">
        <v>-0.05</v>
      </c>
      <c r="AM134" s="276">
        <v>-0.05</v>
      </c>
      <c r="AN134" s="276">
        <v>-0.05</v>
      </c>
      <c r="AO134" s="276">
        <v>-0.05</v>
      </c>
      <c r="AP134" s="276">
        <v>-0.05</v>
      </c>
      <c r="AQ134" s="276">
        <v>-0.05</v>
      </c>
      <c r="AR134" s="276">
        <v>-0.05</v>
      </c>
      <c r="AS134" s="276">
        <v>-0.05</v>
      </c>
      <c r="AT134" s="276">
        <v>-0.05</v>
      </c>
      <c r="AU134" s="276">
        <v>-0.05</v>
      </c>
      <c r="AV134" s="276">
        <v>-0.05</v>
      </c>
      <c r="AW134" s="276">
        <v>-0.05</v>
      </c>
      <c r="AX134" s="276">
        <v>-0.05</v>
      </c>
      <c r="AY134" s="276">
        <v>-0.05</v>
      </c>
      <c r="AZ134" s="276">
        <v>-0.05</v>
      </c>
      <c r="BA134" s="276">
        <v>-0.05</v>
      </c>
      <c r="BB134" s="276">
        <v>-0.05</v>
      </c>
      <c r="BC134" s="276">
        <v>-0.05</v>
      </c>
      <c r="BD134" s="276">
        <v>-0.05</v>
      </c>
      <c r="BE134" s="276">
        <v>-0.05</v>
      </c>
      <c r="BF134" s="276">
        <v>-0.05</v>
      </c>
      <c r="BG134" s="276">
        <v>-0.05</v>
      </c>
      <c r="BH134" s="276">
        <v>-0.05</v>
      </c>
      <c r="BI134" s="276">
        <v>-0.05</v>
      </c>
      <c r="BJ134" s="276">
        <v>-0.05</v>
      </c>
      <c r="BK134" s="276">
        <v>-0.05</v>
      </c>
      <c r="BL134" s="276">
        <v>-0.05</v>
      </c>
    </row>
    <row r="135" spans="1:64" x14ac:dyDescent="0.35">
      <c r="A135" s="249"/>
      <c r="B135" s="46" t="s">
        <v>161</v>
      </c>
      <c r="C135" s="276">
        <v>-0.05</v>
      </c>
      <c r="D135" s="276">
        <v>-0.05</v>
      </c>
      <c r="E135" s="276">
        <v>-0.05</v>
      </c>
      <c r="F135" s="276">
        <v>-0.05</v>
      </c>
      <c r="G135" s="276">
        <v>-0.05</v>
      </c>
      <c r="H135" s="276">
        <v>-0.05</v>
      </c>
      <c r="I135" s="276">
        <v>-0.05</v>
      </c>
      <c r="J135" s="276">
        <v>-0.05</v>
      </c>
      <c r="K135" s="276">
        <v>-0.05</v>
      </c>
      <c r="L135" s="276">
        <v>-0.05</v>
      </c>
      <c r="M135" s="276">
        <v>-0.05</v>
      </c>
      <c r="N135" s="276">
        <v>-0.05</v>
      </c>
      <c r="O135" s="276">
        <v>-0.05</v>
      </c>
      <c r="P135" s="276">
        <v>-0.05</v>
      </c>
      <c r="Q135" s="276">
        <v>-0.05</v>
      </c>
      <c r="R135" s="276">
        <v>-0.05</v>
      </c>
      <c r="S135" s="276">
        <v>-0.05</v>
      </c>
      <c r="T135" s="276">
        <v>-0.05</v>
      </c>
      <c r="U135" s="276">
        <v>-0.05</v>
      </c>
      <c r="V135" s="276">
        <v>-0.05</v>
      </c>
      <c r="W135" s="276">
        <v>-0.05</v>
      </c>
      <c r="X135" s="276">
        <v>-0.05</v>
      </c>
      <c r="Y135" s="276">
        <v>-0.05</v>
      </c>
      <c r="Z135" s="276">
        <v>-0.05</v>
      </c>
      <c r="AA135" s="276">
        <v>-0.05</v>
      </c>
      <c r="AB135" s="276">
        <v>-0.05</v>
      </c>
      <c r="AC135" s="276">
        <v>-0.05</v>
      </c>
      <c r="AD135" s="276">
        <v>-0.05</v>
      </c>
      <c r="AE135" s="276">
        <v>-0.05</v>
      </c>
      <c r="AF135" s="276">
        <v>-0.05</v>
      </c>
      <c r="AG135" s="276">
        <v>-0.05</v>
      </c>
      <c r="AH135" s="276">
        <v>-0.05</v>
      </c>
      <c r="AI135" s="276">
        <v>-0.05</v>
      </c>
      <c r="AJ135" s="276">
        <v>-0.05</v>
      </c>
      <c r="AK135" s="276">
        <v>-0.05</v>
      </c>
      <c r="AL135" s="276">
        <v>-0.05</v>
      </c>
      <c r="AM135" s="276">
        <v>-0.05</v>
      </c>
      <c r="AN135" s="276">
        <v>-0.05</v>
      </c>
      <c r="AO135" s="276">
        <v>-0.05</v>
      </c>
      <c r="AP135" s="276">
        <v>-0.05</v>
      </c>
      <c r="AQ135" s="276">
        <v>-0.05</v>
      </c>
      <c r="AR135" s="276">
        <v>-0.05</v>
      </c>
      <c r="AS135" s="276">
        <v>-0.05</v>
      </c>
      <c r="AT135" s="276">
        <v>-0.05</v>
      </c>
      <c r="AU135" s="276">
        <v>-0.05</v>
      </c>
      <c r="AV135" s="276">
        <v>-0.05</v>
      </c>
      <c r="AW135" s="276">
        <v>-0.05</v>
      </c>
      <c r="AX135" s="276">
        <v>-0.05</v>
      </c>
      <c r="AY135" s="276">
        <v>-0.05</v>
      </c>
      <c r="AZ135" s="276">
        <v>-0.05</v>
      </c>
      <c r="BA135" s="276">
        <v>-0.05</v>
      </c>
      <c r="BB135" s="276">
        <v>-0.05</v>
      </c>
      <c r="BC135" s="276">
        <v>-0.05</v>
      </c>
      <c r="BD135" s="276">
        <v>-0.05</v>
      </c>
      <c r="BE135" s="276">
        <v>-0.05</v>
      </c>
      <c r="BF135" s="276">
        <v>-0.05</v>
      </c>
      <c r="BG135" s="276">
        <v>-0.05</v>
      </c>
      <c r="BH135" s="276">
        <v>-0.05</v>
      </c>
      <c r="BI135" s="276">
        <v>-0.05</v>
      </c>
      <c r="BJ135" s="276">
        <v>-0.05</v>
      </c>
      <c r="BK135" s="276">
        <v>-0.05</v>
      </c>
      <c r="BL135" s="276">
        <v>-0.05</v>
      </c>
    </row>
    <row r="136" spans="1:64" x14ac:dyDescent="0.35">
      <c r="A136" s="249"/>
      <c r="B136" s="46" t="s">
        <v>162</v>
      </c>
      <c r="C136" s="276">
        <v>-0.05</v>
      </c>
      <c r="D136" s="276">
        <v>-0.05</v>
      </c>
      <c r="E136" s="276">
        <v>-0.05</v>
      </c>
      <c r="F136" s="276">
        <v>-0.05</v>
      </c>
      <c r="G136" s="276">
        <v>-0.05</v>
      </c>
      <c r="H136" s="276">
        <v>-0.05</v>
      </c>
      <c r="I136" s="276">
        <v>-0.05</v>
      </c>
      <c r="J136" s="276">
        <v>-0.05</v>
      </c>
      <c r="K136" s="276">
        <v>-0.05</v>
      </c>
      <c r="L136" s="276">
        <v>-0.05</v>
      </c>
      <c r="M136" s="276">
        <v>-0.05</v>
      </c>
      <c r="N136" s="276">
        <v>-0.05</v>
      </c>
      <c r="O136" s="276">
        <v>-0.05</v>
      </c>
      <c r="P136" s="276">
        <v>-0.05</v>
      </c>
      <c r="Q136" s="276">
        <v>-0.05</v>
      </c>
      <c r="R136" s="276">
        <v>-0.05</v>
      </c>
      <c r="S136" s="276">
        <v>-0.05</v>
      </c>
      <c r="T136" s="276">
        <v>-0.05</v>
      </c>
      <c r="U136" s="276">
        <v>-0.05</v>
      </c>
      <c r="V136" s="276">
        <v>-0.05</v>
      </c>
      <c r="W136" s="276">
        <v>-0.05</v>
      </c>
      <c r="X136" s="276">
        <v>-0.05</v>
      </c>
      <c r="Y136" s="276">
        <v>-0.05</v>
      </c>
      <c r="Z136" s="276">
        <v>-0.05</v>
      </c>
      <c r="AA136" s="276">
        <v>-0.05</v>
      </c>
      <c r="AB136" s="276">
        <v>-0.05</v>
      </c>
      <c r="AC136" s="276">
        <v>-0.05</v>
      </c>
      <c r="AD136" s="276">
        <v>-0.05</v>
      </c>
      <c r="AE136" s="276">
        <v>-0.05</v>
      </c>
      <c r="AF136" s="276">
        <v>-0.05</v>
      </c>
      <c r="AG136" s="276">
        <v>-0.05</v>
      </c>
      <c r="AH136" s="276">
        <v>-0.05</v>
      </c>
      <c r="AI136" s="276">
        <v>-0.05</v>
      </c>
      <c r="AJ136" s="276">
        <v>-0.05</v>
      </c>
      <c r="AK136" s="276">
        <v>-0.05</v>
      </c>
      <c r="AL136" s="276">
        <v>-0.05</v>
      </c>
      <c r="AM136" s="276">
        <v>-0.05</v>
      </c>
      <c r="AN136" s="276">
        <v>-0.05</v>
      </c>
      <c r="AO136" s="276">
        <v>-0.05</v>
      </c>
      <c r="AP136" s="276">
        <v>-0.05</v>
      </c>
      <c r="AQ136" s="276">
        <v>-0.05</v>
      </c>
      <c r="AR136" s="276">
        <v>-0.05</v>
      </c>
      <c r="AS136" s="276">
        <v>-0.05</v>
      </c>
      <c r="AT136" s="276">
        <v>-0.05</v>
      </c>
      <c r="AU136" s="276">
        <v>-0.05</v>
      </c>
      <c r="AV136" s="276">
        <v>-0.05</v>
      </c>
      <c r="AW136" s="276">
        <v>-0.05</v>
      </c>
      <c r="AX136" s="276">
        <v>-0.05</v>
      </c>
      <c r="AY136" s="276">
        <v>-0.05</v>
      </c>
      <c r="AZ136" s="276">
        <v>-0.05</v>
      </c>
      <c r="BA136" s="276">
        <v>-0.05</v>
      </c>
      <c r="BB136" s="276">
        <v>-0.05</v>
      </c>
      <c r="BC136" s="276">
        <v>-0.05</v>
      </c>
      <c r="BD136" s="276">
        <v>-0.05</v>
      </c>
      <c r="BE136" s="276">
        <v>-0.05</v>
      </c>
      <c r="BF136" s="276">
        <v>-0.05</v>
      </c>
      <c r="BG136" s="276">
        <v>-0.05</v>
      </c>
      <c r="BH136" s="276">
        <v>-0.05</v>
      </c>
      <c r="BI136" s="276">
        <v>-0.05</v>
      </c>
      <c r="BJ136" s="276">
        <v>-0.05</v>
      </c>
      <c r="BK136" s="276">
        <v>-0.05</v>
      </c>
      <c r="BL136" s="276">
        <v>-0.05</v>
      </c>
    </row>
    <row r="137" spans="1:64" x14ac:dyDescent="0.35">
      <c r="A137" s="249"/>
      <c r="B137" s="46" t="s">
        <v>292</v>
      </c>
      <c r="C137" s="276">
        <v>-0.05</v>
      </c>
      <c r="D137" s="276">
        <v>-0.05</v>
      </c>
      <c r="E137" s="276">
        <v>-0.05</v>
      </c>
      <c r="F137" s="276">
        <v>-0.05</v>
      </c>
      <c r="G137" s="276">
        <v>-0.05</v>
      </c>
      <c r="H137" s="276">
        <v>-0.05</v>
      </c>
      <c r="I137" s="276">
        <v>-0.05</v>
      </c>
      <c r="J137" s="276">
        <v>-0.05</v>
      </c>
      <c r="K137" s="276">
        <v>-0.05</v>
      </c>
      <c r="L137" s="276">
        <v>-0.05</v>
      </c>
      <c r="M137" s="276">
        <v>-0.05</v>
      </c>
      <c r="N137" s="276">
        <v>-0.05</v>
      </c>
      <c r="O137" s="276">
        <v>-0.05</v>
      </c>
      <c r="P137" s="276">
        <v>-0.05</v>
      </c>
      <c r="Q137" s="276">
        <v>-0.05</v>
      </c>
      <c r="R137" s="276">
        <v>-0.05</v>
      </c>
      <c r="S137" s="276">
        <v>-0.05</v>
      </c>
      <c r="T137" s="276">
        <v>-0.05</v>
      </c>
      <c r="U137" s="276">
        <v>-0.05</v>
      </c>
      <c r="V137" s="276">
        <v>-0.05</v>
      </c>
      <c r="W137" s="276">
        <v>-0.05</v>
      </c>
      <c r="X137" s="276">
        <v>-0.05</v>
      </c>
      <c r="Y137" s="276">
        <v>-0.05</v>
      </c>
      <c r="Z137" s="276">
        <v>-0.05</v>
      </c>
      <c r="AA137" s="276">
        <v>-0.05</v>
      </c>
      <c r="AB137" s="276">
        <v>-0.05</v>
      </c>
      <c r="AC137" s="276">
        <v>-0.05</v>
      </c>
      <c r="AD137" s="276">
        <v>-0.05</v>
      </c>
      <c r="AE137" s="276">
        <v>-0.05</v>
      </c>
      <c r="AF137" s="276">
        <v>-0.05</v>
      </c>
      <c r="AG137" s="276">
        <v>-0.05</v>
      </c>
      <c r="AH137" s="276">
        <v>-0.05</v>
      </c>
      <c r="AI137" s="276">
        <v>-0.05</v>
      </c>
      <c r="AJ137" s="276">
        <v>-0.05</v>
      </c>
      <c r="AK137" s="276">
        <v>-0.05</v>
      </c>
      <c r="AL137" s="276">
        <v>-0.05</v>
      </c>
      <c r="AM137" s="276">
        <v>-0.05</v>
      </c>
      <c r="AN137" s="276">
        <v>-0.05</v>
      </c>
      <c r="AO137" s="276">
        <v>-0.05</v>
      </c>
      <c r="AP137" s="276">
        <v>-0.05</v>
      </c>
      <c r="AQ137" s="276">
        <v>-0.05</v>
      </c>
      <c r="AR137" s="276">
        <v>-0.05</v>
      </c>
      <c r="AS137" s="276">
        <v>-0.05</v>
      </c>
      <c r="AT137" s="276">
        <v>-0.05</v>
      </c>
      <c r="AU137" s="276">
        <v>-0.05</v>
      </c>
      <c r="AV137" s="276">
        <v>-0.05</v>
      </c>
      <c r="AW137" s="276">
        <v>-0.05</v>
      </c>
      <c r="AX137" s="276">
        <v>-0.05</v>
      </c>
      <c r="AY137" s="276">
        <v>-0.05</v>
      </c>
      <c r="AZ137" s="276">
        <v>-0.05</v>
      </c>
      <c r="BA137" s="276">
        <v>-0.05</v>
      </c>
      <c r="BB137" s="276">
        <v>-0.05</v>
      </c>
      <c r="BC137" s="276">
        <v>-0.05</v>
      </c>
      <c r="BD137" s="276">
        <v>-0.05</v>
      </c>
      <c r="BE137" s="276">
        <v>-0.05</v>
      </c>
      <c r="BF137" s="276">
        <v>-0.05</v>
      </c>
      <c r="BG137" s="276">
        <v>-0.05</v>
      </c>
      <c r="BH137" s="276">
        <v>-0.05</v>
      </c>
      <c r="BI137" s="276">
        <v>-0.05</v>
      </c>
      <c r="BJ137" s="276">
        <v>-0.05</v>
      </c>
      <c r="BK137" s="276">
        <v>-0.05</v>
      </c>
      <c r="BL137" s="276">
        <v>-0.05</v>
      </c>
    </row>
    <row r="138" spans="1:64" x14ac:dyDescent="0.35">
      <c r="A138" s="249"/>
      <c r="B138" s="46" t="s">
        <v>164</v>
      </c>
      <c r="C138" s="276">
        <v>-0.05</v>
      </c>
      <c r="D138" s="276">
        <v>-0.05</v>
      </c>
      <c r="E138" s="276">
        <v>-0.05</v>
      </c>
      <c r="F138" s="276">
        <v>-0.05</v>
      </c>
      <c r="G138" s="276">
        <v>-0.05</v>
      </c>
      <c r="H138" s="276">
        <v>-0.05</v>
      </c>
      <c r="I138" s="276">
        <v>-0.05</v>
      </c>
      <c r="J138" s="276">
        <v>-0.05</v>
      </c>
      <c r="K138" s="276">
        <v>-0.05</v>
      </c>
      <c r="L138" s="276">
        <v>-0.05</v>
      </c>
      <c r="M138" s="276">
        <v>-0.05</v>
      </c>
      <c r="N138" s="276">
        <v>-0.05</v>
      </c>
      <c r="O138" s="276">
        <v>-0.05</v>
      </c>
      <c r="P138" s="276">
        <v>-0.05</v>
      </c>
      <c r="Q138" s="276">
        <v>-0.05</v>
      </c>
      <c r="R138" s="276">
        <v>-0.05</v>
      </c>
      <c r="S138" s="276">
        <v>-0.05</v>
      </c>
      <c r="T138" s="276">
        <v>-0.05</v>
      </c>
      <c r="U138" s="276">
        <v>-0.05</v>
      </c>
      <c r="V138" s="276">
        <v>-0.05</v>
      </c>
      <c r="W138" s="276">
        <v>-0.05</v>
      </c>
      <c r="X138" s="276">
        <v>-0.05</v>
      </c>
      <c r="Y138" s="276">
        <v>-0.05</v>
      </c>
      <c r="Z138" s="276">
        <v>-0.05</v>
      </c>
      <c r="AA138" s="276">
        <v>-0.05</v>
      </c>
      <c r="AB138" s="276">
        <v>-0.05</v>
      </c>
      <c r="AC138" s="276">
        <v>-0.05</v>
      </c>
      <c r="AD138" s="276">
        <v>-0.05</v>
      </c>
      <c r="AE138" s="276">
        <v>-0.05</v>
      </c>
      <c r="AF138" s="276">
        <v>-0.05</v>
      </c>
      <c r="AG138" s="276">
        <v>-0.05</v>
      </c>
      <c r="AH138" s="276">
        <v>-0.05</v>
      </c>
      <c r="AI138" s="276">
        <v>-0.05</v>
      </c>
      <c r="AJ138" s="276">
        <v>-0.05</v>
      </c>
      <c r="AK138" s="276">
        <v>-0.05</v>
      </c>
      <c r="AL138" s="276">
        <v>-0.05</v>
      </c>
      <c r="AM138" s="276">
        <v>-0.05</v>
      </c>
      <c r="AN138" s="276">
        <v>-0.05</v>
      </c>
      <c r="AO138" s="276">
        <v>-0.05</v>
      </c>
      <c r="AP138" s="276">
        <v>-0.05</v>
      </c>
      <c r="AQ138" s="276">
        <v>-0.05</v>
      </c>
      <c r="AR138" s="276">
        <v>-0.05</v>
      </c>
      <c r="AS138" s="276">
        <v>-0.05</v>
      </c>
      <c r="AT138" s="276">
        <v>-0.05</v>
      </c>
      <c r="AU138" s="276">
        <v>-0.05</v>
      </c>
      <c r="AV138" s="276">
        <v>-0.05</v>
      </c>
      <c r="AW138" s="276">
        <v>-0.05</v>
      </c>
      <c r="AX138" s="276">
        <v>-0.05</v>
      </c>
      <c r="AY138" s="276">
        <v>-0.05</v>
      </c>
      <c r="AZ138" s="276">
        <v>-0.05</v>
      </c>
      <c r="BA138" s="276">
        <v>-0.05</v>
      </c>
      <c r="BB138" s="276">
        <v>-0.05</v>
      </c>
      <c r="BC138" s="276">
        <v>-0.05</v>
      </c>
      <c r="BD138" s="276">
        <v>-0.05</v>
      </c>
      <c r="BE138" s="276">
        <v>-0.05</v>
      </c>
      <c r="BF138" s="276">
        <v>-0.05</v>
      </c>
      <c r="BG138" s="276">
        <v>-0.05</v>
      </c>
      <c r="BH138" s="276">
        <v>-0.05</v>
      </c>
      <c r="BI138" s="276">
        <v>-0.05</v>
      </c>
      <c r="BJ138" s="276">
        <v>-0.05</v>
      </c>
      <c r="BK138" s="276">
        <v>-0.05</v>
      </c>
      <c r="BL138" s="276">
        <v>-0.05</v>
      </c>
    </row>
    <row r="139" spans="1:64" x14ac:dyDescent="0.35">
      <c r="A139" s="249"/>
      <c r="B139" s="46" t="s">
        <v>165</v>
      </c>
      <c r="C139" s="276">
        <v>-0.05</v>
      </c>
      <c r="D139" s="276">
        <v>-0.05</v>
      </c>
      <c r="E139" s="276">
        <v>-0.05</v>
      </c>
      <c r="F139" s="276">
        <v>-0.05</v>
      </c>
      <c r="G139" s="276">
        <v>-0.05</v>
      </c>
      <c r="H139" s="276">
        <v>-0.05</v>
      </c>
      <c r="I139" s="276">
        <v>-0.05</v>
      </c>
      <c r="J139" s="276">
        <v>-0.05</v>
      </c>
      <c r="K139" s="276">
        <v>-0.05</v>
      </c>
      <c r="L139" s="276">
        <v>-0.05</v>
      </c>
      <c r="M139" s="276">
        <v>-0.05</v>
      </c>
      <c r="N139" s="276">
        <v>-0.05</v>
      </c>
      <c r="O139" s="276">
        <v>-0.05</v>
      </c>
      <c r="P139" s="276">
        <v>-0.05</v>
      </c>
      <c r="Q139" s="276">
        <v>-0.05</v>
      </c>
      <c r="R139" s="276">
        <v>-0.05</v>
      </c>
      <c r="S139" s="276">
        <v>-0.05</v>
      </c>
      <c r="T139" s="276">
        <v>-0.05</v>
      </c>
      <c r="U139" s="276">
        <v>-0.05</v>
      </c>
      <c r="V139" s="276">
        <v>-0.05</v>
      </c>
      <c r="W139" s="276">
        <v>-0.05</v>
      </c>
      <c r="X139" s="276">
        <v>-0.05</v>
      </c>
      <c r="Y139" s="276">
        <v>-0.05</v>
      </c>
      <c r="Z139" s="276">
        <v>-0.05</v>
      </c>
      <c r="AA139" s="276">
        <v>-0.05</v>
      </c>
      <c r="AB139" s="276">
        <v>-0.05</v>
      </c>
      <c r="AC139" s="276">
        <v>-0.05</v>
      </c>
      <c r="AD139" s="276">
        <v>-0.05</v>
      </c>
      <c r="AE139" s="276">
        <v>-0.05</v>
      </c>
      <c r="AF139" s="276">
        <v>-0.05</v>
      </c>
      <c r="AG139" s="276">
        <v>-0.05</v>
      </c>
      <c r="AH139" s="276">
        <v>-0.05</v>
      </c>
      <c r="AI139" s="276">
        <v>-0.05</v>
      </c>
      <c r="AJ139" s="276">
        <v>-0.05</v>
      </c>
      <c r="AK139" s="276">
        <v>-0.05</v>
      </c>
      <c r="AL139" s="276">
        <v>-0.05</v>
      </c>
      <c r="AM139" s="276">
        <v>-0.05</v>
      </c>
      <c r="AN139" s="276">
        <v>-0.05</v>
      </c>
      <c r="AO139" s="276">
        <v>-0.05</v>
      </c>
      <c r="AP139" s="276">
        <v>-0.05</v>
      </c>
      <c r="AQ139" s="276">
        <v>-0.05</v>
      </c>
      <c r="AR139" s="276">
        <v>-0.05</v>
      </c>
      <c r="AS139" s="276">
        <v>-0.05</v>
      </c>
      <c r="AT139" s="276">
        <v>-0.05</v>
      </c>
      <c r="AU139" s="276">
        <v>-0.05</v>
      </c>
      <c r="AV139" s="276">
        <v>-0.05</v>
      </c>
      <c r="AW139" s="276">
        <v>-0.05</v>
      </c>
      <c r="AX139" s="276">
        <v>-0.05</v>
      </c>
      <c r="AY139" s="276">
        <v>-0.05</v>
      </c>
      <c r="AZ139" s="276">
        <v>-0.05</v>
      </c>
      <c r="BA139" s="276">
        <v>-0.05</v>
      </c>
      <c r="BB139" s="276">
        <v>-0.05</v>
      </c>
      <c r="BC139" s="276">
        <v>-0.05</v>
      </c>
      <c r="BD139" s="276">
        <v>-0.05</v>
      </c>
      <c r="BE139" s="276">
        <v>-0.05</v>
      </c>
      <c r="BF139" s="276">
        <v>-0.05</v>
      </c>
      <c r="BG139" s="276">
        <v>-0.05</v>
      </c>
      <c r="BH139" s="276">
        <v>-0.05</v>
      </c>
      <c r="BI139" s="276">
        <v>-0.05</v>
      </c>
      <c r="BJ139" s="276">
        <v>-0.05</v>
      </c>
      <c r="BK139" s="276">
        <v>-0.05</v>
      </c>
      <c r="BL139" s="276">
        <v>-0.05</v>
      </c>
    </row>
    <row r="140" spans="1:64" x14ac:dyDescent="0.35">
      <c r="A140" s="249"/>
      <c r="B140" s="46" t="s">
        <v>166</v>
      </c>
      <c r="C140" s="276">
        <v>-0.05</v>
      </c>
      <c r="D140" s="276">
        <v>-0.05</v>
      </c>
      <c r="E140" s="276">
        <v>-0.05</v>
      </c>
      <c r="F140" s="276">
        <v>-0.05</v>
      </c>
      <c r="G140" s="276">
        <v>-0.05</v>
      </c>
      <c r="H140" s="276">
        <v>-0.05</v>
      </c>
      <c r="I140" s="276">
        <v>-0.05</v>
      </c>
      <c r="J140" s="276">
        <v>-0.05</v>
      </c>
      <c r="K140" s="276">
        <v>-0.05</v>
      </c>
      <c r="L140" s="276">
        <v>-0.05</v>
      </c>
      <c r="M140" s="276">
        <v>-0.05</v>
      </c>
      <c r="N140" s="276">
        <v>-0.05</v>
      </c>
      <c r="O140" s="276">
        <v>-0.05</v>
      </c>
      <c r="P140" s="276">
        <v>-0.05</v>
      </c>
      <c r="Q140" s="276">
        <v>-0.05</v>
      </c>
      <c r="R140" s="276">
        <v>-0.05</v>
      </c>
      <c r="S140" s="276">
        <v>-0.05</v>
      </c>
      <c r="T140" s="276">
        <v>-0.05</v>
      </c>
      <c r="U140" s="276">
        <v>-0.05</v>
      </c>
      <c r="V140" s="276">
        <v>-0.05</v>
      </c>
      <c r="W140" s="276">
        <v>-0.05</v>
      </c>
      <c r="X140" s="276">
        <v>-0.05</v>
      </c>
      <c r="Y140" s="276">
        <v>-0.05</v>
      </c>
      <c r="Z140" s="276">
        <v>-0.05</v>
      </c>
      <c r="AA140" s="276">
        <v>-0.05</v>
      </c>
      <c r="AB140" s="276">
        <v>-0.05</v>
      </c>
      <c r="AC140" s="276">
        <v>-0.05</v>
      </c>
      <c r="AD140" s="276">
        <v>-0.05</v>
      </c>
      <c r="AE140" s="276">
        <v>-0.05</v>
      </c>
      <c r="AF140" s="276">
        <v>-0.05</v>
      </c>
      <c r="AG140" s="276">
        <v>-0.05</v>
      </c>
      <c r="AH140" s="276">
        <v>-0.05</v>
      </c>
      <c r="AI140" s="276">
        <v>-0.05</v>
      </c>
      <c r="AJ140" s="276">
        <v>-0.05</v>
      </c>
      <c r="AK140" s="276">
        <v>-0.05</v>
      </c>
      <c r="AL140" s="276">
        <v>-0.05</v>
      </c>
      <c r="AM140" s="276">
        <v>-0.05</v>
      </c>
      <c r="AN140" s="276">
        <v>-0.05</v>
      </c>
      <c r="AO140" s="276">
        <v>-0.05</v>
      </c>
      <c r="AP140" s="276">
        <v>-0.05</v>
      </c>
      <c r="AQ140" s="276">
        <v>-0.05</v>
      </c>
      <c r="AR140" s="276">
        <v>-0.05</v>
      </c>
      <c r="AS140" s="276">
        <v>-0.05</v>
      </c>
      <c r="AT140" s="276">
        <v>-0.05</v>
      </c>
      <c r="AU140" s="276">
        <v>-0.05</v>
      </c>
      <c r="AV140" s="276">
        <v>-0.05</v>
      </c>
      <c r="AW140" s="276">
        <v>-0.05</v>
      </c>
      <c r="AX140" s="276">
        <v>-0.05</v>
      </c>
      <c r="AY140" s="276">
        <v>-0.05</v>
      </c>
      <c r="AZ140" s="276">
        <v>-0.05</v>
      </c>
      <c r="BA140" s="276">
        <v>-0.05</v>
      </c>
      <c r="BB140" s="276">
        <v>-0.05</v>
      </c>
      <c r="BC140" s="276">
        <v>-0.05</v>
      </c>
      <c r="BD140" s="276">
        <v>-0.05</v>
      </c>
      <c r="BE140" s="276">
        <v>-0.05</v>
      </c>
      <c r="BF140" s="276">
        <v>-0.05</v>
      </c>
      <c r="BG140" s="276">
        <v>-0.05</v>
      </c>
      <c r="BH140" s="276">
        <v>-0.05</v>
      </c>
      <c r="BI140" s="276">
        <v>-0.05</v>
      </c>
      <c r="BJ140" s="276">
        <v>-0.05</v>
      </c>
      <c r="BK140" s="276">
        <v>-0.05</v>
      </c>
      <c r="BL140" s="276">
        <v>-0.05</v>
      </c>
    </row>
    <row r="141" spans="1:64" x14ac:dyDescent="0.35">
      <c r="A141" s="249"/>
      <c r="B141" s="46" t="s">
        <v>167</v>
      </c>
      <c r="C141" s="276">
        <v>-0.05</v>
      </c>
      <c r="D141" s="276">
        <v>-0.05</v>
      </c>
      <c r="E141" s="276">
        <v>-0.05</v>
      </c>
      <c r="F141" s="276">
        <v>-0.05</v>
      </c>
      <c r="G141" s="276">
        <v>-0.05</v>
      </c>
      <c r="H141" s="276">
        <v>-0.05</v>
      </c>
      <c r="I141" s="276">
        <v>-0.05</v>
      </c>
      <c r="J141" s="276">
        <v>-0.05</v>
      </c>
      <c r="K141" s="276">
        <v>-0.05</v>
      </c>
      <c r="L141" s="276">
        <v>-0.05</v>
      </c>
      <c r="M141" s="276">
        <v>-0.05</v>
      </c>
      <c r="N141" s="276">
        <v>-0.05</v>
      </c>
      <c r="O141" s="276">
        <v>-0.05</v>
      </c>
      <c r="P141" s="276">
        <v>-0.05</v>
      </c>
      <c r="Q141" s="276">
        <v>-0.05</v>
      </c>
      <c r="R141" s="276">
        <v>-0.05</v>
      </c>
      <c r="S141" s="276">
        <v>-0.05</v>
      </c>
      <c r="T141" s="276">
        <v>-0.05</v>
      </c>
      <c r="U141" s="276">
        <v>-0.05</v>
      </c>
      <c r="V141" s="276">
        <v>-0.05</v>
      </c>
      <c r="W141" s="276">
        <v>-0.05</v>
      </c>
      <c r="X141" s="276">
        <v>-0.05</v>
      </c>
      <c r="Y141" s="276">
        <v>-0.05</v>
      </c>
      <c r="Z141" s="276">
        <v>-0.05</v>
      </c>
      <c r="AA141" s="276">
        <v>-0.05</v>
      </c>
      <c r="AB141" s="276">
        <v>-0.05</v>
      </c>
      <c r="AC141" s="276">
        <v>-0.05</v>
      </c>
      <c r="AD141" s="276">
        <v>-0.05</v>
      </c>
      <c r="AE141" s="276">
        <v>-0.05</v>
      </c>
      <c r="AF141" s="276">
        <v>-0.05</v>
      </c>
      <c r="AG141" s="276">
        <v>-0.05</v>
      </c>
      <c r="AH141" s="276">
        <v>-0.05</v>
      </c>
      <c r="AI141" s="276">
        <v>-0.05</v>
      </c>
      <c r="AJ141" s="276">
        <v>-0.05</v>
      </c>
      <c r="AK141" s="276">
        <v>-0.05</v>
      </c>
      <c r="AL141" s="276">
        <v>-0.05</v>
      </c>
      <c r="AM141" s="276">
        <v>-0.05</v>
      </c>
      <c r="AN141" s="276">
        <v>-0.05</v>
      </c>
      <c r="AO141" s="276">
        <v>-0.05</v>
      </c>
      <c r="AP141" s="276">
        <v>-0.05</v>
      </c>
      <c r="AQ141" s="276">
        <v>-0.05</v>
      </c>
      <c r="AR141" s="276">
        <v>-0.05</v>
      </c>
      <c r="AS141" s="276">
        <v>-0.05</v>
      </c>
      <c r="AT141" s="276">
        <v>-0.05</v>
      </c>
      <c r="AU141" s="276">
        <v>-0.05</v>
      </c>
      <c r="AV141" s="276">
        <v>-0.05</v>
      </c>
      <c r="AW141" s="276">
        <v>-0.05</v>
      </c>
      <c r="AX141" s="276">
        <v>-0.05</v>
      </c>
      <c r="AY141" s="276">
        <v>-0.05</v>
      </c>
      <c r="AZ141" s="276">
        <v>-0.05</v>
      </c>
      <c r="BA141" s="276">
        <v>-0.05</v>
      </c>
      <c r="BB141" s="276">
        <v>-0.05</v>
      </c>
      <c r="BC141" s="276">
        <v>-0.05</v>
      </c>
      <c r="BD141" s="276">
        <v>-0.05</v>
      </c>
      <c r="BE141" s="276">
        <v>-0.05</v>
      </c>
      <c r="BF141" s="276">
        <v>-0.05</v>
      </c>
      <c r="BG141" s="276">
        <v>-0.05</v>
      </c>
      <c r="BH141" s="276">
        <v>-0.05</v>
      </c>
      <c r="BI141" s="276">
        <v>-0.05</v>
      </c>
      <c r="BJ141" s="276">
        <v>-0.05</v>
      </c>
      <c r="BK141" s="276">
        <v>-0.05</v>
      </c>
      <c r="BL141" s="276">
        <v>-0.05</v>
      </c>
    </row>
    <row r="142" spans="1:64" x14ac:dyDescent="0.35">
      <c r="A142" s="249"/>
      <c r="B142" s="46" t="s">
        <v>168</v>
      </c>
      <c r="C142" s="276">
        <v>-0.05</v>
      </c>
      <c r="D142" s="276">
        <v>-0.05</v>
      </c>
      <c r="E142" s="276">
        <v>-0.05</v>
      </c>
      <c r="F142" s="276">
        <v>-0.05</v>
      </c>
      <c r="G142" s="276">
        <v>-0.05</v>
      </c>
      <c r="H142" s="276">
        <v>-0.05</v>
      </c>
      <c r="I142" s="276">
        <v>-0.05</v>
      </c>
      <c r="J142" s="276">
        <v>-0.05</v>
      </c>
      <c r="K142" s="276">
        <v>-0.05</v>
      </c>
      <c r="L142" s="276">
        <v>-0.05</v>
      </c>
      <c r="M142" s="276">
        <v>-0.05</v>
      </c>
      <c r="N142" s="276">
        <v>-0.05</v>
      </c>
      <c r="O142" s="276">
        <v>-0.05</v>
      </c>
      <c r="P142" s="276">
        <v>-0.05</v>
      </c>
      <c r="Q142" s="276">
        <v>-0.05</v>
      </c>
      <c r="R142" s="276">
        <v>-0.05</v>
      </c>
      <c r="S142" s="276">
        <v>-0.05</v>
      </c>
      <c r="T142" s="276">
        <v>-0.05</v>
      </c>
      <c r="U142" s="276">
        <v>-0.05</v>
      </c>
      <c r="V142" s="276">
        <v>-0.05</v>
      </c>
      <c r="W142" s="276">
        <v>-0.05</v>
      </c>
      <c r="X142" s="276">
        <v>-0.05</v>
      </c>
      <c r="Y142" s="276">
        <v>-0.05</v>
      </c>
      <c r="Z142" s="276">
        <v>-0.05</v>
      </c>
      <c r="AA142" s="276">
        <v>-0.05</v>
      </c>
      <c r="AB142" s="276">
        <v>-0.05</v>
      </c>
      <c r="AC142" s="276">
        <v>-0.05</v>
      </c>
      <c r="AD142" s="276">
        <v>-0.05</v>
      </c>
      <c r="AE142" s="276">
        <v>-0.05</v>
      </c>
      <c r="AF142" s="276">
        <v>-0.05</v>
      </c>
      <c r="AG142" s="276">
        <v>-0.05</v>
      </c>
      <c r="AH142" s="276">
        <v>-0.05</v>
      </c>
      <c r="AI142" s="276">
        <v>-0.05</v>
      </c>
      <c r="AJ142" s="276">
        <v>-0.05</v>
      </c>
      <c r="AK142" s="276">
        <v>-0.05</v>
      </c>
      <c r="AL142" s="276">
        <v>-0.05</v>
      </c>
      <c r="AM142" s="276">
        <v>-0.05</v>
      </c>
      <c r="AN142" s="276">
        <v>-0.05</v>
      </c>
      <c r="AO142" s="276">
        <v>-0.05</v>
      </c>
      <c r="AP142" s="276">
        <v>-0.05</v>
      </c>
      <c r="AQ142" s="276">
        <v>-0.05</v>
      </c>
      <c r="AR142" s="276">
        <v>-0.05</v>
      </c>
      <c r="AS142" s="276">
        <v>-0.05</v>
      </c>
      <c r="AT142" s="276">
        <v>-0.05</v>
      </c>
      <c r="AU142" s="276">
        <v>-0.05</v>
      </c>
      <c r="AV142" s="276">
        <v>-0.05</v>
      </c>
      <c r="AW142" s="276">
        <v>-0.05</v>
      </c>
      <c r="AX142" s="276">
        <v>-0.05</v>
      </c>
      <c r="AY142" s="276">
        <v>-0.05</v>
      </c>
      <c r="AZ142" s="276">
        <v>-0.05</v>
      </c>
      <c r="BA142" s="276">
        <v>-0.05</v>
      </c>
      <c r="BB142" s="276">
        <v>-0.05</v>
      </c>
      <c r="BC142" s="276">
        <v>-0.05</v>
      </c>
      <c r="BD142" s="276">
        <v>-0.05</v>
      </c>
      <c r="BE142" s="276">
        <v>-0.05</v>
      </c>
      <c r="BF142" s="276">
        <v>-0.05</v>
      </c>
      <c r="BG142" s="276">
        <v>-0.05</v>
      </c>
      <c r="BH142" s="276">
        <v>-0.05</v>
      </c>
      <c r="BI142" s="276">
        <v>-0.05</v>
      </c>
      <c r="BJ142" s="276">
        <v>-0.05</v>
      </c>
      <c r="BK142" s="276">
        <v>-0.05</v>
      </c>
      <c r="BL142" s="276">
        <v>-0.05</v>
      </c>
    </row>
    <row r="143" spans="1:64" x14ac:dyDescent="0.35">
      <c r="A143" s="249"/>
      <c r="B143" s="46" t="s">
        <v>169</v>
      </c>
      <c r="C143" s="276">
        <v>-0.05</v>
      </c>
      <c r="D143" s="276">
        <v>-0.05</v>
      </c>
      <c r="E143" s="276">
        <v>-0.05</v>
      </c>
      <c r="F143" s="276">
        <v>-0.05</v>
      </c>
      <c r="G143" s="276">
        <v>-0.05</v>
      </c>
      <c r="H143" s="276">
        <v>-0.05</v>
      </c>
      <c r="I143" s="276">
        <v>-0.05</v>
      </c>
      <c r="J143" s="276">
        <v>-0.05</v>
      </c>
      <c r="K143" s="276">
        <v>-0.05</v>
      </c>
      <c r="L143" s="276">
        <v>-0.05</v>
      </c>
      <c r="M143" s="276">
        <v>-0.05</v>
      </c>
      <c r="N143" s="276">
        <v>-0.05</v>
      </c>
      <c r="O143" s="276">
        <v>-0.05</v>
      </c>
      <c r="P143" s="276">
        <v>-0.05</v>
      </c>
      <c r="Q143" s="276">
        <v>-0.05</v>
      </c>
      <c r="R143" s="276">
        <v>-0.05</v>
      </c>
      <c r="S143" s="276">
        <v>-0.05</v>
      </c>
      <c r="T143" s="276">
        <v>-0.05</v>
      </c>
      <c r="U143" s="276">
        <v>-0.05</v>
      </c>
      <c r="V143" s="276">
        <v>-0.05</v>
      </c>
      <c r="W143" s="276">
        <v>-0.05</v>
      </c>
      <c r="X143" s="276">
        <v>-0.05</v>
      </c>
      <c r="Y143" s="276">
        <v>-0.05</v>
      </c>
      <c r="Z143" s="276">
        <v>-0.05</v>
      </c>
      <c r="AA143" s="276">
        <v>-0.05</v>
      </c>
      <c r="AB143" s="276">
        <v>-0.05</v>
      </c>
      <c r="AC143" s="276">
        <v>-0.05</v>
      </c>
      <c r="AD143" s="276">
        <v>-0.05</v>
      </c>
      <c r="AE143" s="276">
        <v>-0.05</v>
      </c>
      <c r="AF143" s="276">
        <v>-0.05</v>
      </c>
      <c r="AG143" s="276">
        <v>-0.05</v>
      </c>
      <c r="AH143" s="276">
        <v>-0.05</v>
      </c>
      <c r="AI143" s="276">
        <v>-0.05</v>
      </c>
      <c r="AJ143" s="276">
        <v>-0.05</v>
      </c>
      <c r="AK143" s="276">
        <v>-0.05</v>
      </c>
      <c r="AL143" s="276">
        <v>-0.05</v>
      </c>
      <c r="AM143" s="276">
        <v>-0.05</v>
      </c>
      <c r="AN143" s="276">
        <v>-0.05</v>
      </c>
      <c r="AO143" s="276">
        <v>-0.05</v>
      </c>
      <c r="AP143" s="276">
        <v>-0.05</v>
      </c>
      <c r="AQ143" s="276">
        <v>-0.05</v>
      </c>
      <c r="AR143" s="276">
        <v>-0.05</v>
      </c>
      <c r="AS143" s="276">
        <v>-0.05</v>
      </c>
      <c r="AT143" s="276">
        <v>-0.05</v>
      </c>
      <c r="AU143" s="276">
        <v>-0.05</v>
      </c>
      <c r="AV143" s="276">
        <v>-0.05</v>
      </c>
      <c r="AW143" s="276">
        <v>-0.05</v>
      </c>
      <c r="AX143" s="276">
        <v>-0.05</v>
      </c>
      <c r="AY143" s="276">
        <v>-0.05</v>
      </c>
      <c r="AZ143" s="276">
        <v>-0.05</v>
      </c>
      <c r="BA143" s="276">
        <v>-0.05</v>
      </c>
      <c r="BB143" s="276">
        <v>-0.05</v>
      </c>
      <c r="BC143" s="276">
        <v>-0.05</v>
      </c>
      <c r="BD143" s="276">
        <v>-0.05</v>
      </c>
      <c r="BE143" s="276">
        <v>-0.05</v>
      </c>
      <c r="BF143" s="276">
        <v>-0.05</v>
      </c>
      <c r="BG143" s="276">
        <v>-0.05</v>
      </c>
      <c r="BH143" s="276">
        <v>-0.05</v>
      </c>
      <c r="BI143" s="276">
        <v>-0.05</v>
      </c>
      <c r="BJ143" s="276">
        <v>-0.05</v>
      </c>
      <c r="BK143" s="276">
        <v>-0.05</v>
      </c>
      <c r="BL143" s="276">
        <v>-0.05</v>
      </c>
    </row>
    <row r="144" spans="1:64" x14ac:dyDescent="0.35">
      <c r="A144" s="249"/>
      <c r="B144" s="46" t="s">
        <v>170</v>
      </c>
      <c r="C144" s="276">
        <v>-0.05</v>
      </c>
      <c r="D144" s="276">
        <v>-0.05</v>
      </c>
      <c r="E144" s="276">
        <v>-0.05</v>
      </c>
      <c r="F144" s="276">
        <v>-0.05</v>
      </c>
      <c r="G144" s="276">
        <v>-0.05</v>
      </c>
      <c r="H144" s="276">
        <v>-0.05</v>
      </c>
      <c r="I144" s="276">
        <v>-0.05</v>
      </c>
      <c r="J144" s="276">
        <v>-0.05</v>
      </c>
      <c r="K144" s="276">
        <v>-0.05</v>
      </c>
      <c r="L144" s="276">
        <v>-0.05</v>
      </c>
      <c r="M144" s="276">
        <v>-0.05</v>
      </c>
      <c r="N144" s="276">
        <v>-0.05</v>
      </c>
      <c r="O144" s="276">
        <v>-0.05</v>
      </c>
      <c r="P144" s="276">
        <v>-0.05</v>
      </c>
      <c r="Q144" s="276">
        <v>-0.05</v>
      </c>
      <c r="R144" s="276">
        <v>-0.05</v>
      </c>
      <c r="S144" s="276">
        <v>-0.05</v>
      </c>
      <c r="T144" s="276">
        <v>-0.05</v>
      </c>
      <c r="U144" s="276">
        <v>-0.05</v>
      </c>
      <c r="V144" s="276">
        <v>-0.05</v>
      </c>
      <c r="W144" s="276">
        <v>-0.05</v>
      </c>
      <c r="X144" s="276">
        <v>-0.05</v>
      </c>
      <c r="Y144" s="276">
        <v>-0.05</v>
      </c>
      <c r="Z144" s="276">
        <v>-0.05</v>
      </c>
      <c r="AA144" s="276">
        <v>-0.05</v>
      </c>
      <c r="AB144" s="276">
        <v>-0.05</v>
      </c>
      <c r="AC144" s="276">
        <v>-0.05</v>
      </c>
      <c r="AD144" s="276">
        <v>-0.05</v>
      </c>
      <c r="AE144" s="276">
        <v>-0.05</v>
      </c>
      <c r="AF144" s="276">
        <v>-0.05</v>
      </c>
      <c r="AG144" s="276">
        <v>-0.05</v>
      </c>
      <c r="AH144" s="276">
        <v>-0.05</v>
      </c>
      <c r="AI144" s="276">
        <v>-0.05</v>
      </c>
      <c r="AJ144" s="276">
        <v>-0.05</v>
      </c>
      <c r="AK144" s="276">
        <v>-0.05</v>
      </c>
      <c r="AL144" s="276">
        <v>-0.05</v>
      </c>
      <c r="AM144" s="276">
        <v>-0.05</v>
      </c>
      <c r="AN144" s="276">
        <v>-0.05</v>
      </c>
      <c r="AO144" s="276">
        <v>-0.05</v>
      </c>
      <c r="AP144" s="276">
        <v>-0.05</v>
      </c>
      <c r="AQ144" s="276">
        <v>-0.05</v>
      </c>
      <c r="AR144" s="276">
        <v>-0.05</v>
      </c>
      <c r="AS144" s="276">
        <v>-0.05</v>
      </c>
      <c r="AT144" s="276">
        <v>-0.05</v>
      </c>
      <c r="AU144" s="276">
        <v>-0.05</v>
      </c>
      <c r="AV144" s="276">
        <v>-0.05</v>
      </c>
      <c r="AW144" s="276">
        <v>-0.05</v>
      </c>
      <c r="AX144" s="276">
        <v>-0.05</v>
      </c>
      <c r="AY144" s="276">
        <v>-0.05</v>
      </c>
      <c r="AZ144" s="276">
        <v>-0.05</v>
      </c>
      <c r="BA144" s="276">
        <v>-0.05</v>
      </c>
      <c r="BB144" s="276">
        <v>-0.05</v>
      </c>
      <c r="BC144" s="276">
        <v>-0.05</v>
      </c>
      <c r="BD144" s="276">
        <v>-0.05</v>
      </c>
      <c r="BE144" s="276">
        <v>-0.05</v>
      </c>
      <c r="BF144" s="276">
        <v>-0.05</v>
      </c>
      <c r="BG144" s="276">
        <v>-0.05</v>
      </c>
      <c r="BH144" s="276">
        <v>-0.05</v>
      </c>
      <c r="BI144" s="276">
        <v>-0.05</v>
      </c>
      <c r="BJ144" s="276">
        <v>-0.05</v>
      </c>
      <c r="BK144" s="276">
        <v>-0.05</v>
      </c>
      <c r="BL144" s="276">
        <v>-0.05</v>
      </c>
    </row>
    <row r="145" spans="1:64" x14ac:dyDescent="0.35">
      <c r="A145" s="249"/>
      <c r="B145" s="46" t="s">
        <v>171</v>
      </c>
      <c r="C145" s="276">
        <v>-0.05</v>
      </c>
      <c r="D145" s="276">
        <v>-0.05</v>
      </c>
      <c r="E145" s="276">
        <v>-0.05</v>
      </c>
      <c r="F145" s="276">
        <v>-0.05</v>
      </c>
      <c r="G145" s="276">
        <v>-0.05</v>
      </c>
      <c r="H145" s="276">
        <v>-0.05</v>
      </c>
      <c r="I145" s="276">
        <v>-0.05</v>
      </c>
      <c r="J145" s="276">
        <v>-0.05</v>
      </c>
      <c r="K145" s="276">
        <v>-0.05</v>
      </c>
      <c r="L145" s="276">
        <v>-0.05</v>
      </c>
      <c r="M145" s="276">
        <v>-0.05</v>
      </c>
      <c r="N145" s="276">
        <v>-0.05</v>
      </c>
      <c r="O145" s="276">
        <v>-0.05</v>
      </c>
      <c r="P145" s="276">
        <v>-0.05</v>
      </c>
      <c r="Q145" s="276">
        <v>-0.05</v>
      </c>
      <c r="R145" s="276">
        <v>-0.05</v>
      </c>
      <c r="S145" s="276">
        <v>-0.05</v>
      </c>
      <c r="T145" s="276">
        <v>-0.05</v>
      </c>
      <c r="U145" s="276">
        <v>-0.05</v>
      </c>
      <c r="V145" s="276">
        <v>-0.05</v>
      </c>
      <c r="W145" s="276">
        <v>-0.05</v>
      </c>
      <c r="X145" s="276">
        <v>-0.05</v>
      </c>
      <c r="Y145" s="276">
        <v>-0.05</v>
      </c>
      <c r="Z145" s="276">
        <v>-0.05</v>
      </c>
      <c r="AA145" s="276">
        <v>-0.05</v>
      </c>
      <c r="AB145" s="276">
        <v>-0.05</v>
      </c>
      <c r="AC145" s="276">
        <v>-0.05</v>
      </c>
      <c r="AD145" s="276">
        <v>-0.05</v>
      </c>
      <c r="AE145" s="276">
        <v>-0.05</v>
      </c>
      <c r="AF145" s="276">
        <v>-0.05</v>
      </c>
      <c r="AG145" s="276">
        <v>-0.05</v>
      </c>
      <c r="AH145" s="276">
        <v>-0.05</v>
      </c>
      <c r="AI145" s="276">
        <v>-0.05</v>
      </c>
      <c r="AJ145" s="276">
        <v>-0.05</v>
      </c>
      <c r="AK145" s="276">
        <v>-0.05</v>
      </c>
      <c r="AL145" s="276">
        <v>-0.05</v>
      </c>
      <c r="AM145" s="276">
        <v>-0.05</v>
      </c>
      <c r="AN145" s="276">
        <v>-0.05</v>
      </c>
      <c r="AO145" s="276">
        <v>-0.05</v>
      </c>
      <c r="AP145" s="276">
        <v>-0.05</v>
      </c>
      <c r="AQ145" s="276">
        <v>-0.05</v>
      </c>
      <c r="AR145" s="276">
        <v>-0.05</v>
      </c>
      <c r="AS145" s="276">
        <v>-0.05</v>
      </c>
      <c r="AT145" s="276">
        <v>-0.05</v>
      </c>
      <c r="AU145" s="276">
        <v>-0.05</v>
      </c>
      <c r="AV145" s="276">
        <v>-0.05</v>
      </c>
      <c r="AW145" s="276">
        <v>-0.05</v>
      </c>
      <c r="AX145" s="276">
        <v>-0.05</v>
      </c>
      <c r="AY145" s="276">
        <v>-0.05</v>
      </c>
      <c r="AZ145" s="276">
        <v>-0.05</v>
      </c>
      <c r="BA145" s="276">
        <v>-0.05</v>
      </c>
      <c r="BB145" s="276">
        <v>-0.05</v>
      </c>
      <c r="BC145" s="276">
        <v>-0.05</v>
      </c>
      <c r="BD145" s="276">
        <v>-0.05</v>
      </c>
      <c r="BE145" s="276">
        <v>-0.05</v>
      </c>
      <c r="BF145" s="276">
        <v>-0.05</v>
      </c>
      <c r="BG145" s="276">
        <v>-0.05</v>
      </c>
      <c r="BH145" s="276">
        <v>-0.05</v>
      </c>
      <c r="BI145" s="276">
        <v>-0.05</v>
      </c>
      <c r="BJ145" s="276">
        <v>-0.05</v>
      </c>
      <c r="BK145" s="276">
        <v>-0.05</v>
      </c>
      <c r="BL145" s="276">
        <v>-0.05</v>
      </c>
    </row>
    <row r="146" spans="1:64" x14ac:dyDescent="0.35">
      <c r="A146" s="249"/>
      <c r="B146" s="46" t="s">
        <v>172</v>
      </c>
      <c r="C146" s="276">
        <v>-0.05</v>
      </c>
      <c r="D146" s="276">
        <v>-0.05</v>
      </c>
      <c r="E146" s="276">
        <v>-0.05</v>
      </c>
      <c r="F146" s="276">
        <v>-0.05</v>
      </c>
      <c r="G146" s="276">
        <v>-0.05</v>
      </c>
      <c r="H146" s="276">
        <v>-0.05</v>
      </c>
      <c r="I146" s="276">
        <v>-0.05</v>
      </c>
      <c r="J146" s="276">
        <v>-0.05</v>
      </c>
      <c r="K146" s="276">
        <v>-0.05</v>
      </c>
      <c r="L146" s="276">
        <v>-0.05</v>
      </c>
      <c r="M146" s="276">
        <v>-0.05</v>
      </c>
      <c r="N146" s="276">
        <v>-0.05</v>
      </c>
      <c r="O146" s="276">
        <v>-0.05</v>
      </c>
      <c r="P146" s="276">
        <v>-0.05</v>
      </c>
      <c r="Q146" s="276">
        <v>-0.05</v>
      </c>
      <c r="R146" s="276">
        <v>-0.05</v>
      </c>
      <c r="S146" s="276">
        <v>-0.05</v>
      </c>
      <c r="T146" s="276">
        <v>-0.05</v>
      </c>
      <c r="U146" s="276">
        <v>-0.05</v>
      </c>
      <c r="V146" s="276">
        <v>-0.05</v>
      </c>
      <c r="W146" s="276">
        <v>-0.05</v>
      </c>
      <c r="X146" s="276">
        <v>-0.05</v>
      </c>
      <c r="Y146" s="276">
        <v>-0.05</v>
      </c>
      <c r="Z146" s="276">
        <v>-0.05</v>
      </c>
      <c r="AA146" s="276">
        <v>-0.05</v>
      </c>
      <c r="AB146" s="276">
        <v>-0.05</v>
      </c>
      <c r="AC146" s="276">
        <v>-0.05</v>
      </c>
      <c r="AD146" s="276">
        <v>-0.05</v>
      </c>
      <c r="AE146" s="276">
        <v>-0.05</v>
      </c>
      <c r="AF146" s="276">
        <v>-0.05</v>
      </c>
      <c r="AG146" s="276">
        <v>-0.05</v>
      </c>
      <c r="AH146" s="276">
        <v>-0.05</v>
      </c>
      <c r="AI146" s="276">
        <v>-0.05</v>
      </c>
      <c r="AJ146" s="276">
        <v>-0.05</v>
      </c>
      <c r="AK146" s="276">
        <v>-0.05</v>
      </c>
      <c r="AL146" s="276">
        <v>-0.05</v>
      </c>
      <c r="AM146" s="276">
        <v>-0.05</v>
      </c>
      <c r="AN146" s="276">
        <v>-0.05</v>
      </c>
      <c r="AO146" s="276">
        <v>-0.05</v>
      </c>
      <c r="AP146" s="276">
        <v>-0.05</v>
      </c>
      <c r="AQ146" s="276">
        <v>-0.05</v>
      </c>
      <c r="AR146" s="276">
        <v>-0.05</v>
      </c>
      <c r="AS146" s="276">
        <v>-0.05</v>
      </c>
      <c r="AT146" s="276">
        <v>-0.05</v>
      </c>
      <c r="AU146" s="276">
        <v>-0.05</v>
      </c>
      <c r="AV146" s="276">
        <v>-0.05</v>
      </c>
      <c r="AW146" s="276">
        <v>-0.05</v>
      </c>
      <c r="AX146" s="276">
        <v>-0.05</v>
      </c>
      <c r="AY146" s="276">
        <v>-0.05</v>
      </c>
      <c r="AZ146" s="276">
        <v>-0.05</v>
      </c>
      <c r="BA146" s="276">
        <v>-0.05</v>
      </c>
      <c r="BB146" s="276">
        <v>-0.05</v>
      </c>
      <c r="BC146" s="276">
        <v>-0.05</v>
      </c>
      <c r="BD146" s="276">
        <v>-0.05</v>
      </c>
      <c r="BE146" s="276">
        <v>-0.05</v>
      </c>
      <c r="BF146" s="276">
        <v>-0.05</v>
      </c>
      <c r="BG146" s="276">
        <v>-0.05</v>
      </c>
      <c r="BH146" s="276">
        <v>-0.05</v>
      </c>
      <c r="BI146" s="276">
        <v>-0.05</v>
      </c>
      <c r="BJ146" s="276">
        <v>-0.05</v>
      </c>
      <c r="BK146" s="276">
        <v>-0.05</v>
      </c>
      <c r="BL146" s="276">
        <v>-0.05</v>
      </c>
    </row>
    <row r="147" spans="1:64" x14ac:dyDescent="0.35">
      <c r="A147" s="249"/>
      <c r="B147" s="46" t="s">
        <v>173</v>
      </c>
      <c r="C147" s="276">
        <v>-0.05</v>
      </c>
      <c r="D147" s="276">
        <v>-0.05</v>
      </c>
      <c r="E147" s="276">
        <v>-0.05</v>
      </c>
      <c r="F147" s="276">
        <v>-0.05</v>
      </c>
      <c r="G147" s="276">
        <v>-0.05</v>
      </c>
      <c r="H147" s="276">
        <v>-0.05</v>
      </c>
      <c r="I147" s="276">
        <v>-0.05</v>
      </c>
      <c r="J147" s="276">
        <v>-0.05</v>
      </c>
      <c r="K147" s="276">
        <v>-0.05</v>
      </c>
      <c r="L147" s="276">
        <v>-0.05</v>
      </c>
      <c r="M147" s="276">
        <v>-0.05</v>
      </c>
      <c r="N147" s="276">
        <v>-0.05</v>
      </c>
      <c r="O147" s="276">
        <v>-0.05</v>
      </c>
      <c r="P147" s="276">
        <v>-0.05</v>
      </c>
      <c r="Q147" s="276">
        <v>-0.05</v>
      </c>
      <c r="R147" s="276">
        <v>-0.05</v>
      </c>
      <c r="S147" s="276">
        <v>-0.05</v>
      </c>
      <c r="T147" s="276">
        <v>-0.05</v>
      </c>
      <c r="U147" s="276">
        <v>-0.05</v>
      </c>
      <c r="V147" s="276">
        <v>-0.05</v>
      </c>
      <c r="W147" s="276">
        <v>-0.05</v>
      </c>
      <c r="X147" s="276">
        <v>-0.05</v>
      </c>
      <c r="Y147" s="276">
        <v>-0.05</v>
      </c>
      <c r="Z147" s="276">
        <v>-0.05</v>
      </c>
      <c r="AA147" s="276">
        <v>-0.05</v>
      </c>
      <c r="AB147" s="276">
        <v>-0.05</v>
      </c>
      <c r="AC147" s="276">
        <v>-0.05</v>
      </c>
      <c r="AD147" s="276">
        <v>-0.05</v>
      </c>
      <c r="AE147" s="276">
        <v>-0.05</v>
      </c>
      <c r="AF147" s="276">
        <v>-0.05</v>
      </c>
      <c r="AG147" s="276">
        <v>-0.05</v>
      </c>
      <c r="AH147" s="276">
        <v>-0.05</v>
      </c>
      <c r="AI147" s="276">
        <v>-0.05</v>
      </c>
      <c r="AJ147" s="276">
        <v>-0.05</v>
      </c>
      <c r="AK147" s="276">
        <v>-0.05</v>
      </c>
      <c r="AL147" s="276">
        <v>-0.05</v>
      </c>
      <c r="AM147" s="276">
        <v>-0.05</v>
      </c>
      <c r="AN147" s="276">
        <v>-0.05</v>
      </c>
      <c r="AO147" s="276">
        <v>-0.05</v>
      </c>
      <c r="AP147" s="276">
        <v>-0.05</v>
      </c>
      <c r="AQ147" s="276">
        <v>-0.05</v>
      </c>
      <c r="AR147" s="276">
        <v>-0.05</v>
      </c>
      <c r="AS147" s="276">
        <v>-0.05</v>
      </c>
      <c r="AT147" s="276">
        <v>-0.05</v>
      </c>
      <c r="AU147" s="276">
        <v>-0.05</v>
      </c>
      <c r="AV147" s="276">
        <v>-0.05</v>
      </c>
      <c r="AW147" s="276">
        <v>-0.05</v>
      </c>
      <c r="AX147" s="276">
        <v>-0.05</v>
      </c>
      <c r="AY147" s="276">
        <v>-0.05</v>
      </c>
      <c r="AZ147" s="276">
        <v>-0.05</v>
      </c>
      <c r="BA147" s="276">
        <v>-0.05</v>
      </c>
      <c r="BB147" s="276">
        <v>-0.05</v>
      </c>
      <c r="BC147" s="276">
        <v>-0.05</v>
      </c>
      <c r="BD147" s="276">
        <v>-0.05</v>
      </c>
      <c r="BE147" s="276">
        <v>-0.05</v>
      </c>
      <c r="BF147" s="276">
        <v>-0.05</v>
      </c>
      <c r="BG147" s="276">
        <v>-0.05</v>
      </c>
      <c r="BH147" s="276">
        <v>-0.05</v>
      </c>
      <c r="BI147" s="276">
        <v>-0.05</v>
      </c>
      <c r="BJ147" s="276">
        <v>-0.05</v>
      </c>
      <c r="BK147" s="276">
        <v>-0.05</v>
      </c>
      <c r="BL147" s="276">
        <v>-0.05</v>
      </c>
    </row>
    <row r="148" spans="1:64" x14ac:dyDescent="0.35">
      <c r="A148" s="249"/>
      <c r="B148" s="47" t="s">
        <v>136</v>
      </c>
      <c r="C148" s="276">
        <v>-0.05</v>
      </c>
      <c r="D148" s="276">
        <v>-0.05</v>
      </c>
      <c r="E148" s="276">
        <v>-0.05</v>
      </c>
      <c r="F148" s="276">
        <v>-0.05</v>
      </c>
      <c r="G148" s="276">
        <v>-0.05</v>
      </c>
      <c r="H148" s="276">
        <v>-0.05</v>
      </c>
      <c r="I148" s="276">
        <v>-0.05</v>
      </c>
      <c r="J148" s="276">
        <v>-0.05</v>
      </c>
      <c r="K148" s="276">
        <v>-0.05</v>
      </c>
      <c r="L148" s="276">
        <v>-0.05</v>
      </c>
      <c r="M148" s="276">
        <v>-0.05</v>
      </c>
      <c r="N148" s="276">
        <v>-0.05</v>
      </c>
      <c r="O148" s="276">
        <v>-0.05</v>
      </c>
      <c r="P148" s="276">
        <v>-0.05</v>
      </c>
      <c r="Q148" s="276">
        <v>-0.05</v>
      </c>
      <c r="R148" s="276">
        <v>-0.05</v>
      </c>
      <c r="S148" s="276">
        <v>-0.05</v>
      </c>
      <c r="T148" s="276">
        <v>-0.05</v>
      </c>
      <c r="U148" s="276">
        <v>-0.05</v>
      </c>
      <c r="V148" s="276">
        <v>-0.05</v>
      </c>
      <c r="W148" s="276">
        <v>-0.05</v>
      </c>
      <c r="X148" s="276">
        <v>-0.05</v>
      </c>
      <c r="Y148" s="276">
        <v>-0.05</v>
      </c>
      <c r="Z148" s="276">
        <v>-0.05</v>
      </c>
      <c r="AA148" s="276">
        <v>-0.05</v>
      </c>
      <c r="AB148" s="276">
        <v>-0.05</v>
      </c>
      <c r="AC148" s="276">
        <v>-0.05</v>
      </c>
      <c r="AD148" s="276">
        <v>-0.05</v>
      </c>
      <c r="AE148" s="276">
        <v>-0.05</v>
      </c>
      <c r="AF148" s="276">
        <v>-0.05</v>
      </c>
      <c r="AG148" s="276">
        <v>-0.05</v>
      </c>
      <c r="AH148" s="276">
        <v>-0.05</v>
      </c>
      <c r="AI148" s="276">
        <v>-0.05</v>
      </c>
      <c r="AJ148" s="276">
        <v>-0.05</v>
      </c>
      <c r="AK148" s="276">
        <v>-0.05</v>
      </c>
      <c r="AL148" s="276">
        <v>-0.05</v>
      </c>
      <c r="AM148" s="276">
        <v>-0.05</v>
      </c>
      <c r="AN148" s="276">
        <v>-0.05</v>
      </c>
      <c r="AO148" s="276">
        <v>-0.05</v>
      </c>
      <c r="AP148" s="276">
        <v>-0.05</v>
      </c>
      <c r="AQ148" s="276">
        <v>-0.05</v>
      </c>
      <c r="AR148" s="276">
        <v>-0.05</v>
      </c>
      <c r="AS148" s="276">
        <v>-0.05</v>
      </c>
      <c r="AT148" s="276">
        <v>-0.05</v>
      </c>
      <c r="AU148" s="276">
        <v>-0.05</v>
      </c>
      <c r="AV148" s="276">
        <v>-0.05</v>
      </c>
      <c r="AW148" s="276">
        <v>-0.05</v>
      </c>
      <c r="AX148" s="276">
        <v>-0.05</v>
      </c>
      <c r="AY148" s="276">
        <v>-0.05</v>
      </c>
      <c r="AZ148" s="276">
        <v>-0.05</v>
      </c>
      <c r="BA148" s="276">
        <v>-0.05</v>
      </c>
      <c r="BB148" s="276">
        <v>-0.05</v>
      </c>
      <c r="BC148" s="276">
        <v>-0.05</v>
      </c>
      <c r="BD148" s="276">
        <v>-0.05</v>
      </c>
      <c r="BE148" s="276">
        <v>-0.05</v>
      </c>
      <c r="BF148" s="276">
        <v>-0.05</v>
      </c>
      <c r="BG148" s="276">
        <v>-0.05</v>
      </c>
      <c r="BH148" s="276">
        <v>-0.05</v>
      </c>
      <c r="BI148" s="276">
        <v>-0.05</v>
      </c>
      <c r="BJ148" s="276">
        <v>-0.05</v>
      </c>
      <c r="BK148" s="276">
        <v>-0.05</v>
      </c>
      <c r="BL148" s="276">
        <v>-0.05</v>
      </c>
    </row>
    <row r="149" spans="1:64" x14ac:dyDescent="0.35">
      <c r="A149" s="249"/>
      <c r="B149" s="47" t="s">
        <v>197</v>
      </c>
      <c r="C149" s="276">
        <v>-0.05</v>
      </c>
      <c r="D149" s="276">
        <v>-0.05</v>
      </c>
      <c r="E149" s="276">
        <v>-0.05</v>
      </c>
      <c r="F149" s="276">
        <v>-0.05</v>
      </c>
      <c r="G149" s="276">
        <v>-0.05</v>
      </c>
      <c r="H149" s="276">
        <v>-0.05</v>
      </c>
      <c r="I149" s="276">
        <v>-0.05</v>
      </c>
      <c r="J149" s="276">
        <v>-0.05</v>
      </c>
      <c r="K149" s="276">
        <v>-0.05</v>
      </c>
      <c r="L149" s="276">
        <v>-0.05</v>
      </c>
      <c r="M149" s="276">
        <v>-0.05</v>
      </c>
      <c r="N149" s="276">
        <v>-0.05</v>
      </c>
      <c r="O149" s="276">
        <v>-0.05</v>
      </c>
      <c r="P149" s="276">
        <v>-0.05</v>
      </c>
      <c r="Q149" s="276">
        <v>-0.05</v>
      </c>
      <c r="R149" s="276">
        <v>-0.05</v>
      </c>
      <c r="S149" s="276">
        <v>-0.05</v>
      </c>
      <c r="T149" s="276">
        <v>-0.05</v>
      </c>
      <c r="U149" s="276">
        <v>-0.05</v>
      </c>
      <c r="V149" s="276">
        <v>-0.05</v>
      </c>
      <c r="W149" s="276">
        <v>-0.05</v>
      </c>
      <c r="X149" s="276">
        <v>-0.05</v>
      </c>
      <c r="Y149" s="276">
        <v>-0.05</v>
      </c>
      <c r="Z149" s="276">
        <v>-0.05</v>
      </c>
      <c r="AA149" s="276">
        <v>-0.05</v>
      </c>
      <c r="AB149" s="276">
        <v>-0.05</v>
      </c>
      <c r="AC149" s="276">
        <v>-0.05</v>
      </c>
      <c r="AD149" s="276">
        <v>-0.05</v>
      </c>
      <c r="AE149" s="276">
        <v>-0.05</v>
      </c>
      <c r="AF149" s="276">
        <v>-0.05</v>
      </c>
      <c r="AG149" s="276">
        <v>-0.05</v>
      </c>
      <c r="AH149" s="276">
        <v>-0.05</v>
      </c>
      <c r="AI149" s="276">
        <v>-0.05</v>
      </c>
      <c r="AJ149" s="276">
        <v>-0.05</v>
      </c>
      <c r="AK149" s="276">
        <v>-0.05</v>
      </c>
      <c r="AL149" s="276">
        <v>-0.05</v>
      </c>
      <c r="AM149" s="276">
        <v>-0.05</v>
      </c>
      <c r="AN149" s="276">
        <v>-0.05</v>
      </c>
      <c r="AO149" s="276">
        <v>-0.05</v>
      </c>
      <c r="AP149" s="276">
        <v>-0.05</v>
      </c>
      <c r="AQ149" s="276">
        <v>-0.05</v>
      </c>
      <c r="AR149" s="276">
        <v>-0.05</v>
      </c>
      <c r="AS149" s="276">
        <v>-0.05</v>
      </c>
      <c r="AT149" s="276">
        <v>-0.05</v>
      </c>
      <c r="AU149" s="276">
        <v>-0.05</v>
      </c>
      <c r="AV149" s="276">
        <v>-0.05</v>
      </c>
      <c r="AW149" s="276">
        <v>-0.05</v>
      </c>
      <c r="AX149" s="276">
        <v>-0.05</v>
      </c>
      <c r="AY149" s="276">
        <v>-0.05</v>
      </c>
      <c r="AZ149" s="276">
        <v>-0.05</v>
      </c>
      <c r="BA149" s="276">
        <v>-0.05</v>
      </c>
      <c r="BB149" s="276">
        <v>-0.05</v>
      </c>
      <c r="BC149" s="276">
        <v>-0.05</v>
      </c>
      <c r="BD149" s="276">
        <v>-0.05</v>
      </c>
      <c r="BE149" s="276">
        <v>-0.05</v>
      </c>
      <c r="BF149" s="276">
        <v>-0.05</v>
      </c>
      <c r="BG149" s="276">
        <v>-0.05</v>
      </c>
      <c r="BH149" s="276">
        <v>-0.05</v>
      </c>
      <c r="BI149" s="276">
        <v>-0.05</v>
      </c>
      <c r="BJ149" s="276">
        <v>-0.05</v>
      </c>
      <c r="BK149" s="276">
        <v>-0.05</v>
      </c>
      <c r="BL149" s="276">
        <v>-0.05</v>
      </c>
    </row>
    <row r="150" spans="1:64" x14ac:dyDescent="0.35">
      <c r="A150" s="249"/>
      <c r="B150" s="47" t="s">
        <v>218</v>
      </c>
      <c r="C150" s="276">
        <v>-0.05</v>
      </c>
      <c r="D150" s="276">
        <v>-0.05</v>
      </c>
      <c r="E150" s="276">
        <v>-0.05</v>
      </c>
      <c r="F150" s="276">
        <v>-0.05</v>
      </c>
      <c r="G150" s="276">
        <v>-0.05</v>
      </c>
      <c r="H150" s="276">
        <v>-0.05</v>
      </c>
      <c r="I150" s="276">
        <v>-0.05</v>
      </c>
      <c r="J150" s="276">
        <v>-0.05</v>
      </c>
      <c r="K150" s="276">
        <v>-0.05</v>
      </c>
      <c r="L150" s="276">
        <v>-0.05</v>
      </c>
      <c r="M150" s="276">
        <v>-0.05</v>
      </c>
      <c r="N150" s="276">
        <v>-0.05</v>
      </c>
      <c r="O150" s="276">
        <v>-0.05</v>
      </c>
      <c r="P150" s="276">
        <v>-0.05</v>
      </c>
      <c r="Q150" s="276">
        <v>-0.05</v>
      </c>
      <c r="R150" s="276">
        <v>-0.05</v>
      </c>
      <c r="S150" s="276">
        <v>-0.05</v>
      </c>
      <c r="T150" s="276">
        <v>-0.05</v>
      </c>
      <c r="U150" s="276">
        <v>-0.05</v>
      </c>
      <c r="V150" s="276">
        <v>-0.05</v>
      </c>
      <c r="W150" s="276">
        <v>-0.05</v>
      </c>
      <c r="X150" s="276">
        <v>-0.05</v>
      </c>
      <c r="Y150" s="276">
        <v>-0.05</v>
      </c>
      <c r="Z150" s="276">
        <v>-0.05</v>
      </c>
      <c r="AA150" s="276">
        <v>-0.05</v>
      </c>
      <c r="AB150" s="276">
        <v>-0.05</v>
      </c>
      <c r="AC150" s="276">
        <v>-0.05</v>
      </c>
      <c r="AD150" s="276">
        <v>-0.05</v>
      </c>
      <c r="AE150" s="276">
        <v>-0.05</v>
      </c>
      <c r="AF150" s="276">
        <v>-0.05</v>
      </c>
      <c r="AG150" s="276">
        <v>-0.05</v>
      </c>
      <c r="AH150" s="276">
        <v>-0.05</v>
      </c>
      <c r="AI150" s="276">
        <v>-0.05</v>
      </c>
      <c r="AJ150" s="276">
        <v>-0.05</v>
      </c>
      <c r="AK150" s="276">
        <v>-0.05</v>
      </c>
      <c r="AL150" s="276">
        <v>-0.05</v>
      </c>
      <c r="AM150" s="276">
        <v>-0.05</v>
      </c>
      <c r="AN150" s="276">
        <v>-0.05</v>
      </c>
      <c r="AO150" s="276">
        <v>-0.05</v>
      </c>
      <c r="AP150" s="276">
        <v>-0.05</v>
      </c>
      <c r="AQ150" s="276">
        <v>-0.05</v>
      </c>
      <c r="AR150" s="276">
        <v>-0.05</v>
      </c>
      <c r="AS150" s="276">
        <v>-0.05</v>
      </c>
      <c r="AT150" s="276">
        <v>-0.05</v>
      </c>
      <c r="AU150" s="276">
        <v>-0.05</v>
      </c>
      <c r="AV150" s="276">
        <v>-0.05</v>
      </c>
      <c r="AW150" s="276">
        <v>-0.05</v>
      </c>
      <c r="AX150" s="276">
        <v>-0.05</v>
      </c>
      <c r="AY150" s="276">
        <v>-0.05</v>
      </c>
      <c r="AZ150" s="276">
        <v>-0.05</v>
      </c>
      <c r="BA150" s="276">
        <v>-0.05</v>
      </c>
      <c r="BB150" s="276">
        <v>-0.05</v>
      </c>
      <c r="BC150" s="276">
        <v>-0.05</v>
      </c>
      <c r="BD150" s="276">
        <v>-0.05</v>
      </c>
      <c r="BE150" s="276">
        <v>-0.05</v>
      </c>
      <c r="BF150" s="276">
        <v>-0.05</v>
      </c>
      <c r="BG150" s="276">
        <v>-0.05</v>
      </c>
      <c r="BH150" s="276">
        <v>-0.05</v>
      </c>
      <c r="BI150" s="276">
        <v>-0.05</v>
      </c>
      <c r="BJ150" s="276">
        <v>-0.05</v>
      </c>
      <c r="BK150" s="276">
        <v>-0.05</v>
      </c>
      <c r="BL150" s="276">
        <v>-0.05</v>
      </c>
    </row>
    <row r="151" spans="1:64" x14ac:dyDescent="0.35">
      <c r="A151" s="249"/>
      <c r="B151" s="47" t="s">
        <v>198</v>
      </c>
      <c r="C151" s="276">
        <v>-0.05</v>
      </c>
      <c r="D151" s="276">
        <v>-0.05</v>
      </c>
      <c r="E151" s="276">
        <v>-0.05</v>
      </c>
      <c r="F151" s="276">
        <v>-0.05</v>
      </c>
      <c r="G151" s="276">
        <v>-0.05</v>
      </c>
      <c r="H151" s="276">
        <v>-0.05</v>
      </c>
      <c r="I151" s="276">
        <v>-0.05</v>
      </c>
      <c r="J151" s="276">
        <v>-0.05</v>
      </c>
      <c r="K151" s="276">
        <v>-0.05</v>
      </c>
      <c r="L151" s="276">
        <v>-0.05</v>
      </c>
      <c r="M151" s="276">
        <v>-0.05</v>
      </c>
      <c r="N151" s="276">
        <v>-0.05</v>
      </c>
      <c r="O151" s="276">
        <v>-0.05</v>
      </c>
      <c r="P151" s="276">
        <v>-0.05</v>
      </c>
      <c r="Q151" s="276">
        <v>-0.05</v>
      </c>
      <c r="R151" s="276">
        <v>-0.05</v>
      </c>
      <c r="S151" s="276">
        <v>-0.05</v>
      </c>
      <c r="T151" s="276">
        <v>-0.05</v>
      </c>
      <c r="U151" s="276">
        <v>-0.05</v>
      </c>
      <c r="V151" s="276">
        <v>-0.05</v>
      </c>
      <c r="W151" s="276">
        <v>-0.05</v>
      </c>
      <c r="X151" s="276">
        <v>-0.05</v>
      </c>
      <c r="Y151" s="276">
        <v>-0.05</v>
      </c>
      <c r="Z151" s="276">
        <v>-0.05</v>
      </c>
      <c r="AA151" s="276">
        <v>-0.05</v>
      </c>
      <c r="AB151" s="276">
        <v>-0.05</v>
      </c>
      <c r="AC151" s="276">
        <v>-0.05</v>
      </c>
      <c r="AD151" s="276">
        <v>-0.05</v>
      </c>
      <c r="AE151" s="276">
        <v>-0.05</v>
      </c>
      <c r="AF151" s="276">
        <v>-0.05</v>
      </c>
      <c r="AG151" s="276">
        <v>-0.05</v>
      </c>
      <c r="AH151" s="276">
        <v>-0.05</v>
      </c>
      <c r="AI151" s="276">
        <v>-0.05</v>
      </c>
      <c r="AJ151" s="276">
        <v>-0.05</v>
      </c>
      <c r="AK151" s="276">
        <v>-0.05</v>
      </c>
      <c r="AL151" s="276">
        <v>-0.05</v>
      </c>
      <c r="AM151" s="276">
        <v>-0.05</v>
      </c>
      <c r="AN151" s="276">
        <v>-0.05</v>
      </c>
      <c r="AO151" s="276">
        <v>-0.05</v>
      </c>
      <c r="AP151" s="276">
        <v>-0.05</v>
      </c>
      <c r="AQ151" s="276">
        <v>-0.05</v>
      </c>
      <c r="AR151" s="276">
        <v>-0.05</v>
      </c>
      <c r="AS151" s="276">
        <v>-0.05</v>
      </c>
      <c r="AT151" s="276">
        <v>-0.05</v>
      </c>
      <c r="AU151" s="276">
        <v>-0.05</v>
      </c>
      <c r="AV151" s="276">
        <v>-0.05</v>
      </c>
      <c r="AW151" s="276">
        <v>-0.05</v>
      </c>
      <c r="AX151" s="276">
        <v>-0.05</v>
      </c>
      <c r="AY151" s="276">
        <v>-0.05</v>
      </c>
      <c r="AZ151" s="276">
        <v>-0.05</v>
      </c>
      <c r="BA151" s="276">
        <v>-0.05</v>
      </c>
      <c r="BB151" s="276">
        <v>-0.05</v>
      </c>
      <c r="BC151" s="276">
        <v>-0.05</v>
      </c>
      <c r="BD151" s="276">
        <v>-0.05</v>
      </c>
      <c r="BE151" s="276">
        <v>-0.05</v>
      </c>
      <c r="BF151" s="276">
        <v>-0.05</v>
      </c>
      <c r="BG151" s="276">
        <v>-0.05</v>
      </c>
      <c r="BH151" s="276">
        <v>-0.05</v>
      </c>
      <c r="BI151" s="276">
        <v>-0.05</v>
      </c>
      <c r="BJ151" s="276">
        <v>-0.05</v>
      </c>
      <c r="BK151" s="276">
        <v>-0.05</v>
      </c>
      <c r="BL151" s="276">
        <v>-0.05</v>
      </c>
    </row>
    <row r="152" spans="1:64" x14ac:dyDescent="0.35">
      <c r="A152" s="249"/>
      <c r="B152" s="47" t="s">
        <v>140</v>
      </c>
      <c r="C152" s="276">
        <v>-0.05</v>
      </c>
      <c r="D152" s="276">
        <v>-0.05</v>
      </c>
      <c r="E152" s="276">
        <v>-0.05</v>
      </c>
      <c r="F152" s="276">
        <v>-0.05</v>
      </c>
      <c r="G152" s="276">
        <v>-0.05</v>
      </c>
      <c r="H152" s="276">
        <v>-0.05</v>
      </c>
      <c r="I152" s="276">
        <v>-0.05</v>
      </c>
      <c r="J152" s="276">
        <v>-0.05</v>
      </c>
      <c r="K152" s="276">
        <v>-0.05</v>
      </c>
      <c r="L152" s="276">
        <v>-0.05</v>
      </c>
      <c r="M152" s="276">
        <v>-0.05</v>
      </c>
      <c r="N152" s="276">
        <v>-0.05</v>
      </c>
      <c r="O152" s="276">
        <v>-0.05</v>
      </c>
      <c r="P152" s="276">
        <v>-0.05</v>
      </c>
      <c r="Q152" s="276">
        <v>-0.05</v>
      </c>
      <c r="R152" s="276">
        <v>-0.05</v>
      </c>
      <c r="S152" s="276">
        <v>-0.05</v>
      </c>
      <c r="T152" s="276">
        <v>-0.05</v>
      </c>
      <c r="U152" s="276">
        <v>-0.05</v>
      </c>
      <c r="V152" s="276">
        <v>-0.05</v>
      </c>
      <c r="W152" s="276">
        <v>-0.05</v>
      </c>
      <c r="X152" s="276">
        <v>-0.05</v>
      </c>
      <c r="Y152" s="276">
        <v>-0.05</v>
      </c>
      <c r="Z152" s="276">
        <v>-0.05</v>
      </c>
      <c r="AA152" s="276">
        <v>-0.05</v>
      </c>
      <c r="AB152" s="276">
        <v>-0.05</v>
      </c>
      <c r="AC152" s="276">
        <v>-0.05</v>
      </c>
      <c r="AD152" s="276">
        <v>-0.05</v>
      </c>
      <c r="AE152" s="276">
        <v>-0.05</v>
      </c>
      <c r="AF152" s="276">
        <v>-0.05</v>
      </c>
      <c r="AG152" s="276">
        <v>-0.05</v>
      </c>
      <c r="AH152" s="276">
        <v>-0.05</v>
      </c>
      <c r="AI152" s="276">
        <v>-0.05</v>
      </c>
      <c r="AJ152" s="276">
        <v>-0.05</v>
      </c>
      <c r="AK152" s="276">
        <v>-0.05</v>
      </c>
      <c r="AL152" s="276">
        <v>-0.05</v>
      </c>
      <c r="AM152" s="276">
        <v>-0.05</v>
      </c>
      <c r="AN152" s="276">
        <v>-0.05</v>
      </c>
      <c r="AO152" s="276">
        <v>-0.05</v>
      </c>
      <c r="AP152" s="276">
        <v>-0.05</v>
      </c>
      <c r="AQ152" s="276">
        <v>-0.05</v>
      </c>
      <c r="AR152" s="276">
        <v>-0.05</v>
      </c>
      <c r="AS152" s="276">
        <v>-0.05</v>
      </c>
      <c r="AT152" s="276">
        <v>-0.05</v>
      </c>
      <c r="AU152" s="276">
        <v>-0.05</v>
      </c>
      <c r="AV152" s="276">
        <v>-0.05</v>
      </c>
      <c r="AW152" s="276">
        <v>-0.05</v>
      </c>
      <c r="AX152" s="276">
        <v>-0.05</v>
      </c>
      <c r="AY152" s="276">
        <v>-0.05</v>
      </c>
      <c r="AZ152" s="276">
        <v>-0.05</v>
      </c>
      <c r="BA152" s="276">
        <v>-0.05</v>
      </c>
      <c r="BB152" s="276">
        <v>-0.05</v>
      </c>
      <c r="BC152" s="276">
        <v>-0.05</v>
      </c>
      <c r="BD152" s="276">
        <v>-0.05</v>
      </c>
      <c r="BE152" s="276">
        <v>-0.05</v>
      </c>
      <c r="BF152" s="276">
        <v>-0.05</v>
      </c>
      <c r="BG152" s="276">
        <v>-0.05</v>
      </c>
      <c r="BH152" s="276">
        <v>-0.05</v>
      </c>
      <c r="BI152" s="276">
        <v>-0.05</v>
      </c>
      <c r="BJ152" s="276">
        <v>-0.05</v>
      </c>
      <c r="BK152" s="276">
        <v>-0.05</v>
      </c>
      <c r="BL152" s="276">
        <v>-0.05</v>
      </c>
    </row>
    <row r="153" spans="1:64" x14ac:dyDescent="0.35">
      <c r="A153" s="249"/>
      <c r="B153" s="47" t="s">
        <v>199</v>
      </c>
      <c r="C153" s="276">
        <v>-0.05</v>
      </c>
      <c r="D153" s="276">
        <v>-0.05</v>
      </c>
      <c r="E153" s="276">
        <v>-0.05</v>
      </c>
      <c r="F153" s="276">
        <v>-0.05</v>
      </c>
      <c r="G153" s="276">
        <v>-0.05</v>
      </c>
      <c r="H153" s="276">
        <v>-0.05</v>
      </c>
      <c r="I153" s="276">
        <v>-0.05</v>
      </c>
      <c r="J153" s="276">
        <v>-0.05</v>
      </c>
      <c r="K153" s="276">
        <v>-0.05</v>
      </c>
      <c r="L153" s="276">
        <v>-0.05</v>
      </c>
      <c r="M153" s="276">
        <v>-0.05</v>
      </c>
      <c r="N153" s="276">
        <v>-0.05</v>
      </c>
      <c r="O153" s="276">
        <v>-0.05</v>
      </c>
      <c r="P153" s="276">
        <v>-0.05</v>
      </c>
      <c r="Q153" s="276">
        <v>-0.05</v>
      </c>
      <c r="R153" s="276">
        <v>-0.05</v>
      </c>
      <c r="S153" s="276">
        <v>-0.05</v>
      </c>
      <c r="T153" s="276">
        <v>-0.05</v>
      </c>
      <c r="U153" s="276">
        <v>-0.05</v>
      </c>
      <c r="V153" s="276">
        <v>-0.05</v>
      </c>
      <c r="W153" s="276">
        <v>-0.05</v>
      </c>
      <c r="X153" s="276">
        <v>-0.05</v>
      </c>
      <c r="Y153" s="276">
        <v>-0.05</v>
      </c>
      <c r="Z153" s="276">
        <v>-0.05</v>
      </c>
      <c r="AA153" s="276">
        <v>-0.05</v>
      </c>
      <c r="AB153" s="276">
        <v>-0.05</v>
      </c>
      <c r="AC153" s="276">
        <v>-0.05</v>
      </c>
      <c r="AD153" s="276">
        <v>-0.05</v>
      </c>
      <c r="AE153" s="276">
        <v>-0.05</v>
      </c>
      <c r="AF153" s="276">
        <v>-0.05</v>
      </c>
      <c r="AG153" s="276">
        <v>-0.05</v>
      </c>
      <c r="AH153" s="276">
        <v>-0.05</v>
      </c>
      <c r="AI153" s="276">
        <v>-0.05</v>
      </c>
      <c r="AJ153" s="276">
        <v>-0.05</v>
      </c>
      <c r="AK153" s="276">
        <v>-0.05</v>
      </c>
      <c r="AL153" s="276">
        <v>-0.05</v>
      </c>
      <c r="AM153" s="276">
        <v>-0.05</v>
      </c>
      <c r="AN153" s="276">
        <v>-0.05</v>
      </c>
      <c r="AO153" s="276">
        <v>-0.05</v>
      </c>
      <c r="AP153" s="276">
        <v>-0.05</v>
      </c>
      <c r="AQ153" s="276">
        <v>-0.05</v>
      </c>
      <c r="AR153" s="276">
        <v>-0.05</v>
      </c>
      <c r="AS153" s="276">
        <v>-0.05</v>
      </c>
      <c r="AT153" s="276">
        <v>-0.05</v>
      </c>
      <c r="AU153" s="276">
        <v>-0.05</v>
      </c>
      <c r="AV153" s="276">
        <v>-0.05</v>
      </c>
      <c r="AW153" s="276">
        <v>-0.05</v>
      </c>
      <c r="AX153" s="276">
        <v>-0.05</v>
      </c>
      <c r="AY153" s="276">
        <v>-0.05</v>
      </c>
      <c r="AZ153" s="276">
        <v>-0.05</v>
      </c>
      <c r="BA153" s="276">
        <v>-0.05</v>
      </c>
      <c r="BB153" s="276">
        <v>-0.05</v>
      </c>
      <c r="BC153" s="276">
        <v>-0.05</v>
      </c>
      <c r="BD153" s="276">
        <v>-0.05</v>
      </c>
      <c r="BE153" s="276">
        <v>-0.05</v>
      </c>
      <c r="BF153" s="276">
        <v>-0.05</v>
      </c>
      <c r="BG153" s="276">
        <v>-0.05</v>
      </c>
      <c r="BH153" s="276">
        <v>-0.05</v>
      </c>
      <c r="BI153" s="276">
        <v>-0.05</v>
      </c>
      <c r="BJ153" s="276">
        <v>-0.05</v>
      </c>
      <c r="BK153" s="276">
        <v>-0.05</v>
      </c>
      <c r="BL153" s="276">
        <v>-0.05</v>
      </c>
    </row>
    <row r="154" spans="1:64" x14ac:dyDescent="0.35">
      <c r="A154" s="249"/>
      <c r="B154" s="47" t="s">
        <v>142</v>
      </c>
      <c r="C154" s="276">
        <v>-0.05</v>
      </c>
      <c r="D154" s="276">
        <v>-0.05</v>
      </c>
      <c r="E154" s="276">
        <v>-0.05</v>
      </c>
      <c r="F154" s="276">
        <v>-0.05</v>
      </c>
      <c r="G154" s="276">
        <v>-0.05</v>
      </c>
      <c r="H154" s="276">
        <v>-0.05</v>
      </c>
      <c r="I154" s="276">
        <v>-0.05</v>
      </c>
      <c r="J154" s="276">
        <v>-0.05</v>
      </c>
      <c r="K154" s="276">
        <v>-0.05</v>
      </c>
      <c r="L154" s="276">
        <v>-0.05</v>
      </c>
      <c r="M154" s="276">
        <v>-0.05</v>
      </c>
      <c r="N154" s="276">
        <v>-0.05</v>
      </c>
      <c r="O154" s="276">
        <v>-0.05</v>
      </c>
      <c r="P154" s="276">
        <v>-0.05</v>
      </c>
      <c r="Q154" s="276">
        <v>-0.05</v>
      </c>
      <c r="R154" s="276">
        <v>-0.05</v>
      </c>
      <c r="S154" s="276">
        <v>-0.05</v>
      </c>
      <c r="T154" s="276">
        <v>-0.05</v>
      </c>
      <c r="U154" s="276">
        <v>-0.05</v>
      </c>
      <c r="V154" s="276">
        <v>-0.05</v>
      </c>
      <c r="W154" s="276">
        <v>-0.05</v>
      </c>
      <c r="X154" s="276">
        <v>-0.05</v>
      </c>
      <c r="Y154" s="276">
        <v>-0.05</v>
      </c>
      <c r="Z154" s="276">
        <v>-0.05</v>
      </c>
      <c r="AA154" s="276">
        <v>-0.05</v>
      </c>
      <c r="AB154" s="276">
        <v>-0.05</v>
      </c>
      <c r="AC154" s="276">
        <v>-0.05</v>
      </c>
      <c r="AD154" s="276">
        <v>-0.05</v>
      </c>
      <c r="AE154" s="276">
        <v>-0.05</v>
      </c>
      <c r="AF154" s="276">
        <v>-0.05</v>
      </c>
      <c r="AG154" s="276">
        <v>-0.05</v>
      </c>
      <c r="AH154" s="276">
        <v>-0.05</v>
      </c>
      <c r="AI154" s="276">
        <v>-0.05</v>
      </c>
      <c r="AJ154" s="276">
        <v>-0.05</v>
      </c>
      <c r="AK154" s="276">
        <v>-0.05</v>
      </c>
      <c r="AL154" s="276">
        <v>-0.05</v>
      </c>
      <c r="AM154" s="276">
        <v>-0.05</v>
      </c>
      <c r="AN154" s="276">
        <v>-0.05</v>
      </c>
      <c r="AO154" s="276">
        <v>-0.05</v>
      </c>
      <c r="AP154" s="276">
        <v>-0.05</v>
      </c>
      <c r="AQ154" s="276">
        <v>-0.05</v>
      </c>
      <c r="AR154" s="276">
        <v>-0.05</v>
      </c>
      <c r="AS154" s="276">
        <v>-0.05</v>
      </c>
      <c r="AT154" s="276">
        <v>-0.05</v>
      </c>
      <c r="AU154" s="276">
        <v>-0.05</v>
      </c>
      <c r="AV154" s="276">
        <v>-0.05</v>
      </c>
      <c r="AW154" s="276">
        <v>-0.05</v>
      </c>
      <c r="AX154" s="276">
        <v>-0.05</v>
      </c>
      <c r="AY154" s="276">
        <v>-0.05</v>
      </c>
      <c r="AZ154" s="276">
        <v>-0.05</v>
      </c>
      <c r="BA154" s="276">
        <v>-0.05</v>
      </c>
      <c r="BB154" s="276">
        <v>-0.05</v>
      </c>
      <c r="BC154" s="276">
        <v>-0.05</v>
      </c>
      <c r="BD154" s="276">
        <v>-0.05</v>
      </c>
      <c r="BE154" s="276">
        <v>-0.05</v>
      </c>
      <c r="BF154" s="276">
        <v>-0.05</v>
      </c>
      <c r="BG154" s="276">
        <v>-0.05</v>
      </c>
      <c r="BH154" s="276">
        <v>-0.05</v>
      </c>
      <c r="BI154" s="276">
        <v>-0.05</v>
      </c>
      <c r="BJ154" s="276">
        <v>-0.05</v>
      </c>
      <c r="BK154" s="276">
        <v>-0.05</v>
      </c>
      <c r="BL154" s="276">
        <v>-0.05</v>
      </c>
    </row>
    <row r="155" spans="1:64" x14ac:dyDescent="0.35">
      <c r="A155" s="249"/>
      <c r="B155" s="47" t="s">
        <v>143</v>
      </c>
      <c r="C155" s="276">
        <v>-0.05</v>
      </c>
      <c r="D155" s="276">
        <v>-0.05</v>
      </c>
      <c r="E155" s="276">
        <v>-0.05</v>
      </c>
      <c r="F155" s="276">
        <v>-0.05</v>
      </c>
      <c r="G155" s="276">
        <v>-0.05</v>
      </c>
      <c r="H155" s="276">
        <v>-0.05</v>
      </c>
      <c r="I155" s="276">
        <v>-0.05</v>
      </c>
      <c r="J155" s="276">
        <v>-0.05</v>
      </c>
      <c r="K155" s="276">
        <v>-0.05</v>
      </c>
      <c r="L155" s="276">
        <v>-0.05</v>
      </c>
      <c r="M155" s="276">
        <v>-0.05</v>
      </c>
      <c r="N155" s="276">
        <v>-0.05</v>
      </c>
      <c r="O155" s="276">
        <v>-0.05</v>
      </c>
      <c r="P155" s="276">
        <v>-0.05</v>
      </c>
      <c r="Q155" s="276">
        <v>-0.05</v>
      </c>
      <c r="R155" s="276">
        <v>-0.05</v>
      </c>
      <c r="S155" s="276">
        <v>-0.05</v>
      </c>
      <c r="T155" s="276">
        <v>-0.05</v>
      </c>
      <c r="U155" s="276">
        <v>-0.05</v>
      </c>
      <c r="V155" s="276">
        <v>-0.05</v>
      </c>
      <c r="W155" s="276">
        <v>-0.05</v>
      </c>
      <c r="X155" s="276">
        <v>-0.05</v>
      </c>
      <c r="Y155" s="276">
        <v>-0.05</v>
      </c>
      <c r="Z155" s="276">
        <v>-0.05</v>
      </c>
      <c r="AA155" s="276">
        <v>-0.05</v>
      </c>
      <c r="AB155" s="276">
        <v>-0.05</v>
      </c>
      <c r="AC155" s="276">
        <v>-0.05</v>
      </c>
      <c r="AD155" s="276">
        <v>-0.05</v>
      </c>
      <c r="AE155" s="276">
        <v>-0.05</v>
      </c>
      <c r="AF155" s="276">
        <v>-0.05</v>
      </c>
      <c r="AG155" s="276">
        <v>-0.05</v>
      </c>
      <c r="AH155" s="276">
        <v>-0.05</v>
      </c>
      <c r="AI155" s="276">
        <v>-0.05</v>
      </c>
      <c r="AJ155" s="276">
        <v>-0.05</v>
      </c>
      <c r="AK155" s="276">
        <v>-0.05</v>
      </c>
      <c r="AL155" s="276">
        <v>-0.05</v>
      </c>
      <c r="AM155" s="276">
        <v>-0.05</v>
      </c>
      <c r="AN155" s="276">
        <v>-0.05</v>
      </c>
      <c r="AO155" s="276">
        <v>-0.05</v>
      </c>
      <c r="AP155" s="276">
        <v>-0.05</v>
      </c>
      <c r="AQ155" s="276">
        <v>-0.05</v>
      </c>
      <c r="AR155" s="276">
        <v>-0.05</v>
      </c>
      <c r="AS155" s="276">
        <v>-0.05</v>
      </c>
      <c r="AT155" s="276">
        <v>-0.05</v>
      </c>
      <c r="AU155" s="276">
        <v>-0.05</v>
      </c>
      <c r="AV155" s="276">
        <v>-0.05</v>
      </c>
      <c r="AW155" s="276">
        <v>-0.05</v>
      </c>
      <c r="AX155" s="276">
        <v>-0.05</v>
      </c>
      <c r="AY155" s="276">
        <v>-0.05</v>
      </c>
      <c r="AZ155" s="276">
        <v>-0.05</v>
      </c>
      <c r="BA155" s="276">
        <v>-0.05</v>
      </c>
      <c r="BB155" s="276">
        <v>-0.05</v>
      </c>
      <c r="BC155" s="276">
        <v>-0.05</v>
      </c>
      <c r="BD155" s="276">
        <v>-0.05</v>
      </c>
      <c r="BE155" s="276">
        <v>-0.05</v>
      </c>
      <c r="BF155" s="276">
        <v>-0.05</v>
      </c>
      <c r="BG155" s="276">
        <v>-0.05</v>
      </c>
      <c r="BH155" s="276">
        <v>-0.05</v>
      </c>
      <c r="BI155" s="276">
        <v>-0.05</v>
      </c>
      <c r="BJ155" s="276">
        <v>-0.05</v>
      </c>
      <c r="BK155" s="276">
        <v>-0.05</v>
      </c>
      <c r="BL155" s="276">
        <v>-0.05</v>
      </c>
    </row>
    <row r="156" spans="1:64" x14ac:dyDescent="0.35">
      <c r="A156" s="249"/>
    </row>
    <row r="157" spans="1:64" x14ac:dyDescent="0.35">
      <c r="A157" s="249"/>
      <c r="B157" s="241" t="s">
        <v>973</v>
      </c>
    </row>
    <row r="158" spans="1:64" x14ac:dyDescent="0.35">
      <c r="A158" s="249"/>
      <c r="B158" s="44" t="s">
        <v>975</v>
      </c>
      <c r="C158" s="121" t="s">
        <v>229</v>
      </c>
      <c r="D158" s="121" t="s">
        <v>230</v>
      </c>
      <c r="E158" s="121" t="s">
        <v>231</v>
      </c>
      <c r="F158" s="121" t="s">
        <v>232</v>
      </c>
      <c r="G158" s="121" t="s">
        <v>233</v>
      </c>
      <c r="H158" s="121" t="s">
        <v>234</v>
      </c>
      <c r="I158" s="121" t="s">
        <v>235</v>
      </c>
      <c r="J158" s="121" t="s">
        <v>236</v>
      </c>
      <c r="K158" s="121" t="s">
        <v>237</v>
      </c>
      <c r="L158" s="121" t="s">
        <v>238</v>
      </c>
      <c r="M158" s="121" t="s">
        <v>239</v>
      </c>
      <c r="N158" s="121" t="s">
        <v>240</v>
      </c>
      <c r="O158" s="121" t="s">
        <v>241</v>
      </c>
      <c r="P158" s="121" t="s">
        <v>242</v>
      </c>
      <c r="Q158" s="121" t="s">
        <v>243</v>
      </c>
      <c r="R158" s="121" t="s">
        <v>244</v>
      </c>
      <c r="S158" s="121" t="s">
        <v>245</v>
      </c>
      <c r="T158" s="121" t="s">
        <v>246</v>
      </c>
      <c r="U158" s="121" t="s">
        <v>247</v>
      </c>
      <c r="V158" s="121" t="s">
        <v>248</v>
      </c>
      <c r="W158" s="121" t="s">
        <v>249</v>
      </c>
      <c r="X158" s="121" t="s">
        <v>250</v>
      </c>
      <c r="Y158" s="121" t="s">
        <v>251</v>
      </c>
      <c r="Z158" s="121" t="s">
        <v>252</v>
      </c>
      <c r="AA158" s="121" t="s">
        <v>253</v>
      </c>
      <c r="AB158" s="121" t="s">
        <v>254</v>
      </c>
      <c r="AC158" s="121" t="s">
        <v>255</v>
      </c>
      <c r="AD158" s="121" t="s">
        <v>256</v>
      </c>
      <c r="AE158" s="121" t="s">
        <v>257</v>
      </c>
      <c r="AF158" s="121" t="s">
        <v>258</v>
      </c>
      <c r="AG158" s="121" t="s">
        <v>259</v>
      </c>
      <c r="AH158" s="121" t="s">
        <v>260</v>
      </c>
      <c r="AI158" s="121" t="s">
        <v>261</v>
      </c>
      <c r="AJ158" s="121" t="s">
        <v>262</v>
      </c>
      <c r="AK158" s="121" t="s">
        <v>263</v>
      </c>
      <c r="AL158" s="121" t="s">
        <v>264</v>
      </c>
      <c r="AM158" s="121" t="s">
        <v>265</v>
      </c>
      <c r="AN158" s="121" t="s">
        <v>266</v>
      </c>
      <c r="AO158" s="121" t="s">
        <v>267</v>
      </c>
      <c r="AP158" s="121" t="s">
        <v>268</v>
      </c>
      <c r="AQ158" s="121" t="s">
        <v>269</v>
      </c>
      <c r="AR158" s="121" t="s">
        <v>270</v>
      </c>
      <c r="AS158" s="121" t="s">
        <v>271</v>
      </c>
      <c r="AT158" s="121" t="s">
        <v>272</v>
      </c>
      <c r="AU158" s="121" t="s">
        <v>273</v>
      </c>
      <c r="AV158" s="121" t="s">
        <v>274</v>
      </c>
      <c r="AW158" s="121" t="s">
        <v>275</v>
      </c>
      <c r="AX158" s="121" t="s">
        <v>276</v>
      </c>
      <c r="AY158" s="121" t="s">
        <v>277</v>
      </c>
      <c r="AZ158" s="121" t="s">
        <v>278</v>
      </c>
      <c r="BA158" s="121" t="s">
        <v>279</v>
      </c>
      <c r="BB158" s="121" t="s">
        <v>280</v>
      </c>
      <c r="BC158" s="121" t="s">
        <v>281</v>
      </c>
      <c r="BD158" s="121" t="s">
        <v>282</v>
      </c>
      <c r="BE158" s="121" t="s">
        <v>283</v>
      </c>
      <c r="BF158" s="121" t="s">
        <v>284</v>
      </c>
      <c r="BG158" s="121" t="s">
        <v>285</v>
      </c>
      <c r="BH158" s="121" t="s">
        <v>286</v>
      </c>
      <c r="BI158" s="121" t="s">
        <v>287</v>
      </c>
      <c r="BJ158" s="121" t="s">
        <v>288</v>
      </c>
      <c r="BK158" s="121" t="s">
        <v>289</v>
      </c>
      <c r="BL158" s="121" t="s">
        <v>290</v>
      </c>
    </row>
    <row r="159" spans="1:64" x14ac:dyDescent="0.35">
      <c r="A159" s="249"/>
      <c r="B159" s="50" t="s">
        <v>291</v>
      </c>
      <c r="C159" s="115">
        <v>0</v>
      </c>
      <c r="D159" s="115">
        <v>0</v>
      </c>
      <c r="E159" s="115">
        <v>0</v>
      </c>
      <c r="F159" s="115">
        <v>0</v>
      </c>
      <c r="G159" s="115">
        <v>0</v>
      </c>
      <c r="H159" s="115">
        <v>0</v>
      </c>
      <c r="I159" s="115">
        <v>0</v>
      </c>
      <c r="J159" s="115">
        <v>0</v>
      </c>
      <c r="K159" s="115">
        <v>0</v>
      </c>
      <c r="L159" s="115">
        <v>0</v>
      </c>
      <c r="M159" s="115">
        <v>0</v>
      </c>
      <c r="N159" s="115">
        <v>0</v>
      </c>
      <c r="O159" s="115">
        <v>0</v>
      </c>
      <c r="P159" s="115">
        <v>0</v>
      </c>
      <c r="Q159" s="115">
        <v>0</v>
      </c>
      <c r="R159" s="115">
        <v>0</v>
      </c>
      <c r="S159" s="115">
        <v>0</v>
      </c>
      <c r="T159" s="115">
        <v>0</v>
      </c>
      <c r="U159" s="115">
        <v>0</v>
      </c>
      <c r="V159" s="115">
        <v>0</v>
      </c>
      <c r="W159" s="115">
        <v>0</v>
      </c>
      <c r="X159" s="115">
        <v>0</v>
      </c>
      <c r="Y159" s="115">
        <v>0</v>
      </c>
      <c r="Z159" s="115">
        <v>0</v>
      </c>
      <c r="AA159" s="115">
        <v>0</v>
      </c>
      <c r="AB159" s="115">
        <v>0</v>
      </c>
      <c r="AC159" s="115">
        <v>0</v>
      </c>
      <c r="AD159" s="115">
        <v>0</v>
      </c>
      <c r="AE159" s="115">
        <v>0</v>
      </c>
      <c r="AF159" s="115">
        <v>0</v>
      </c>
      <c r="AG159" s="115">
        <v>0</v>
      </c>
      <c r="AH159" s="115">
        <v>0</v>
      </c>
      <c r="AI159" s="115">
        <v>0</v>
      </c>
      <c r="AJ159" s="115">
        <v>0</v>
      </c>
      <c r="AK159" s="115">
        <v>0</v>
      </c>
      <c r="AL159" s="115">
        <v>0</v>
      </c>
      <c r="AM159" s="115">
        <v>0</v>
      </c>
      <c r="AN159" s="115">
        <v>0</v>
      </c>
      <c r="AO159" s="115">
        <v>0</v>
      </c>
      <c r="AP159" s="115">
        <v>0</v>
      </c>
      <c r="AQ159" s="115">
        <v>0</v>
      </c>
      <c r="AR159" s="115">
        <v>0</v>
      </c>
      <c r="AS159" s="115">
        <v>0</v>
      </c>
      <c r="AT159" s="115">
        <v>0</v>
      </c>
      <c r="AU159" s="115">
        <v>0</v>
      </c>
      <c r="AV159" s="115">
        <v>0</v>
      </c>
      <c r="AW159" s="115">
        <v>0</v>
      </c>
      <c r="AX159" s="115">
        <v>0</v>
      </c>
      <c r="AY159" s="115">
        <v>0</v>
      </c>
      <c r="AZ159" s="115">
        <v>0</v>
      </c>
      <c r="BA159" s="115">
        <v>0</v>
      </c>
      <c r="BB159" s="115">
        <v>0</v>
      </c>
      <c r="BC159" s="115">
        <v>0</v>
      </c>
      <c r="BD159" s="115">
        <v>0</v>
      </c>
      <c r="BE159" s="115">
        <v>0</v>
      </c>
      <c r="BF159" s="115">
        <v>0</v>
      </c>
      <c r="BG159" s="115">
        <v>0</v>
      </c>
      <c r="BH159" s="115">
        <v>0</v>
      </c>
      <c r="BI159" s="115">
        <v>0</v>
      </c>
      <c r="BJ159" s="115">
        <v>0</v>
      </c>
      <c r="BK159" s="115">
        <v>0</v>
      </c>
      <c r="BL159" s="115">
        <v>0</v>
      </c>
    </row>
    <row r="160" spans="1:64" x14ac:dyDescent="0.35">
      <c r="A160" s="249"/>
      <c r="B160" s="46" t="s">
        <v>148</v>
      </c>
      <c r="C160" s="115">
        <v>0</v>
      </c>
      <c r="D160" s="115">
        <v>0</v>
      </c>
      <c r="E160" s="115">
        <v>0</v>
      </c>
      <c r="F160" s="115">
        <v>0</v>
      </c>
      <c r="G160" s="115">
        <v>0</v>
      </c>
      <c r="H160" s="115">
        <v>0</v>
      </c>
      <c r="I160" s="115">
        <v>0</v>
      </c>
      <c r="J160" s="115">
        <v>0</v>
      </c>
      <c r="K160" s="115">
        <v>0</v>
      </c>
      <c r="L160" s="115">
        <v>0</v>
      </c>
      <c r="M160" s="115">
        <v>0</v>
      </c>
      <c r="N160" s="115">
        <v>0</v>
      </c>
      <c r="O160" s="115">
        <v>0</v>
      </c>
      <c r="P160" s="115">
        <v>0</v>
      </c>
      <c r="Q160" s="115">
        <v>0</v>
      </c>
      <c r="R160" s="115">
        <v>0</v>
      </c>
      <c r="S160" s="115">
        <v>0</v>
      </c>
      <c r="T160" s="115">
        <v>0</v>
      </c>
      <c r="U160" s="115">
        <v>0</v>
      </c>
      <c r="V160" s="115">
        <v>0</v>
      </c>
      <c r="W160" s="115">
        <v>0</v>
      </c>
      <c r="X160" s="115">
        <v>0</v>
      </c>
      <c r="Y160" s="115">
        <v>0</v>
      </c>
      <c r="Z160" s="115">
        <v>0</v>
      </c>
      <c r="AA160" s="115">
        <v>0</v>
      </c>
      <c r="AB160" s="115">
        <v>0</v>
      </c>
      <c r="AC160" s="115">
        <v>0</v>
      </c>
      <c r="AD160" s="115">
        <v>0</v>
      </c>
      <c r="AE160" s="115">
        <v>0</v>
      </c>
      <c r="AF160" s="115">
        <v>0</v>
      </c>
      <c r="AG160" s="115">
        <v>0</v>
      </c>
      <c r="AH160" s="115">
        <v>0</v>
      </c>
      <c r="AI160" s="115">
        <v>0</v>
      </c>
      <c r="AJ160" s="115">
        <v>0</v>
      </c>
      <c r="AK160" s="115">
        <v>0</v>
      </c>
      <c r="AL160" s="115">
        <v>0</v>
      </c>
      <c r="AM160" s="115">
        <v>0</v>
      </c>
      <c r="AN160" s="115">
        <v>0</v>
      </c>
      <c r="AO160" s="115">
        <v>0</v>
      </c>
      <c r="AP160" s="115">
        <v>0</v>
      </c>
      <c r="AQ160" s="115">
        <v>0</v>
      </c>
      <c r="AR160" s="115">
        <v>0</v>
      </c>
      <c r="AS160" s="115">
        <v>0</v>
      </c>
      <c r="AT160" s="115">
        <v>0</v>
      </c>
      <c r="AU160" s="115">
        <v>0</v>
      </c>
      <c r="AV160" s="115">
        <v>0</v>
      </c>
      <c r="AW160" s="115">
        <v>0</v>
      </c>
      <c r="AX160" s="115">
        <v>0</v>
      </c>
      <c r="AY160" s="115">
        <v>0</v>
      </c>
      <c r="AZ160" s="115">
        <v>0</v>
      </c>
      <c r="BA160" s="115">
        <v>0</v>
      </c>
      <c r="BB160" s="115">
        <v>0</v>
      </c>
      <c r="BC160" s="115">
        <v>0</v>
      </c>
      <c r="BD160" s="115">
        <v>0</v>
      </c>
      <c r="BE160" s="115">
        <v>0</v>
      </c>
      <c r="BF160" s="115">
        <v>0</v>
      </c>
      <c r="BG160" s="115">
        <v>0</v>
      </c>
      <c r="BH160" s="115">
        <v>0</v>
      </c>
      <c r="BI160" s="115">
        <v>0</v>
      </c>
      <c r="BJ160" s="115">
        <v>0</v>
      </c>
      <c r="BK160" s="115">
        <v>0</v>
      </c>
      <c r="BL160" s="115">
        <v>0</v>
      </c>
    </row>
    <row r="161" spans="1:64" x14ac:dyDescent="0.35">
      <c r="A161" s="249"/>
      <c r="B161" s="46" t="s">
        <v>149</v>
      </c>
      <c r="C161" s="115">
        <v>0</v>
      </c>
      <c r="D161" s="115">
        <v>0</v>
      </c>
      <c r="E161" s="115">
        <v>0</v>
      </c>
      <c r="F161" s="115">
        <v>0</v>
      </c>
      <c r="G161" s="115">
        <v>0</v>
      </c>
      <c r="H161" s="115">
        <v>0</v>
      </c>
      <c r="I161" s="115">
        <v>0</v>
      </c>
      <c r="J161" s="115">
        <v>0</v>
      </c>
      <c r="K161" s="115">
        <v>0</v>
      </c>
      <c r="L161" s="115">
        <v>0</v>
      </c>
      <c r="M161" s="115">
        <v>0</v>
      </c>
      <c r="N161" s="115">
        <v>0</v>
      </c>
      <c r="O161" s="115">
        <v>0</v>
      </c>
      <c r="P161" s="115">
        <v>0</v>
      </c>
      <c r="Q161" s="115">
        <v>0</v>
      </c>
      <c r="R161" s="115">
        <v>0</v>
      </c>
      <c r="S161" s="115">
        <v>0</v>
      </c>
      <c r="T161" s="115">
        <v>0</v>
      </c>
      <c r="U161" s="115">
        <v>0</v>
      </c>
      <c r="V161" s="115">
        <v>0</v>
      </c>
      <c r="W161" s="115">
        <v>0</v>
      </c>
      <c r="X161" s="115">
        <v>0</v>
      </c>
      <c r="Y161" s="115">
        <v>0</v>
      </c>
      <c r="Z161" s="115">
        <v>0</v>
      </c>
      <c r="AA161" s="115">
        <v>0</v>
      </c>
      <c r="AB161" s="115">
        <v>0</v>
      </c>
      <c r="AC161" s="115">
        <v>0</v>
      </c>
      <c r="AD161" s="115">
        <v>0</v>
      </c>
      <c r="AE161" s="115">
        <v>0</v>
      </c>
      <c r="AF161" s="115">
        <v>0</v>
      </c>
      <c r="AG161" s="115">
        <v>0</v>
      </c>
      <c r="AH161" s="115">
        <v>0</v>
      </c>
      <c r="AI161" s="115">
        <v>0</v>
      </c>
      <c r="AJ161" s="115">
        <v>0</v>
      </c>
      <c r="AK161" s="115">
        <v>0</v>
      </c>
      <c r="AL161" s="115">
        <v>0</v>
      </c>
      <c r="AM161" s="115">
        <v>0</v>
      </c>
      <c r="AN161" s="115">
        <v>0</v>
      </c>
      <c r="AO161" s="115">
        <v>0</v>
      </c>
      <c r="AP161" s="115">
        <v>0</v>
      </c>
      <c r="AQ161" s="115">
        <v>0</v>
      </c>
      <c r="AR161" s="115">
        <v>0</v>
      </c>
      <c r="AS161" s="115">
        <v>0</v>
      </c>
      <c r="AT161" s="115">
        <v>0</v>
      </c>
      <c r="AU161" s="115">
        <v>0</v>
      </c>
      <c r="AV161" s="115">
        <v>0</v>
      </c>
      <c r="AW161" s="115">
        <v>0</v>
      </c>
      <c r="AX161" s="115">
        <v>0</v>
      </c>
      <c r="AY161" s="115">
        <v>0</v>
      </c>
      <c r="AZ161" s="115">
        <v>0</v>
      </c>
      <c r="BA161" s="115">
        <v>0</v>
      </c>
      <c r="BB161" s="115">
        <v>0</v>
      </c>
      <c r="BC161" s="115">
        <v>0</v>
      </c>
      <c r="BD161" s="115">
        <v>0</v>
      </c>
      <c r="BE161" s="115">
        <v>0</v>
      </c>
      <c r="BF161" s="115">
        <v>0</v>
      </c>
      <c r="BG161" s="115">
        <v>0</v>
      </c>
      <c r="BH161" s="115">
        <v>0</v>
      </c>
      <c r="BI161" s="115">
        <v>0</v>
      </c>
      <c r="BJ161" s="115">
        <v>0</v>
      </c>
      <c r="BK161" s="115">
        <v>0</v>
      </c>
      <c r="BL161" s="115">
        <v>0</v>
      </c>
    </row>
    <row r="162" spans="1:64" x14ac:dyDescent="0.35">
      <c r="A162" s="249"/>
      <c r="B162" s="46" t="s">
        <v>150</v>
      </c>
      <c r="C162" s="115">
        <v>0</v>
      </c>
      <c r="D162" s="115">
        <v>0</v>
      </c>
      <c r="E162" s="115">
        <v>0</v>
      </c>
      <c r="F162" s="115">
        <v>0</v>
      </c>
      <c r="G162" s="115">
        <v>0</v>
      </c>
      <c r="H162" s="115">
        <v>0</v>
      </c>
      <c r="I162" s="115">
        <v>0</v>
      </c>
      <c r="J162" s="115">
        <v>0</v>
      </c>
      <c r="K162" s="115">
        <v>0</v>
      </c>
      <c r="L162" s="115">
        <v>0</v>
      </c>
      <c r="M162" s="115">
        <v>0</v>
      </c>
      <c r="N162" s="115">
        <v>0</v>
      </c>
      <c r="O162" s="115">
        <v>0</v>
      </c>
      <c r="P162" s="115">
        <v>0</v>
      </c>
      <c r="Q162" s="115">
        <v>0</v>
      </c>
      <c r="R162" s="115">
        <v>0</v>
      </c>
      <c r="S162" s="115">
        <v>0</v>
      </c>
      <c r="T162" s="115">
        <v>0</v>
      </c>
      <c r="U162" s="115">
        <v>0</v>
      </c>
      <c r="V162" s="115">
        <v>0</v>
      </c>
      <c r="W162" s="115">
        <v>0</v>
      </c>
      <c r="X162" s="115">
        <v>0</v>
      </c>
      <c r="Y162" s="115">
        <v>0</v>
      </c>
      <c r="Z162" s="115">
        <v>0</v>
      </c>
      <c r="AA162" s="115">
        <v>0</v>
      </c>
      <c r="AB162" s="115">
        <v>0</v>
      </c>
      <c r="AC162" s="115">
        <v>0</v>
      </c>
      <c r="AD162" s="115">
        <v>0</v>
      </c>
      <c r="AE162" s="115">
        <v>0</v>
      </c>
      <c r="AF162" s="115">
        <v>0</v>
      </c>
      <c r="AG162" s="115">
        <v>0</v>
      </c>
      <c r="AH162" s="115">
        <v>0</v>
      </c>
      <c r="AI162" s="115">
        <v>0</v>
      </c>
      <c r="AJ162" s="115">
        <v>0</v>
      </c>
      <c r="AK162" s="115">
        <v>0</v>
      </c>
      <c r="AL162" s="115">
        <v>0</v>
      </c>
      <c r="AM162" s="115">
        <v>0</v>
      </c>
      <c r="AN162" s="115">
        <v>0</v>
      </c>
      <c r="AO162" s="115">
        <v>0</v>
      </c>
      <c r="AP162" s="115">
        <v>0</v>
      </c>
      <c r="AQ162" s="115">
        <v>0</v>
      </c>
      <c r="AR162" s="115">
        <v>0</v>
      </c>
      <c r="AS162" s="115">
        <v>0</v>
      </c>
      <c r="AT162" s="115">
        <v>0</v>
      </c>
      <c r="AU162" s="115">
        <v>0</v>
      </c>
      <c r="AV162" s="115">
        <v>0</v>
      </c>
      <c r="AW162" s="115">
        <v>0</v>
      </c>
      <c r="AX162" s="115">
        <v>0</v>
      </c>
      <c r="AY162" s="115">
        <v>0</v>
      </c>
      <c r="AZ162" s="115">
        <v>0</v>
      </c>
      <c r="BA162" s="115">
        <v>0</v>
      </c>
      <c r="BB162" s="115">
        <v>0</v>
      </c>
      <c r="BC162" s="115">
        <v>0</v>
      </c>
      <c r="BD162" s="115">
        <v>0</v>
      </c>
      <c r="BE162" s="115">
        <v>0</v>
      </c>
      <c r="BF162" s="115">
        <v>0</v>
      </c>
      <c r="BG162" s="115">
        <v>0</v>
      </c>
      <c r="BH162" s="115">
        <v>0</v>
      </c>
      <c r="BI162" s="115">
        <v>0</v>
      </c>
      <c r="BJ162" s="115">
        <v>0</v>
      </c>
      <c r="BK162" s="115">
        <v>0</v>
      </c>
      <c r="BL162" s="115">
        <v>0</v>
      </c>
    </row>
    <row r="163" spans="1:64" x14ac:dyDescent="0.35">
      <c r="A163" s="249"/>
      <c r="B163" s="46" t="s">
        <v>151</v>
      </c>
      <c r="C163" s="115">
        <v>0</v>
      </c>
      <c r="D163" s="115">
        <v>0</v>
      </c>
      <c r="E163" s="115">
        <v>0</v>
      </c>
      <c r="F163" s="115">
        <v>0</v>
      </c>
      <c r="G163" s="115">
        <v>0</v>
      </c>
      <c r="H163" s="115">
        <v>0</v>
      </c>
      <c r="I163" s="115">
        <v>0</v>
      </c>
      <c r="J163" s="115">
        <v>0</v>
      </c>
      <c r="K163" s="115">
        <v>0</v>
      </c>
      <c r="L163" s="115">
        <v>0</v>
      </c>
      <c r="M163" s="115">
        <v>0</v>
      </c>
      <c r="N163" s="115">
        <v>0</v>
      </c>
      <c r="O163" s="115">
        <v>0</v>
      </c>
      <c r="P163" s="115">
        <v>0</v>
      </c>
      <c r="Q163" s="115">
        <v>0</v>
      </c>
      <c r="R163" s="115">
        <v>0</v>
      </c>
      <c r="S163" s="115">
        <v>0</v>
      </c>
      <c r="T163" s="115">
        <v>0</v>
      </c>
      <c r="U163" s="115">
        <v>0</v>
      </c>
      <c r="V163" s="115">
        <v>0</v>
      </c>
      <c r="W163" s="115">
        <v>0</v>
      </c>
      <c r="X163" s="115">
        <v>0</v>
      </c>
      <c r="Y163" s="115">
        <v>0</v>
      </c>
      <c r="Z163" s="115">
        <v>0</v>
      </c>
      <c r="AA163" s="115">
        <v>0</v>
      </c>
      <c r="AB163" s="115">
        <v>0</v>
      </c>
      <c r="AC163" s="115">
        <v>0</v>
      </c>
      <c r="AD163" s="115">
        <v>0</v>
      </c>
      <c r="AE163" s="115">
        <v>0</v>
      </c>
      <c r="AF163" s="115">
        <v>0</v>
      </c>
      <c r="AG163" s="115">
        <v>0</v>
      </c>
      <c r="AH163" s="115">
        <v>0</v>
      </c>
      <c r="AI163" s="115">
        <v>0</v>
      </c>
      <c r="AJ163" s="115">
        <v>0</v>
      </c>
      <c r="AK163" s="115">
        <v>0</v>
      </c>
      <c r="AL163" s="115">
        <v>0</v>
      </c>
      <c r="AM163" s="115">
        <v>0</v>
      </c>
      <c r="AN163" s="115">
        <v>0</v>
      </c>
      <c r="AO163" s="115">
        <v>0</v>
      </c>
      <c r="AP163" s="115">
        <v>0</v>
      </c>
      <c r="AQ163" s="115">
        <v>0</v>
      </c>
      <c r="AR163" s="115">
        <v>0</v>
      </c>
      <c r="AS163" s="115">
        <v>0</v>
      </c>
      <c r="AT163" s="115">
        <v>0</v>
      </c>
      <c r="AU163" s="115">
        <v>0</v>
      </c>
      <c r="AV163" s="115">
        <v>0</v>
      </c>
      <c r="AW163" s="115">
        <v>0</v>
      </c>
      <c r="AX163" s="115">
        <v>0</v>
      </c>
      <c r="AY163" s="115">
        <v>0</v>
      </c>
      <c r="AZ163" s="115">
        <v>0</v>
      </c>
      <c r="BA163" s="115">
        <v>0</v>
      </c>
      <c r="BB163" s="115">
        <v>0</v>
      </c>
      <c r="BC163" s="115">
        <v>0</v>
      </c>
      <c r="BD163" s="115">
        <v>0</v>
      </c>
      <c r="BE163" s="115">
        <v>0</v>
      </c>
      <c r="BF163" s="115">
        <v>0</v>
      </c>
      <c r="BG163" s="115">
        <v>0</v>
      </c>
      <c r="BH163" s="115">
        <v>0</v>
      </c>
      <c r="BI163" s="115">
        <v>0</v>
      </c>
      <c r="BJ163" s="115">
        <v>0</v>
      </c>
      <c r="BK163" s="115">
        <v>0</v>
      </c>
      <c r="BL163" s="115">
        <v>0</v>
      </c>
    </row>
    <row r="164" spans="1:64" x14ac:dyDescent="0.35">
      <c r="A164" s="249"/>
      <c r="B164" s="46" t="s">
        <v>217</v>
      </c>
      <c r="C164" s="115">
        <v>0</v>
      </c>
      <c r="D164" s="115">
        <v>0</v>
      </c>
      <c r="E164" s="115">
        <v>0</v>
      </c>
      <c r="F164" s="115">
        <v>0</v>
      </c>
      <c r="G164" s="115">
        <v>0</v>
      </c>
      <c r="H164" s="115">
        <v>0</v>
      </c>
      <c r="I164" s="115">
        <v>0</v>
      </c>
      <c r="J164" s="115">
        <v>0</v>
      </c>
      <c r="K164" s="115">
        <v>0</v>
      </c>
      <c r="L164" s="115">
        <v>0</v>
      </c>
      <c r="M164" s="115">
        <v>0</v>
      </c>
      <c r="N164" s="115">
        <v>0</v>
      </c>
      <c r="O164" s="115">
        <v>0</v>
      </c>
      <c r="P164" s="115">
        <v>0</v>
      </c>
      <c r="Q164" s="115">
        <v>0</v>
      </c>
      <c r="R164" s="115">
        <v>0</v>
      </c>
      <c r="S164" s="115">
        <v>0</v>
      </c>
      <c r="T164" s="115">
        <v>0</v>
      </c>
      <c r="U164" s="115">
        <v>0</v>
      </c>
      <c r="V164" s="115">
        <v>0</v>
      </c>
      <c r="W164" s="115">
        <v>0</v>
      </c>
      <c r="X164" s="115">
        <v>0</v>
      </c>
      <c r="Y164" s="115">
        <v>0</v>
      </c>
      <c r="Z164" s="115">
        <v>0</v>
      </c>
      <c r="AA164" s="115">
        <v>0</v>
      </c>
      <c r="AB164" s="115">
        <v>0</v>
      </c>
      <c r="AC164" s="115">
        <v>0</v>
      </c>
      <c r="AD164" s="115">
        <v>0</v>
      </c>
      <c r="AE164" s="115">
        <v>0</v>
      </c>
      <c r="AF164" s="115">
        <v>0</v>
      </c>
      <c r="AG164" s="115">
        <v>0</v>
      </c>
      <c r="AH164" s="115">
        <v>0</v>
      </c>
      <c r="AI164" s="115">
        <v>0</v>
      </c>
      <c r="AJ164" s="115">
        <v>0</v>
      </c>
      <c r="AK164" s="115">
        <v>0</v>
      </c>
      <c r="AL164" s="115">
        <v>0</v>
      </c>
      <c r="AM164" s="115">
        <v>0</v>
      </c>
      <c r="AN164" s="115">
        <v>0</v>
      </c>
      <c r="AO164" s="115">
        <v>0</v>
      </c>
      <c r="AP164" s="115">
        <v>0</v>
      </c>
      <c r="AQ164" s="115">
        <v>0</v>
      </c>
      <c r="AR164" s="115">
        <v>0</v>
      </c>
      <c r="AS164" s="115">
        <v>0</v>
      </c>
      <c r="AT164" s="115">
        <v>0</v>
      </c>
      <c r="AU164" s="115">
        <v>0</v>
      </c>
      <c r="AV164" s="115">
        <v>0</v>
      </c>
      <c r="AW164" s="115">
        <v>0</v>
      </c>
      <c r="AX164" s="115">
        <v>0</v>
      </c>
      <c r="AY164" s="115">
        <v>0</v>
      </c>
      <c r="AZ164" s="115">
        <v>0</v>
      </c>
      <c r="BA164" s="115">
        <v>0</v>
      </c>
      <c r="BB164" s="115">
        <v>0</v>
      </c>
      <c r="BC164" s="115">
        <v>0</v>
      </c>
      <c r="BD164" s="115">
        <v>0</v>
      </c>
      <c r="BE164" s="115">
        <v>0</v>
      </c>
      <c r="BF164" s="115">
        <v>0</v>
      </c>
      <c r="BG164" s="115">
        <v>0</v>
      </c>
      <c r="BH164" s="115">
        <v>0</v>
      </c>
      <c r="BI164" s="115">
        <v>0</v>
      </c>
      <c r="BJ164" s="115">
        <v>0</v>
      </c>
      <c r="BK164" s="115">
        <v>0</v>
      </c>
      <c r="BL164" s="115">
        <v>0</v>
      </c>
    </row>
    <row r="165" spans="1:64" x14ac:dyDescent="0.35">
      <c r="A165" s="249"/>
      <c r="B165" s="46" t="s">
        <v>153</v>
      </c>
      <c r="C165" s="115">
        <v>0</v>
      </c>
      <c r="D165" s="115">
        <v>0</v>
      </c>
      <c r="E165" s="115">
        <v>0</v>
      </c>
      <c r="F165" s="115">
        <v>0</v>
      </c>
      <c r="G165" s="115">
        <v>0</v>
      </c>
      <c r="H165" s="115">
        <v>0</v>
      </c>
      <c r="I165" s="115">
        <v>0</v>
      </c>
      <c r="J165" s="115">
        <v>0</v>
      </c>
      <c r="K165" s="115">
        <v>0</v>
      </c>
      <c r="L165" s="115">
        <v>0</v>
      </c>
      <c r="M165" s="115">
        <v>0</v>
      </c>
      <c r="N165" s="115">
        <v>0</v>
      </c>
      <c r="O165" s="115">
        <v>0</v>
      </c>
      <c r="P165" s="115">
        <v>0</v>
      </c>
      <c r="Q165" s="115">
        <v>0</v>
      </c>
      <c r="R165" s="115">
        <v>0</v>
      </c>
      <c r="S165" s="115">
        <v>0</v>
      </c>
      <c r="T165" s="115">
        <v>0</v>
      </c>
      <c r="U165" s="115">
        <v>0</v>
      </c>
      <c r="V165" s="115">
        <v>0</v>
      </c>
      <c r="W165" s="115">
        <v>0</v>
      </c>
      <c r="X165" s="115">
        <v>0</v>
      </c>
      <c r="Y165" s="115">
        <v>0</v>
      </c>
      <c r="Z165" s="115">
        <v>0</v>
      </c>
      <c r="AA165" s="115">
        <v>0</v>
      </c>
      <c r="AB165" s="115">
        <v>0</v>
      </c>
      <c r="AC165" s="115">
        <v>0</v>
      </c>
      <c r="AD165" s="115">
        <v>0</v>
      </c>
      <c r="AE165" s="115">
        <v>0</v>
      </c>
      <c r="AF165" s="115">
        <v>0</v>
      </c>
      <c r="AG165" s="115">
        <v>0</v>
      </c>
      <c r="AH165" s="115">
        <v>0</v>
      </c>
      <c r="AI165" s="115">
        <v>0</v>
      </c>
      <c r="AJ165" s="115">
        <v>0</v>
      </c>
      <c r="AK165" s="115">
        <v>0</v>
      </c>
      <c r="AL165" s="115">
        <v>0</v>
      </c>
      <c r="AM165" s="115">
        <v>0</v>
      </c>
      <c r="AN165" s="115">
        <v>0</v>
      </c>
      <c r="AO165" s="115">
        <v>0</v>
      </c>
      <c r="AP165" s="115">
        <v>0</v>
      </c>
      <c r="AQ165" s="115">
        <v>0</v>
      </c>
      <c r="AR165" s="115">
        <v>0</v>
      </c>
      <c r="AS165" s="115">
        <v>0</v>
      </c>
      <c r="AT165" s="115">
        <v>0</v>
      </c>
      <c r="AU165" s="115">
        <v>0</v>
      </c>
      <c r="AV165" s="115">
        <v>0</v>
      </c>
      <c r="AW165" s="115">
        <v>0</v>
      </c>
      <c r="AX165" s="115">
        <v>0</v>
      </c>
      <c r="AY165" s="115">
        <v>0</v>
      </c>
      <c r="AZ165" s="115">
        <v>0</v>
      </c>
      <c r="BA165" s="115">
        <v>0</v>
      </c>
      <c r="BB165" s="115">
        <v>0</v>
      </c>
      <c r="BC165" s="115">
        <v>0</v>
      </c>
      <c r="BD165" s="115">
        <v>0</v>
      </c>
      <c r="BE165" s="115">
        <v>0</v>
      </c>
      <c r="BF165" s="115">
        <v>0</v>
      </c>
      <c r="BG165" s="115">
        <v>0</v>
      </c>
      <c r="BH165" s="115">
        <v>0</v>
      </c>
      <c r="BI165" s="115">
        <v>0</v>
      </c>
      <c r="BJ165" s="115">
        <v>0</v>
      </c>
      <c r="BK165" s="115">
        <v>0</v>
      </c>
      <c r="BL165" s="115">
        <v>0</v>
      </c>
    </row>
    <row r="166" spans="1:64" x14ac:dyDescent="0.35">
      <c r="A166" s="249"/>
      <c r="B166" s="46" t="s">
        <v>154</v>
      </c>
      <c r="C166" s="115">
        <v>0</v>
      </c>
      <c r="D166" s="115">
        <v>0</v>
      </c>
      <c r="E166" s="115">
        <v>0</v>
      </c>
      <c r="F166" s="115">
        <v>0</v>
      </c>
      <c r="G166" s="115">
        <v>0</v>
      </c>
      <c r="H166" s="115">
        <v>0</v>
      </c>
      <c r="I166" s="115">
        <v>0</v>
      </c>
      <c r="J166" s="115">
        <v>0</v>
      </c>
      <c r="K166" s="115">
        <v>0</v>
      </c>
      <c r="L166" s="115">
        <v>0</v>
      </c>
      <c r="M166" s="115">
        <v>0</v>
      </c>
      <c r="N166" s="115">
        <v>0</v>
      </c>
      <c r="O166" s="115">
        <v>0</v>
      </c>
      <c r="P166" s="115">
        <v>0</v>
      </c>
      <c r="Q166" s="115">
        <v>0</v>
      </c>
      <c r="R166" s="115">
        <v>0</v>
      </c>
      <c r="S166" s="115">
        <v>0</v>
      </c>
      <c r="T166" s="115">
        <v>0</v>
      </c>
      <c r="U166" s="115">
        <v>0</v>
      </c>
      <c r="V166" s="115">
        <v>0</v>
      </c>
      <c r="W166" s="115">
        <v>0</v>
      </c>
      <c r="X166" s="115">
        <v>0</v>
      </c>
      <c r="Y166" s="115">
        <v>0</v>
      </c>
      <c r="Z166" s="115">
        <v>0</v>
      </c>
      <c r="AA166" s="115">
        <v>0</v>
      </c>
      <c r="AB166" s="115">
        <v>0</v>
      </c>
      <c r="AC166" s="115">
        <v>0</v>
      </c>
      <c r="AD166" s="115">
        <v>0</v>
      </c>
      <c r="AE166" s="115">
        <v>0</v>
      </c>
      <c r="AF166" s="115">
        <v>0</v>
      </c>
      <c r="AG166" s="115">
        <v>0</v>
      </c>
      <c r="AH166" s="115">
        <v>0</v>
      </c>
      <c r="AI166" s="115">
        <v>0</v>
      </c>
      <c r="AJ166" s="115">
        <v>0</v>
      </c>
      <c r="AK166" s="115">
        <v>0</v>
      </c>
      <c r="AL166" s="115">
        <v>0</v>
      </c>
      <c r="AM166" s="115">
        <v>0</v>
      </c>
      <c r="AN166" s="115">
        <v>0</v>
      </c>
      <c r="AO166" s="115">
        <v>0</v>
      </c>
      <c r="AP166" s="115">
        <v>0</v>
      </c>
      <c r="AQ166" s="115">
        <v>0</v>
      </c>
      <c r="AR166" s="115">
        <v>0</v>
      </c>
      <c r="AS166" s="115">
        <v>0</v>
      </c>
      <c r="AT166" s="115">
        <v>0</v>
      </c>
      <c r="AU166" s="115">
        <v>0</v>
      </c>
      <c r="AV166" s="115">
        <v>0</v>
      </c>
      <c r="AW166" s="115">
        <v>0</v>
      </c>
      <c r="AX166" s="115">
        <v>0</v>
      </c>
      <c r="AY166" s="115">
        <v>0</v>
      </c>
      <c r="AZ166" s="115">
        <v>0</v>
      </c>
      <c r="BA166" s="115">
        <v>0</v>
      </c>
      <c r="BB166" s="115">
        <v>0</v>
      </c>
      <c r="BC166" s="115">
        <v>0</v>
      </c>
      <c r="BD166" s="115">
        <v>0</v>
      </c>
      <c r="BE166" s="115">
        <v>0</v>
      </c>
      <c r="BF166" s="115">
        <v>0</v>
      </c>
      <c r="BG166" s="115">
        <v>0</v>
      </c>
      <c r="BH166" s="115">
        <v>0</v>
      </c>
      <c r="BI166" s="115">
        <v>0</v>
      </c>
      <c r="BJ166" s="115">
        <v>0</v>
      </c>
      <c r="BK166" s="115">
        <v>0</v>
      </c>
      <c r="BL166" s="115">
        <v>0</v>
      </c>
    </row>
    <row r="167" spans="1:64" x14ac:dyDescent="0.35">
      <c r="A167" s="249"/>
      <c r="B167" s="46" t="s">
        <v>155</v>
      </c>
      <c r="C167" s="115">
        <v>0</v>
      </c>
      <c r="D167" s="115">
        <v>0</v>
      </c>
      <c r="E167" s="115">
        <v>0</v>
      </c>
      <c r="F167" s="115">
        <v>0</v>
      </c>
      <c r="G167" s="115">
        <v>0</v>
      </c>
      <c r="H167" s="115">
        <v>0</v>
      </c>
      <c r="I167" s="115">
        <v>0</v>
      </c>
      <c r="J167" s="115">
        <v>0</v>
      </c>
      <c r="K167" s="115">
        <v>0</v>
      </c>
      <c r="L167" s="115">
        <v>0</v>
      </c>
      <c r="M167" s="115">
        <v>0</v>
      </c>
      <c r="N167" s="115">
        <v>0</v>
      </c>
      <c r="O167" s="115">
        <v>0</v>
      </c>
      <c r="P167" s="115">
        <v>0</v>
      </c>
      <c r="Q167" s="115">
        <v>0</v>
      </c>
      <c r="R167" s="115">
        <v>0</v>
      </c>
      <c r="S167" s="115">
        <v>0</v>
      </c>
      <c r="T167" s="115">
        <v>0</v>
      </c>
      <c r="U167" s="115">
        <v>0</v>
      </c>
      <c r="V167" s="115">
        <v>0</v>
      </c>
      <c r="W167" s="115">
        <v>0</v>
      </c>
      <c r="X167" s="115">
        <v>0</v>
      </c>
      <c r="Y167" s="115">
        <v>0</v>
      </c>
      <c r="Z167" s="115">
        <v>0</v>
      </c>
      <c r="AA167" s="115">
        <v>0</v>
      </c>
      <c r="AB167" s="115">
        <v>0</v>
      </c>
      <c r="AC167" s="115">
        <v>0</v>
      </c>
      <c r="AD167" s="115">
        <v>0</v>
      </c>
      <c r="AE167" s="115">
        <v>0</v>
      </c>
      <c r="AF167" s="115">
        <v>0</v>
      </c>
      <c r="AG167" s="115">
        <v>0</v>
      </c>
      <c r="AH167" s="115">
        <v>0</v>
      </c>
      <c r="AI167" s="115">
        <v>0</v>
      </c>
      <c r="AJ167" s="115">
        <v>0</v>
      </c>
      <c r="AK167" s="115">
        <v>0</v>
      </c>
      <c r="AL167" s="115">
        <v>0</v>
      </c>
      <c r="AM167" s="115">
        <v>0</v>
      </c>
      <c r="AN167" s="115">
        <v>0</v>
      </c>
      <c r="AO167" s="115">
        <v>0</v>
      </c>
      <c r="AP167" s="115">
        <v>0</v>
      </c>
      <c r="AQ167" s="115">
        <v>0</v>
      </c>
      <c r="AR167" s="115">
        <v>0</v>
      </c>
      <c r="AS167" s="115">
        <v>0</v>
      </c>
      <c r="AT167" s="115">
        <v>0</v>
      </c>
      <c r="AU167" s="115">
        <v>0</v>
      </c>
      <c r="AV167" s="115">
        <v>0</v>
      </c>
      <c r="AW167" s="115">
        <v>0</v>
      </c>
      <c r="AX167" s="115">
        <v>0</v>
      </c>
      <c r="AY167" s="115">
        <v>0</v>
      </c>
      <c r="AZ167" s="115">
        <v>0</v>
      </c>
      <c r="BA167" s="115">
        <v>0</v>
      </c>
      <c r="BB167" s="115">
        <v>0</v>
      </c>
      <c r="BC167" s="115">
        <v>0</v>
      </c>
      <c r="BD167" s="115">
        <v>0</v>
      </c>
      <c r="BE167" s="115">
        <v>0</v>
      </c>
      <c r="BF167" s="115">
        <v>0</v>
      </c>
      <c r="BG167" s="115">
        <v>0</v>
      </c>
      <c r="BH167" s="115">
        <v>0</v>
      </c>
      <c r="BI167" s="115">
        <v>0</v>
      </c>
      <c r="BJ167" s="115">
        <v>0</v>
      </c>
      <c r="BK167" s="115">
        <v>0</v>
      </c>
      <c r="BL167" s="115">
        <v>0</v>
      </c>
    </row>
    <row r="168" spans="1:64" x14ac:dyDescent="0.35">
      <c r="A168" s="249"/>
      <c r="B168" s="46" t="s">
        <v>156</v>
      </c>
      <c r="C168" s="115">
        <v>0</v>
      </c>
      <c r="D168" s="115">
        <v>0</v>
      </c>
      <c r="E168" s="115">
        <v>0</v>
      </c>
      <c r="F168" s="115">
        <v>0</v>
      </c>
      <c r="G168" s="115">
        <v>0</v>
      </c>
      <c r="H168" s="115">
        <v>0</v>
      </c>
      <c r="I168" s="115">
        <v>0</v>
      </c>
      <c r="J168" s="115">
        <v>0</v>
      </c>
      <c r="K168" s="115">
        <v>0</v>
      </c>
      <c r="L168" s="115">
        <v>0</v>
      </c>
      <c r="M168" s="115">
        <v>0</v>
      </c>
      <c r="N168" s="115">
        <v>0</v>
      </c>
      <c r="O168" s="115">
        <v>0</v>
      </c>
      <c r="P168" s="115">
        <v>0</v>
      </c>
      <c r="Q168" s="115">
        <v>0</v>
      </c>
      <c r="R168" s="115">
        <v>0</v>
      </c>
      <c r="S168" s="115">
        <v>0</v>
      </c>
      <c r="T168" s="115">
        <v>0</v>
      </c>
      <c r="U168" s="115">
        <v>0</v>
      </c>
      <c r="V168" s="115">
        <v>0</v>
      </c>
      <c r="W168" s="115">
        <v>0</v>
      </c>
      <c r="X168" s="115">
        <v>0</v>
      </c>
      <c r="Y168" s="115">
        <v>0</v>
      </c>
      <c r="Z168" s="115">
        <v>0</v>
      </c>
      <c r="AA168" s="115">
        <v>0</v>
      </c>
      <c r="AB168" s="115">
        <v>0</v>
      </c>
      <c r="AC168" s="115">
        <v>0</v>
      </c>
      <c r="AD168" s="115">
        <v>0</v>
      </c>
      <c r="AE168" s="115">
        <v>0</v>
      </c>
      <c r="AF168" s="115">
        <v>0</v>
      </c>
      <c r="AG168" s="115">
        <v>0</v>
      </c>
      <c r="AH168" s="115">
        <v>0</v>
      </c>
      <c r="AI168" s="115">
        <v>0</v>
      </c>
      <c r="AJ168" s="115">
        <v>0</v>
      </c>
      <c r="AK168" s="115">
        <v>0</v>
      </c>
      <c r="AL168" s="115">
        <v>0</v>
      </c>
      <c r="AM168" s="115">
        <v>0</v>
      </c>
      <c r="AN168" s="115">
        <v>0</v>
      </c>
      <c r="AO168" s="115">
        <v>0</v>
      </c>
      <c r="AP168" s="115">
        <v>0</v>
      </c>
      <c r="AQ168" s="115">
        <v>0</v>
      </c>
      <c r="AR168" s="115">
        <v>0</v>
      </c>
      <c r="AS168" s="115">
        <v>0</v>
      </c>
      <c r="AT168" s="115">
        <v>0</v>
      </c>
      <c r="AU168" s="115">
        <v>0</v>
      </c>
      <c r="AV168" s="115">
        <v>0</v>
      </c>
      <c r="AW168" s="115">
        <v>0</v>
      </c>
      <c r="AX168" s="115">
        <v>0</v>
      </c>
      <c r="AY168" s="115">
        <v>0</v>
      </c>
      <c r="AZ168" s="115">
        <v>0</v>
      </c>
      <c r="BA168" s="115">
        <v>0</v>
      </c>
      <c r="BB168" s="115">
        <v>0</v>
      </c>
      <c r="BC168" s="115">
        <v>0</v>
      </c>
      <c r="BD168" s="115">
        <v>0</v>
      </c>
      <c r="BE168" s="115">
        <v>0</v>
      </c>
      <c r="BF168" s="115">
        <v>0</v>
      </c>
      <c r="BG168" s="115">
        <v>0</v>
      </c>
      <c r="BH168" s="115">
        <v>0</v>
      </c>
      <c r="BI168" s="115">
        <v>0</v>
      </c>
      <c r="BJ168" s="115">
        <v>0</v>
      </c>
      <c r="BK168" s="115">
        <v>0</v>
      </c>
      <c r="BL168" s="115">
        <v>0</v>
      </c>
    </row>
    <row r="169" spans="1:64" x14ac:dyDescent="0.35">
      <c r="A169" s="249"/>
      <c r="B169" s="46" t="s">
        <v>157</v>
      </c>
      <c r="C169" s="115">
        <v>0</v>
      </c>
      <c r="D169" s="115">
        <v>0</v>
      </c>
      <c r="E169" s="115">
        <v>0</v>
      </c>
      <c r="F169" s="115">
        <v>0</v>
      </c>
      <c r="G169" s="115">
        <v>0</v>
      </c>
      <c r="H169" s="115">
        <v>0</v>
      </c>
      <c r="I169" s="115">
        <v>0</v>
      </c>
      <c r="J169" s="115">
        <v>0</v>
      </c>
      <c r="K169" s="115">
        <v>0</v>
      </c>
      <c r="L169" s="115">
        <v>0</v>
      </c>
      <c r="M169" s="115">
        <v>0</v>
      </c>
      <c r="N169" s="115">
        <v>0</v>
      </c>
      <c r="O169" s="115">
        <v>0</v>
      </c>
      <c r="P169" s="115">
        <v>0</v>
      </c>
      <c r="Q169" s="115">
        <v>0</v>
      </c>
      <c r="R169" s="115">
        <v>0</v>
      </c>
      <c r="S169" s="115">
        <v>0</v>
      </c>
      <c r="T169" s="115">
        <v>0</v>
      </c>
      <c r="U169" s="115">
        <v>0</v>
      </c>
      <c r="V169" s="115">
        <v>0</v>
      </c>
      <c r="W169" s="115">
        <v>0</v>
      </c>
      <c r="X169" s="115">
        <v>0</v>
      </c>
      <c r="Y169" s="115">
        <v>0</v>
      </c>
      <c r="Z169" s="115">
        <v>0</v>
      </c>
      <c r="AA169" s="115">
        <v>0</v>
      </c>
      <c r="AB169" s="115">
        <v>0</v>
      </c>
      <c r="AC169" s="115">
        <v>0</v>
      </c>
      <c r="AD169" s="115">
        <v>0</v>
      </c>
      <c r="AE169" s="115">
        <v>0</v>
      </c>
      <c r="AF169" s="115">
        <v>0</v>
      </c>
      <c r="AG169" s="115">
        <v>0</v>
      </c>
      <c r="AH169" s="115">
        <v>0</v>
      </c>
      <c r="AI169" s="115">
        <v>0</v>
      </c>
      <c r="AJ169" s="115">
        <v>0</v>
      </c>
      <c r="AK169" s="115">
        <v>0</v>
      </c>
      <c r="AL169" s="115">
        <v>0</v>
      </c>
      <c r="AM169" s="115">
        <v>0</v>
      </c>
      <c r="AN169" s="115">
        <v>0</v>
      </c>
      <c r="AO169" s="115">
        <v>0</v>
      </c>
      <c r="AP169" s="115">
        <v>0</v>
      </c>
      <c r="AQ169" s="115">
        <v>0</v>
      </c>
      <c r="AR169" s="115">
        <v>0</v>
      </c>
      <c r="AS169" s="115">
        <v>0</v>
      </c>
      <c r="AT169" s="115">
        <v>0</v>
      </c>
      <c r="AU169" s="115">
        <v>0</v>
      </c>
      <c r="AV169" s="115">
        <v>0</v>
      </c>
      <c r="AW169" s="115">
        <v>0</v>
      </c>
      <c r="AX169" s="115">
        <v>0</v>
      </c>
      <c r="AY169" s="115">
        <v>0</v>
      </c>
      <c r="AZ169" s="115">
        <v>0</v>
      </c>
      <c r="BA169" s="115">
        <v>0</v>
      </c>
      <c r="BB169" s="115">
        <v>0</v>
      </c>
      <c r="BC169" s="115">
        <v>0</v>
      </c>
      <c r="BD169" s="115">
        <v>0</v>
      </c>
      <c r="BE169" s="115">
        <v>0</v>
      </c>
      <c r="BF169" s="115">
        <v>0</v>
      </c>
      <c r="BG169" s="115">
        <v>0</v>
      </c>
      <c r="BH169" s="115">
        <v>0</v>
      </c>
      <c r="BI169" s="115">
        <v>0</v>
      </c>
      <c r="BJ169" s="115">
        <v>0</v>
      </c>
      <c r="BK169" s="115">
        <v>0</v>
      </c>
      <c r="BL169" s="115">
        <v>0</v>
      </c>
    </row>
    <row r="170" spans="1:64" x14ac:dyDescent="0.35">
      <c r="A170" s="249"/>
      <c r="B170" s="46" t="s">
        <v>158</v>
      </c>
      <c r="C170" s="115">
        <v>0</v>
      </c>
      <c r="D170" s="115">
        <v>0</v>
      </c>
      <c r="E170" s="115">
        <v>0</v>
      </c>
      <c r="F170" s="115">
        <v>0</v>
      </c>
      <c r="G170" s="115">
        <v>0</v>
      </c>
      <c r="H170" s="115">
        <v>0</v>
      </c>
      <c r="I170" s="115">
        <v>0</v>
      </c>
      <c r="J170" s="115">
        <v>0</v>
      </c>
      <c r="K170" s="115">
        <v>0</v>
      </c>
      <c r="L170" s="115">
        <v>0</v>
      </c>
      <c r="M170" s="115">
        <v>0</v>
      </c>
      <c r="N170" s="115">
        <v>0</v>
      </c>
      <c r="O170" s="115">
        <v>0</v>
      </c>
      <c r="P170" s="115">
        <v>0</v>
      </c>
      <c r="Q170" s="115">
        <v>0</v>
      </c>
      <c r="R170" s="115">
        <v>0</v>
      </c>
      <c r="S170" s="115">
        <v>0</v>
      </c>
      <c r="T170" s="115">
        <v>0</v>
      </c>
      <c r="U170" s="115">
        <v>0</v>
      </c>
      <c r="V170" s="115">
        <v>0</v>
      </c>
      <c r="W170" s="115">
        <v>0</v>
      </c>
      <c r="X170" s="115">
        <v>0</v>
      </c>
      <c r="Y170" s="115">
        <v>0</v>
      </c>
      <c r="Z170" s="115">
        <v>0</v>
      </c>
      <c r="AA170" s="115">
        <v>0</v>
      </c>
      <c r="AB170" s="115">
        <v>0</v>
      </c>
      <c r="AC170" s="115">
        <v>0</v>
      </c>
      <c r="AD170" s="115">
        <v>0</v>
      </c>
      <c r="AE170" s="115">
        <v>0</v>
      </c>
      <c r="AF170" s="115">
        <v>0</v>
      </c>
      <c r="AG170" s="115">
        <v>0</v>
      </c>
      <c r="AH170" s="115">
        <v>0</v>
      </c>
      <c r="AI170" s="115">
        <v>0</v>
      </c>
      <c r="AJ170" s="115">
        <v>0</v>
      </c>
      <c r="AK170" s="115">
        <v>0</v>
      </c>
      <c r="AL170" s="115">
        <v>0</v>
      </c>
      <c r="AM170" s="115">
        <v>0</v>
      </c>
      <c r="AN170" s="115">
        <v>0</v>
      </c>
      <c r="AO170" s="115">
        <v>0</v>
      </c>
      <c r="AP170" s="115">
        <v>0</v>
      </c>
      <c r="AQ170" s="115">
        <v>0</v>
      </c>
      <c r="AR170" s="115">
        <v>0</v>
      </c>
      <c r="AS170" s="115">
        <v>0</v>
      </c>
      <c r="AT170" s="115">
        <v>0</v>
      </c>
      <c r="AU170" s="115">
        <v>0</v>
      </c>
      <c r="AV170" s="115">
        <v>0</v>
      </c>
      <c r="AW170" s="115">
        <v>0</v>
      </c>
      <c r="AX170" s="115">
        <v>0</v>
      </c>
      <c r="AY170" s="115">
        <v>0</v>
      </c>
      <c r="AZ170" s="115">
        <v>0</v>
      </c>
      <c r="BA170" s="115">
        <v>0</v>
      </c>
      <c r="BB170" s="115">
        <v>0</v>
      </c>
      <c r="BC170" s="115">
        <v>0</v>
      </c>
      <c r="BD170" s="115">
        <v>0</v>
      </c>
      <c r="BE170" s="115">
        <v>0</v>
      </c>
      <c r="BF170" s="115">
        <v>0</v>
      </c>
      <c r="BG170" s="115">
        <v>0</v>
      </c>
      <c r="BH170" s="115">
        <v>0</v>
      </c>
      <c r="BI170" s="115">
        <v>0</v>
      </c>
      <c r="BJ170" s="115">
        <v>0</v>
      </c>
      <c r="BK170" s="115">
        <v>0</v>
      </c>
      <c r="BL170" s="115">
        <v>0</v>
      </c>
    </row>
    <row r="171" spans="1:64" x14ac:dyDescent="0.35">
      <c r="A171" s="249"/>
      <c r="B171" s="46" t="s">
        <v>159</v>
      </c>
      <c r="C171" s="115">
        <v>0</v>
      </c>
      <c r="D171" s="115">
        <v>0</v>
      </c>
      <c r="E171" s="115">
        <v>0</v>
      </c>
      <c r="F171" s="115">
        <v>0</v>
      </c>
      <c r="G171" s="115">
        <v>0</v>
      </c>
      <c r="H171" s="115">
        <v>0</v>
      </c>
      <c r="I171" s="115">
        <v>0</v>
      </c>
      <c r="J171" s="115">
        <v>0</v>
      </c>
      <c r="K171" s="115">
        <v>0</v>
      </c>
      <c r="L171" s="115">
        <v>0</v>
      </c>
      <c r="M171" s="115">
        <v>0</v>
      </c>
      <c r="N171" s="115">
        <v>0</v>
      </c>
      <c r="O171" s="115">
        <v>0</v>
      </c>
      <c r="P171" s="115">
        <v>0</v>
      </c>
      <c r="Q171" s="115">
        <v>0</v>
      </c>
      <c r="R171" s="115">
        <v>0</v>
      </c>
      <c r="S171" s="115">
        <v>0</v>
      </c>
      <c r="T171" s="115">
        <v>0</v>
      </c>
      <c r="U171" s="115">
        <v>0</v>
      </c>
      <c r="V171" s="115">
        <v>0</v>
      </c>
      <c r="W171" s="115">
        <v>0</v>
      </c>
      <c r="X171" s="115">
        <v>0</v>
      </c>
      <c r="Y171" s="115">
        <v>0</v>
      </c>
      <c r="Z171" s="115">
        <v>0</v>
      </c>
      <c r="AA171" s="115">
        <v>0</v>
      </c>
      <c r="AB171" s="115">
        <v>0</v>
      </c>
      <c r="AC171" s="115">
        <v>0</v>
      </c>
      <c r="AD171" s="115">
        <v>0</v>
      </c>
      <c r="AE171" s="115">
        <v>0</v>
      </c>
      <c r="AF171" s="115">
        <v>0</v>
      </c>
      <c r="AG171" s="115">
        <v>0</v>
      </c>
      <c r="AH171" s="115">
        <v>0</v>
      </c>
      <c r="AI171" s="115">
        <v>0</v>
      </c>
      <c r="AJ171" s="115">
        <v>0</v>
      </c>
      <c r="AK171" s="115">
        <v>0</v>
      </c>
      <c r="AL171" s="115">
        <v>0</v>
      </c>
      <c r="AM171" s="115">
        <v>0</v>
      </c>
      <c r="AN171" s="115">
        <v>0</v>
      </c>
      <c r="AO171" s="115">
        <v>0</v>
      </c>
      <c r="AP171" s="115">
        <v>0</v>
      </c>
      <c r="AQ171" s="115">
        <v>0</v>
      </c>
      <c r="AR171" s="115">
        <v>0</v>
      </c>
      <c r="AS171" s="115">
        <v>0</v>
      </c>
      <c r="AT171" s="115">
        <v>0</v>
      </c>
      <c r="AU171" s="115">
        <v>0</v>
      </c>
      <c r="AV171" s="115">
        <v>0</v>
      </c>
      <c r="AW171" s="115">
        <v>0</v>
      </c>
      <c r="AX171" s="115">
        <v>0</v>
      </c>
      <c r="AY171" s="115">
        <v>0</v>
      </c>
      <c r="AZ171" s="115">
        <v>0</v>
      </c>
      <c r="BA171" s="115">
        <v>0</v>
      </c>
      <c r="BB171" s="115">
        <v>0</v>
      </c>
      <c r="BC171" s="115">
        <v>0</v>
      </c>
      <c r="BD171" s="115">
        <v>0</v>
      </c>
      <c r="BE171" s="115">
        <v>0</v>
      </c>
      <c r="BF171" s="115">
        <v>0</v>
      </c>
      <c r="BG171" s="115">
        <v>0</v>
      </c>
      <c r="BH171" s="115">
        <v>0</v>
      </c>
      <c r="BI171" s="115">
        <v>0</v>
      </c>
      <c r="BJ171" s="115">
        <v>0</v>
      </c>
      <c r="BK171" s="115">
        <v>0</v>
      </c>
      <c r="BL171" s="115">
        <v>0</v>
      </c>
    </row>
    <row r="172" spans="1:64" x14ac:dyDescent="0.35">
      <c r="A172" s="249"/>
      <c r="B172" s="46" t="s">
        <v>160</v>
      </c>
      <c r="C172" s="115">
        <v>0</v>
      </c>
      <c r="D172" s="115">
        <v>0</v>
      </c>
      <c r="E172" s="115">
        <v>0</v>
      </c>
      <c r="F172" s="115">
        <v>0</v>
      </c>
      <c r="G172" s="115">
        <v>0</v>
      </c>
      <c r="H172" s="115">
        <v>0</v>
      </c>
      <c r="I172" s="115">
        <v>0</v>
      </c>
      <c r="J172" s="115">
        <v>0</v>
      </c>
      <c r="K172" s="115">
        <v>0</v>
      </c>
      <c r="L172" s="115">
        <v>0</v>
      </c>
      <c r="M172" s="115">
        <v>0</v>
      </c>
      <c r="N172" s="115">
        <v>0</v>
      </c>
      <c r="O172" s="115">
        <v>0</v>
      </c>
      <c r="P172" s="115">
        <v>0</v>
      </c>
      <c r="Q172" s="115">
        <v>0</v>
      </c>
      <c r="R172" s="115">
        <v>0</v>
      </c>
      <c r="S172" s="115">
        <v>0</v>
      </c>
      <c r="T172" s="115">
        <v>0</v>
      </c>
      <c r="U172" s="115">
        <v>0</v>
      </c>
      <c r="V172" s="115">
        <v>0</v>
      </c>
      <c r="W172" s="115">
        <v>0</v>
      </c>
      <c r="X172" s="115">
        <v>0</v>
      </c>
      <c r="Y172" s="115">
        <v>0</v>
      </c>
      <c r="Z172" s="115">
        <v>0</v>
      </c>
      <c r="AA172" s="115">
        <v>0</v>
      </c>
      <c r="AB172" s="115">
        <v>0</v>
      </c>
      <c r="AC172" s="115">
        <v>0</v>
      </c>
      <c r="AD172" s="115">
        <v>0</v>
      </c>
      <c r="AE172" s="115">
        <v>0</v>
      </c>
      <c r="AF172" s="115">
        <v>0</v>
      </c>
      <c r="AG172" s="115">
        <v>0</v>
      </c>
      <c r="AH172" s="115">
        <v>0</v>
      </c>
      <c r="AI172" s="115">
        <v>0</v>
      </c>
      <c r="AJ172" s="115">
        <v>0</v>
      </c>
      <c r="AK172" s="115">
        <v>0</v>
      </c>
      <c r="AL172" s="115">
        <v>0</v>
      </c>
      <c r="AM172" s="115">
        <v>0</v>
      </c>
      <c r="AN172" s="115">
        <v>0</v>
      </c>
      <c r="AO172" s="115">
        <v>0</v>
      </c>
      <c r="AP172" s="115">
        <v>0</v>
      </c>
      <c r="AQ172" s="115">
        <v>0</v>
      </c>
      <c r="AR172" s="115">
        <v>0</v>
      </c>
      <c r="AS172" s="115">
        <v>0</v>
      </c>
      <c r="AT172" s="115">
        <v>0</v>
      </c>
      <c r="AU172" s="115">
        <v>0</v>
      </c>
      <c r="AV172" s="115">
        <v>0</v>
      </c>
      <c r="AW172" s="115">
        <v>0</v>
      </c>
      <c r="AX172" s="115">
        <v>0</v>
      </c>
      <c r="AY172" s="115">
        <v>0</v>
      </c>
      <c r="AZ172" s="115">
        <v>0</v>
      </c>
      <c r="BA172" s="115">
        <v>0</v>
      </c>
      <c r="BB172" s="115">
        <v>0</v>
      </c>
      <c r="BC172" s="115">
        <v>0</v>
      </c>
      <c r="BD172" s="115">
        <v>0</v>
      </c>
      <c r="BE172" s="115">
        <v>0</v>
      </c>
      <c r="BF172" s="115">
        <v>0</v>
      </c>
      <c r="BG172" s="115">
        <v>0</v>
      </c>
      <c r="BH172" s="115">
        <v>0</v>
      </c>
      <c r="BI172" s="115">
        <v>0</v>
      </c>
      <c r="BJ172" s="115">
        <v>0</v>
      </c>
      <c r="BK172" s="115">
        <v>0</v>
      </c>
      <c r="BL172" s="115">
        <v>0</v>
      </c>
    </row>
    <row r="173" spans="1:64" x14ac:dyDescent="0.35">
      <c r="A173" s="249"/>
      <c r="B173" s="46" t="s">
        <v>161</v>
      </c>
      <c r="C173" s="115">
        <v>0</v>
      </c>
      <c r="D173" s="115">
        <v>0</v>
      </c>
      <c r="E173" s="115">
        <v>0</v>
      </c>
      <c r="F173" s="115">
        <v>0</v>
      </c>
      <c r="G173" s="115">
        <v>0</v>
      </c>
      <c r="H173" s="115">
        <v>0</v>
      </c>
      <c r="I173" s="115">
        <v>0</v>
      </c>
      <c r="J173" s="115">
        <v>0</v>
      </c>
      <c r="K173" s="115">
        <v>0</v>
      </c>
      <c r="L173" s="115">
        <v>0</v>
      </c>
      <c r="M173" s="115">
        <v>0</v>
      </c>
      <c r="N173" s="115">
        <v>0</v>
      </c>
      <c r="O173" s="115">
        <v>0</v>
      </c>
      <c r="P173" s="115">
        <v>0</v>
      </c>
      <c r="Q173" s="115">
        <v>0</v>
      </c>
      <c r="R173" s="115">
        <v>0</v>
      </c>
      <c r="S173" s="115">
        <v>0</v>
      </c>
      <c r="T173" s="115">
        <v>0</v>
      </c>
      <c r="U173" s="115">
        <v>0</v>
      </c>
      <c r="V173" s="115">
        <v>0</v>
      </c>
      <c r="W173" s="115">
        <v>0</v>
      </c>
      <c r="X173" s="115">
        <v>0</v>
      </c>
      <c r="Y173" s="115">
        <v>0</v>
      </c>
      <c r="Z173" s="115">
        <v>0</v>
      </c>
      <c r="AA173" s="115">
        <v>0</v>
      </c>
      <c r="AB173" s="115">
        <v>0</v>
      </c>
      <c r="AC173" s="115">
        <v>0</v>
      </c>
      <c r="AD173" s="115">
        <v>0</v>
      </c>
      <c r="AE173" s="115">
        <v>0</v>
      </c>
      <c r="AF173" s="115">
        <v>0</v>
      </c>
      <c r="AG173" s="115">
        <v>0</v>
      </c>
      <c r="AH173" s="115">
        <v>0</v>
      </c>
      <c r="AI173" s="115">
        <v>0</v>
      </c>
      <c r="AJ173" s="115">
        <v>0</v>
      </c>
      <c r="AK173" s="115">
        <v>0</v>
      </c>
      <c r="AL173" s="115">
        <v>0</v>
      </c>
      <c r="AM173" s="115">
        <v>0</v>
      </c>
      <c r="AN173" s="115">
        <v>0</v>
      </c>
      <c r="AO173" s="115">
        <v>0</v>
      </c>
      <c r="AP173" s="115">
        <v>0</v>
      </c>
      <c r="AQ173" s="115">
        <v>0</v>
      </c>
      <c r="AR173" s="115">
        <v>0</v>
      </c>
      <c r="AS173" s="115">
        <v>0</v>
      </c>
      <c r="AT173" s="115">
        <v>0</v>
      </c>
      <c r="AU173" s="115">
        <v>0</v>
      </c>
      <c r="AV173" s="115">
        <v>0</v>
      </c>
      <c r="AW173" s="115">
        <v>0</v>
      </c>
      <c r="AX173" s="115">
        <v>0</v>
      </c>
      <c r="AY173" s="115">
        <v>0</v>
      </c>
      <c r="AZ173" s="115">
        <v>0</v>
      </c>
      <c r="BA173" s="115">
        <v>0</v>
      </c>
      <c r="BB173" s="115">
        <v>0</v>
      </c>
      <c r="BC173" s="115">
        <v>0</v>
      </c>
      <c r="BD173" s="115">
        <v>0</v>
      </c>
      <c r="BE173" s="115">
        <v>0</v>
      </c>
      <c r="BF173" s="115">
        <v>0</v>
      </c>
      <c r="BG173" s="115">
        <v>0</v>
      </c>
      <c r="BH173" s="115">
        <v>0</v>
      </c>
      <c r="BI173" s="115">
        <v>0</v>
      </c>
      <c r="BJ173" s="115">
        <v>0</v>
      </c>
      <c r="BK173" s="115">
        <v>0</v>
      </c>
      <c r="BL173" s="115">
        <v>0</v>
      </c>
    </row>
    <row r="174" spans="1:64" x14ac:dyDescent="0.35">
      <c r="A174" s="249"/>
      <c r="B174" s="46" t="s">
        <v>162</v>
      </c>
      <c r="C174" s="115">
        <v>0</v>
      </c>
      <c r="D174" s="115">
        <v>0</v>
      </c>
      <c r="E174" s="115">
        <v>0</v>
      </c>
      <c r="F174" s="115">
        <v>0</v>
      </c>
      <c r="G174" s="115">
        <v>0</v>
      </c>
      <c r="H174" s="115">
        <v>0</v>
      </c>
      <c r="I174" s="115">
        <v>0</v>
      </c>
      <c r="J174" s="115">
        <v>0</v>
      </c>
      <c r="K174" s="115">
        <v>0</v>
      </c>
      <c r="L174" s="115">
        <v>0</v>
      </c>
      <c r="M174" s="115">
        <v>0</v>
      </c>
      <c r="N174" s="115">
        <v>0</v>
      </c>
      <c r="O174" s="115">
        <v>0</v>
      </c>
      <c r="P174" s="115">
        <v>0</v>
      </c>
      <c r="Q174" s="115">
        <v>0</v>
      </c>
      <c r="R174" s="115">
        <v>0</v>
      </c>
      <c r="S174" s="115">
        <v>0</v>
      </c>
      <c r="T174" s="115">
        <v>0</v>
      </c>
      <c r="U174" s="115">
        <v>0</v>
      </c>
      <c r="V174" s="115">
        <v>0</v>
      </c>
      <c r="W174" s="115">
        <v>0</v>
      </c>
      <c r="X174" s="115">
        <v>0</v>
      </c>
      <c r="Y174" s="115">
        <v>0</v>
      </c>
      <c r="Z174" s="115">
        <v>0</v>
      </c>
      <c r="AA174" s="115">
        <v>0</v>
      </c>
      <c r="AB174" s="115">
        <v>0</v>
      </c>
      <c r="AC174" s="115">
        <v>0</v>
      </c>
      <c r="AD174" s="115">
        <v>0</v>
      </c>
      <c r="AE174" s="115">
        <v>0</v>
      </c>
      <c r="AF174" s="115">
        <v>0</v>
      </c>
      <c r="AG174" s="115">
        <v>0</v>
      </c>
      <c r="AH174" s="115">
        <v>0</v>
      </c>
      <c r="AI174" s="115">
        <v>0</v>
      </c>
      <c r="AJ174" s="115">
        <v>0</v>
      </c>
      <c r="AK174" s="115">
        <v>0</v>
      </c>
      <c r="AL174" s="115">
        <v>0</v>
      </c>
      <c r="AM174" s="115">
        <v>0</v>
      </c>
      <c r="AN174" s="115">
        <v>0</v>
      </c>
      <c r="AO174" s="115">
        <v>0</v>
      </c>
      <c r="AP174" s="115">
        <v>0</v>
      </c>
      <c r="AQ174" s="115">
        <v>0</v>
      </c>
      <c r="AR174" s="115">
        <v>0</v>
      </c>
      <c r="AS174" s="115">
        <v>0</v>
      </c>
      <c r="AT174" s="115">
        <v>0</v>
      </c>
      <c r="AU174" s="115">
        <v>0</v>
      </c>
      <c r="AV174" s="115">
        <v>0</v>
      </c>
      <c r="AW174" s="115">
        <v>0</v>
      </c>
      <c r="AX174" s="115">
        <v>0</v>
      </c>
      <c r="AY174" s="115">
        <v>0</v>
      </c>
      <c r="AZ174" s="115">
        <v>0</v>
      </c>
      <c r="BA174" s="115">
        <v>0</v>
      </c>
      <c r="BB174" s="115">
        <v>0</v>
      </c>
      <c r="BC174" s="115">
        <v>0</v>
      </c>
      <c r="BD174" s="115">
        <v>0</v>
      </c>
      <c r="BE174" s="115">
        <v>0</v>
      </c>
      <c r="BF174" s="115">
        <v>0</v>
      </c>
      <c r="BG174" s="115">
        <v>0</v>
      </c>
      <c r="BH174" s="115">
        <v>0</v>
      </c>
      <c r="BI174" s="115">
        <v>0</v>
      </c>
      <c r="BJ174" s="115">
        <v>0</v>
      </c>
      <c r="BK174" s="115">
        <v>0</v>
      </c>
      <c r="BL174" s="115">
        <v>0</v>
      </c>
    </row>
    <row r="175" spans="1:64" x14ac:dyDescent="0.35">
      <c r="A175" s="249"/>
      <c r="B175" s="46" t="s">
        <v>292</v>
      </c>
      <c r="C175" s="115">
        <v>0</v>
      </c>
      <c r="D175" s="115">
        <v>0</v>
      </c>
      <c r="E175" s="115">
        <v>0</v>
      </c>
      <c r="F175" s="115">
        <v>0</v>
      </c>
      <c r="G175" s="115">
        <v>0</v>
      </c>
      <c r="H175" s="115">
        <v>0</v>
      </c>
      <c r="I175" s="115">
        <v>0</v>
      </c>
      <c r="J175" s="115">
        <v>0</v>
      </c>
      <c r="K175" s="115">
        <v>0</v>
      </c>
      <c r="L175" s="115">
        <v>0</v>
      </c>
      <c r="M175" s="115">
        <v>0</v>
      </c>
      <c r="N175" s="115">
        <v>0</v>
      </c>
      <c r="O175" s="115">
        <v>0</v>
      </c>
      <c r="P175" s="115">
        <v>0</v>
      </c>
      <c r="Q175" s="115">
        <v>0</v>
      </c>
      <c r="R175" s="115">
        <v>0</v>
      </c>
      <c r="S175" s="115">
        <v>0</v>
      </c>
      <c r="T175" s="115">
        <v>0</v>
      </c>
      <c r="U175" s="115">
        <v>0</v>
      </c>
      <c r="V175" s="115">
        <v>0</v>
      </c>
      <c r="W175" s="115">
        <v>0</v>
      </c>
      <c r="X175" s="115">
        <v>0</v>
      </c>
      <c r="Y175" s="115">
        <v>0</v>
      </c>
      <c r="Z175" s="115">
        <v>0</v>
      </c>
      <c r="AA175" s="115">
        <v>0</v>
      </c>
      <c r="AB175" s="115">
        <v>0</v>
      </c>
      <c r="AC175" s="115">
        <v>0</v>
      </c>
      <c r="AD175" s="115">
        <v>0</v>
      </c>
      <c r="AE175" s="115">
        <v>0</v>
      </c>
      <c r="AF175" s="115">
        <v>0</v>
      </c>
      <c r="AG175" s="115">
        <v>0</v>
      </c>
      <c r="AH175" s="115">
        <v>0</v>
      </c>
      <c r="AI175" s="115">
        <v>0</v>
      </c>
      <c r="AJ175" s="115">
        <v>0</v>
      </c>
      <c r="AK175" s="115">
        <v>0</v>
      </c>
      <c r="AL175" s="115">
        <v>0</v>
      </c>
      <c r="AM175" s="115">
        <v>0</v>
      </c>
      <c r="AN175" s="115">
        <v>0</v>
      </c>
      <c r="AO175" s="115">
        <v>0</v>
      </c>
      <c r="AP175" s="115">
        <v>0</v>
      </c>
      <c r="AQ175" s="115">
        <v>0</v>
      </c>
      <c r="AR175" s="115">
        <v>0</v>
      </c>
      <c r="AS175" s="115">
        <v>0</v>
      </c>
      <c r="AT175" s="115">
        <v>0</v>
      </c>
      <c r="AU175" s="115">
        <v>0</v>
      </c>
      <c r="AV175" s="115">
        <v>0</v>
      </c>
      <c r="AW175" s="115">
        <v>0</v>
      </c>
      <c r="AX175" s="115">
        <v>0</v>
      </c>
      <c r="AY175" s="115">
        <v>0</v>
      </c>
      <c r="AZ175" s="115">
        <v>0</v>
      </c>
      <c r="BA175" s="115">
        <v>0</v>
      </c>
      <c r="BB175" s="115">
        <v>0</v>
      </c>
      <c r="BC175" s="115">
        <v>0</v>
      </c>
      <c r="BD175" s="115">
        <v>0</v>
      </c>
      <c r="BE175" s="115">
        <v>0</v>
      </c>
      <c r="BF175" s="115">
        <v>0</v>
      </c>
      <c r="BG175" s="115">
        <v>0</v>
      </c>
      <c r="BH175" s="115">
        <v>0</v>
      </c>
      <c r="BI175" s="115">
        <v>0</v>
      </c>
      <c r="BJ175" s="115">
        <v>0</v>
      </c>
      <c r="BK175" s="115">
        <v>0</v>
      </c>
      <c r="BL175" s="115">
        <v>0</v>
      </c>
    </row>
    <row r="176" spans="1:64" x14ac:dyDescent="0.35">
      <c r="A176" s="249"/>
      <c r="B176" s="46" t="s">
        <v>164</v>
      </c>
      <c r="C176" s="115">
        <v>0</v>
      </c>
      <c r="D176" s="115">
        <v>0</v>
      </c>
      <c r="E176" s="115">
        <v>0</v>
      </c>
      <c r="F176" s="115">
        <v>0</v>
      </c>
      <c r="G176" s="115">
        <v>0</v>
      </c>
      <c r="H176" s="115">
        <v>0</v>
      </c>
      <c r="I176" s="115">
        <v>0</v>
      </c>
      <c r="J176" s="115">
        <v>0</v>
      </c>
      <c r="K176" s="115">
        <v>0</v>
      </c>
      <c r="L176" s="115">
        <v>0</v>
      </c>
      <c r="M176" s="115">
        <v>0</v>
      </c>
      <c r="N176" s="115">
        <v>0</v>
      </c>
      <c r="O176" s="115">
        <v>0</v>
      </c>
      <c r="P176" s="115">
        <v>0</v>
      </c>
      <c r="Q176" s="115">
        <v>0</v>
      </c>
      <c r="R176" s="115">
        <v>0</v>
      </c>
      <c r="S176" s="115">
        <v>0</v>
      </c>
      <c r="T176" s="115">
        <v>0</v>
      </c>
      <c r="U176" s="115">
        <v>0</v>
      </c>
      <c r="V176" s="115">
        <v>0</v>
      </c>
      <c r="W176" s="115">
        <v>0</v>
      </c>
      <c r="X176" s="115">
        <v>0</v>
      </c>
      <c r="Y176" s="115">
        <v>0</v>
      </c>
      <c r="Z176" s="115">
        <v>0</v>
      </c>
      <c r="AA176" s="115">
        <v>0</v>
      </c>
      <c r="AB176" s="115">
        <v>0</v>
      </c>
      <c r="AC176" s="115">
        <v>0</v>
      </c>
      <c r="AD176" s="115">
        <v>0</v>
      </c>
      <c r="AE176" s="115">
        <v>0</v>
      </c>
      <c r="AF176" s="115">
        <v>0</v>
      </c>
      <c r="AG176" s="115">
        <v>0</v>
      </c>
      <c r="AH176" s="115">
        <v>0</v>
      </c>
      <c r="AI176" s="115">
        <v>0</v>
      </c>
      <c r="AJ176" s="115">
        <v>0</v>
      </c>
      <c r="AK176" s="115">
        <v>0</v>
      </c>
      <c r="AL176" s="115">
        <v>0</v>
      </c>
      <c r="AM176" s="115">
        <v>0</v>
      </c>
      <c r="AN176" s="115">
        <v>0</v>
      </c>
      <c r="AO176" s="115">
        <v>0</v>
      </c>
      <c r="AP176" s="115">
        <v>0</v>
      </c>
      <c r="AQ176" s="115">
        <v>0</v>
      </c>
      <c r="AR176" s="115">
        <v>0</v>
      </c>
      <c r="AS176" s="115">
        <v>0</v>
      </c>
      <c r="AT176" s="115">
        <v>0</v>
      </c>
      <c r="AU176" s="115">
        <v>0</v>
      </c>
      <c r="AV176" s="115">
        <v>0</v>
      </c>
      <c r="AW176" s="115">
        <v>0</v>
      </c>
      <c r="AX176" s="115">
        <v>0</v>
      </c>
      <c r="AY176" s="115">
        <v>0</v>
      </c>
      <c r="AZ176" s="115">
        <v>0</v>
      </c>
      <c r="BA176" s="115">
        <v>0</v>
      </c>
      <c r="BB176" s="115">
        <v>0</v>
      </c>
      <c r="BC176" s="115">
        <v>0</v>
      </c>
      <c r="BD176" s="115">
        <v>0</v>
      </c>
      <c r="BE176" s="115">
        <v>0</v>
      </c>
      <c r="BF176" s="115">
        <v>0</v>
      </c>
      <c r="BG176" s="115">
        <v>0</v>
      </c>
      <c r="BH176" s="115">
        <v>0</v>
      </c>
      <c r="BI176" s="115">
        <v>0</v>
      </c>
      <c r="BJ176" s="115">
        <v>0</v>
      </c>
      <c r="BK176" s="115">
        <v>0</v>
      </c>
      <c r="BL176" s="115">
        <v>0</v>
      </c>
    </row>
    <row r="177" spans="1:64" x14ac:dyDescent="0.35">
      <c r="A177" s="249"/>
      <c r="B177" s="46" t="s">
        <v>165</v>
      </c>
      <c r="C177" s="115">
        <v>0</v>
      </c>
      <c r="D177" s="115">
        <v>0</v>
      </c>
      <c r="E177" s="115">
        <v>0</v>
      </c>
      <c r="F177" s="115">
        <v>0</v>
      </c>
      <c r="G177" s="115">
        <v>0</v>
      </c>
      <c r="H177" s="115">
        <v>0</v>
      </c>
      <c r="I177" s="115">
        <v>0</v>
      </c>
      <c r="J177" s="115">
        <v>0</v>
      </c>
      <c r="K177" s="115">
        <v>0</v>
      </c>
      <c r="L177" s="115">
        <v>0</v>
      </c>
      <c r="M177" s="115">
        <v>0</v>
      </c>
      <c r="N177" s="115">
        <v>0</v>
      </c>
      <c r="O177" s="115">
        <v>0</v>
      </c>
      <c r="P177" s="115">
        <v>0</v>
      </c>
      <c r="Q177" s="115">
        <v>0</v>
      </c>
      <c r="R177" s="115">
        <v>0</v>
      </c>
      <c r="S177" s="115">
        <v>0</v>
      </c>
      <c r="T177" s="115">
        <v>0</v>
      </c>
      <c r="U177" s="115">
        <v>0</v>
      </c>
      <c r="V177" s="115">
        <v>0</v>
      </c>
      <c r="W177" s="115">
        <v>0</v>
      </c>
      <c r="X177" s="115">
        <v>0</v>
      </c>
      <c r="Y177" s="115">
        <v>0</v>
      </c>
      <c r="Z177" s="115">
        <v>0</v>
      </c>
      <c r="AA177" s="115">
        <v>0</v>
      </c>
      <c r="AB177" s="115">
        <v>0</v>
      </c>
      <c r="AC177" s="115">
        <v>0</v>
      </c>
      <c r="AD177" s="115">
        <v>0</v>
      </c>
      <c r="AE177" s="115">
        <v>0</v>
      </c>
      <c r="AF177" s="115">
        <v>0</v>
      </c>
      <c r="AG177" s="115">
        <v>0</v>
      </c>
      <c r="AH177" s="115">
        <v>0</v>
      </c>
      <c r="AI177" s="115">
        <v>0</v>
      </c>
      <c r="AJ177" s="115">
        <v>0</v>
      </c>
      <c r="AK177" s="115">
        <v>0</v>
      </c>
      <c r="AL177" s="115">
        <v>0</v>
      </c>
      <c r="AM177" s="115">
        <v>0</v>
      </c>
      <c r="AN177" s="115">
        <v>0</v>
      </c>
      <c r="AO177" s="115">
        <v>0</v>
      </c>
      <c r="AP177" s="115">
        <v>0</v>
      </c>
      <c r="AQ177" s="115">
        <v>0</v>
      </c>
      <c r="AR177" s="115">
        <v>0</v>
      </c>
      <c r="AS177" s="115">
        <v>0</v>
      </c>
      <c r="AT177" s="115">
        <v>0</v>
      </c>
      <c r="AU177" s="115">
        <v>0</v>
      </c>
      <c r="AV177" s="115">
        <v>0</v>
      </c>
      <c r="AW177" s="115">
        <v>0</v>
      </c>
      <c r="AX177" s="115">
        <v>0</v>
      </c>
      <c r="AY177" s="115">
        <v>0</v>
      </c>
      <c r="AZ177" s="115">
        <v>0</v>
      </c>
      <c r="BA177" s="115">
        <v>0</v>
      </c>
      <c r="BB177" s="115">
        <v>0</v>
      </c>
      <c r="BC177" s="115">
        <v>0</v>
      </c>
      <c r="BD177" s="115">
        <v>0</v>
      </c>
      <c r="BE177" s="115">
        <v>0</v>
      </c>
      <c r="BF177" s="115">
        <v>0</v>
      </c>
      <c r="BG177" s="115">
        <v>0</v>
      </c>
      <c r="BH177" s="115">
        <v>0</v>
      </c>
      <c r="BI177" s="115">
        <v>0</v>
      </c>
      <c r="BJ177" s="115">
        <v>0</v>
      </c>
      <c r="BK177" s="115">
        <v>0</v>
      </c>
      <c r="BL177" s="115">
        <v>0</v>
      </c>
    </row>
    <row r="178" spans="1:64" x14ac:dyDescent="0.35">
      <c r="A178" s="249"/>
      <c r="B178" s="46" t="s">
        <v>166</v>
      </c>
      <c r="C178" s="115">
        <v>0</v>
      </c>
      <c r="D178" s="115">
        <v>0</v>
      </c>
      <c r="E178" s="115">
        <v>0</v>
      </c>
      <c r="F178" s="115">
        <v>0</v>
      </c>
      <c r="G178" s="115">
        <v>0</v>
      </c>
      <c r="H178" s="115">
        <v>0</v>
      </c>
      <c r="I178" s="115">
        <v>0</v>
      </c>
      <c r="J178" s="115">
        <v>0</v>
      </c>
      <c r="K178" s="115">
        <v>0</v>
      </c>
      <c r="L178" s="115">
        <v>0</v>
      </c>
      <c r="M178" s="115">
        <v>0</v>
      </c>
      <c r="N178" s="115">
        <v>0</v>
      </c>
      <c r="O178" s="115">
        <v>0</v>
      </c>
      <c r="P178" s="115">
        <v>0</v>
      </c>
      <c r="Q178" s="115">
        <v>0</v>
      </c>
      <c r="R178" s="115">
        <v>0</v>
      </c>
      <c r="S178" s="115">
        <v>0</v>
      </c>
      <c r="T178" s="115">
        <v>0</v>
      </c>
      <c r="U178" s="115">
        <v>0</v>
      </c>
      <c r="V178" s="115">
        <v>0</v>
      </c>
      <c r="W178" s="115">
        <v>0</v>
      </c>
      <c r="X178" s="115">
        <v>0</v>
      </c>
      <c r="Y178" s="115">
        <v>0</v>
      </c>
      <c r="Z178" s="115">
        <v>0</v>
      </c>
      <c r="AA178" s="115">
        <v>0</v>
      </c>
      <c r="AB178" s="115">
        <v>0</v>
      </c>
      <c r="AC178" s="115">
        <v>0</v>
      </c>
      <c r="AD178" s="115">
        <v>0</v>
      </c>
      <c r="AE178" s="115">
        <v>0</v>
      </c>
      <c r="AF178" s="115">
        <v>0</v>
      </c>
      <c r="AG178" s="115">
        <v>0</v>
      </c>
      <c r="AH178" s="115">
        <v>0</v>
      </c>
      <c r="AI178" s="115">
        <v>0</v>
      </c>
      <c r="AJ178" s="115">
        <v>0</v>
      </c>
      <c r="AK178" s="115">
        <v>0</v>
      </c>
      <c r="AL178" s="115">
        <v>0</v>
      </c>
      <c r="AM178" s="115">
        <v>0</v>
      </c>
      <c r="AN178" s="115">
        <v>0</v>
      </c>
      <c r="AO178" s="115">
        <v>0</v>
      </c>
      <c r="AP178" s="115">
        <v>0</v>
      </c>
      <c r="AQ178" s="115">
        <v>0</v>
      </c>
      <c r="AR178" s="115">
        <v>0</v>
      </c>
      <c r="AS178" s="115">
        <v>0</v>
      </c>
      <c r="AT178" s="115">
        <v>0</v>
      </c>
      <c r="AU178" s="115">
        <v>0</v>
      </c>
      <c r="AV178" s="115">
        <v>0</v>
      </c>
      <c r="AW178" s="115">
        <v>0</v>
      </c>
      <c r="AX178" s="115">
        <v>0</v>
      </c>
      <c r="AY178" s="115">
        <v>0</v>
      </c>
      <c r="AZ178" s="115">
        <v>0</v>
      </c>
      <c r="BA178" s="115">
        <v>0</v>
      </c>
      <c r="BB178" s="115">
        <v>0</v>
      </c>
      <c r="BC178" s="115">
        <v>0</v>
      </c>
      <c r="BD178" s="115">
        <v>0</v>
      </c>
      <c r="BE178" s="115">
        <v>0</v>
      </c>
      <c r="BF178" s="115">
        <v>0</v>
      </c>
      <c r="BG178" s="115">
        <v>0</v>
      </c>
      <c r="BH178" s="115">
        <v>0</v>
      </c>
      <c r="BI178" s="115">
        <v>0</v>
      </c>
      <c r="BJ178" s="115">
        <v>0</v>
      </c>
      <c r="BK178" s="115">
        <v>0</v>
      </c>
      <c r="BL178" s="115">
        <v>0</v>
      </c>
    </row>
    <row r="179" spans="1:64" x14ac:dyDescent="0.35">
      <c r="A179" s="249"/>
      <c r="B179" s="46" t="s">
        <v>167</v>
      </c>
      <c r="C179" s="115">
        <v>0</v>
      </c>
      <c r="D179" s="115">
        <v>0</v>
      </c>
      <c r="E179" s="115">
        <v>0</v>
      </c>
      <c r="F179" s="115">
        <v>0</v>
      </c>
      <c r="G179" s="115">
        <v>0</v>
      </c>
      <c r="H179" s="115">
        <v>0</v>
      </c>
      <c r="I179" s="115">
        <v>0</v>
      </c>
      <c r="J179" s="115">
        <v>0</v>
      </c>
      <c r="K179" s="115">
        <v>0</v>
      </c>
      <c r="L179" s="115">
        <v>0</v>
      </c>
      <c r="M179" s="115">
        <v>0</v>
      </c>
      <c r="N179" s="115">
        <v>0</v>
      </c>
      <c r="O179" s="115">
        <v>0</v>
      </c>
      <c r="P179" s="115">
        <v>0</v>
      </c>
      <c r="Q179" s="115">
        <v>0</v>
      </c>
      <c r="R179" s="115">
        <v>0</v>
      </c>
      <c r="S179" s="115">
        <v>0</v>
      </c>
      <c r="T179" s="115">
        <v>0</v>
      </c>
      <c r="U179" s="115">
        <v>0</v>
      </c>
      <c r="V179" s="115">
        <v>0</v>
      </c>
      <c r="W179" s="115">
        <v>0</v>
      </c>
      <c r="X179" s="115">
        <v>0</v>
      </c>
      <c r="Y179" s="115">
        <v>0</v>
      </c>
      <c r="Z179" s="115">
        <v>0</v>
      </c>
      <c r="AA179" s="115">
        <v>0</v>
      </c>
      <c r="AB179" s="115">
        <v>0</v>
      </c>
      <c r="AC179" s="115">
        <v>0</v>
      </c>
      <c r="AD179" s="115">
        <v>0</v>
      </c>
      <c r="AE179" s="115">
        <v>0</v>
      </c>
      <c r="AF179" s="115">
        <v>0</v>
      </c>
      <c r="AG179" s="115">
        <v>0</v>
      </c>
      <c r="AH179" s="115">
        <v>0</v>
      </c>
      <c r="AI179" s="115">
        <v>0</v>
      </c>
      <c r="AJ179" s="115">
        <v>0</v>
      </c>
      <c r="AK179" s="115">
        <v>0</v>
      </c>
      <c r="AL179" s="115">
        <v>0</v>
      </c>
      <c r="AM179" s="115">
        <v>0</v>
      </c>
      <c r="AN179" s="115">
        <v>0</v>
      </c>
      <c r="AO179" s="115">
        <v>0</v>
      </c>
      <c r="AP179" s="115">
        <v>0</v>
      </c>
      <c r="AQ179" s="115">
        <v>0</v>
      </c>
      <c r="AR179" s="115">
        <v>0</v>
      </c>
      <c r="AS179" s="115">
        <v>0</v>
      </c>
      <c r="AT179" s="115">
        <v>0</v>
      </c>
      <c r="AU179" s="115">
        <v>0</v>
      </c>
      <c r="AV179" s="115">
        <v>0</v>
      </c>
      <c r="AW179" s="115">
        <v>0</v>
      </c>
      <c r="AX179" s="115">
        <v>0</v>
      </c>
      <c r="AY179" s="115">
        <v>0</v>
      </c>
      <c r="AZ179" s="115">
        <v>0</v>
      </c>
      <c r="BA179" s="115">
        <v>0</v>
      </c>
      <c r="BB179" s="115">
        <v>0</v>
      </c>
      <c r="BC179" s="115">
        <v>0</v>
      </c>
      <c r="BD179" s="115">
        <v>0</v>
      </c>
      <c r="BE179" s="115">
        <v>0</v>
      </c>
      <c r="BF179" s="115">
        <v>0</v>
      </c>
      <c r="BG179" s="115">
        <v>0</v>
      </c>
      <c r="BH179" s="115">
        <v>0</v>
      </c>
      <c r="BI179" s="115">
        <v>0</v>
      </c>
      <c r="BJ179" s="115">
        <v>0</v>
      </c>
      <c r="BK179" s="115">
        <v>0</v>
      </c>
      <c r="BL179" s="115">
        <v>0</v>
      </c>
    </row>
    <row r="180" spans="1:64" x14ac:dyDescent="0.35">
      <c r="A180" s="249"/>
      <c r="B180" s="46" t="s">
        <v>168</v>
      </c>
      <c r="C180" s="115">
        <v>0</v>
      </c>
      <c r="D180" s="115">
        <v>0</v>
      </c>
      <c r="E180" s="115">
        <v>0</v>
      </c>
      <c r="F180" s="115">
        <v>0</v>
      </c>
      <c r="G180" s="115">
        <v>0</v>
      </c>
      <c r="H180" s="115">
        <v>0</v>
      </c>
      <c r="I180" s="115">
        <v>0</v>
      </c>
      <c r="J180" s="115">
        <v>0</v>
      </c>
      <c r="K180" s="115">
        <v>0</v>
      </c>
      <c r="L180" s="115">
        <v>0</v>
      </c>
      <c r="M180" s="115">
        <v>0</v>
      </c>
      <c r="N180" s="115">
        <v>0</v>
      </c>
      <c r="O180" s="115">
        <v>0</v>
      </c>
      <c r="P180" s="115">
        <v>0</v>
      </c>
      <c r="Q180" s="115">
        <v>0</v>
      </c>
      <c r="R180" s="115">
        <v>0</v>
      </c>
      <c r="S180" s="115">
        <v>0</v>
      </c>
      <c r="T180" s="115">
        <v>0</v>
      </c>
      <c r="U180" s="115">
        <v>0</v>
      </c>
      <c r="V180" s="115">
        <v>0</v>
      </c>
      <c r="W180" s="115">
        <v>0</v>
      </c>
      <c r="X180" s="115">
        <v>0</v>
      </c>
      <c r="Y180" s="115">
        <v>0</v>
      </c>
      <c r="Z180" s="115">
        <v>0</v>
      </c>
      <c r="AA180" s="115">
        <v>0</v>
      </c>
      <c r="AB180" s="115">
        <v>0</v>
      </c>
      <c r="AC180" s="115">
        <v>0</v>
      </c>
      <c r="AD180" s="115">
        <v>0</v>
      </c>
      <c r="AE180" s="115">
        <v>0</v>
      </c>
      <c r="AF180" s="115">
        <v>0</v>
      </c>
      <c r="AG180" s="115">
        <v>0</v>
      </c>
      <c r="AH180" s="115">
        <v>0</v>
      </c>
      <c r="AI180" s="115">
        <v>0</v>
      </c>
      <c r="AJ180" s="115">
        <v>0</v>
      </c>
      <c r="AK180" s="115">
        <v>0</v>
      </c>
      <c r="AL180" s="115">
        <v>0</v>
      </c>
      <c r="AM180" s="115">
        <v>0</v>
      </c>
      <c r="AN180" s="115">
        <v>0</v>
      </c>
      <c r="AO180" s="115">
        <v>0</v>
      </c>
      <c r="AP180" s="115">
        <v>0</v>
      </c>
      <c r="AQ180" s="115">
        <v>0</v>
      </c>
      <c r="AR180" s="115">
        <v>0</v>
      </c>
      <c r="AS180" s="115">
        <v>0</v>
      </c>
      <c r="AT180" s="115">
        <v>0</v>
      </c>
      <c r="AU180" s="115">
        <v>0</v>
      </c>
      <c r="AV180" s="115">
        <v>0</v>
      </c>
      <c r="AW180" s="115">
        <v>0</v>
      </c>
      <c r="AX180" s="115">
        <v>0</v>
      </c>
      <c r="AY180" s="115">
        <v>0</v>
      </c>
      <c r="AZ180" s="115">
        <v>0</v>
      </c>
      <c r="BA180" s="115">
        <v>0</v>
      </c>
      <c r="BB180" s="115">
        <v>0</v>
      </c>
      <c r="BC180" s="115">
        <v>0</v>
      </c>
      <c r="BD180" s="115">
        <v>0</v>
      </c>
      <c r="BE180" s="115">
        <v>0</v>
      </c>
      <c r="BF180" s="115">
        <v>0</v>
      </c>
      <c r="BG180" s="115">
        <v>0</v>
      </c>
      <c r="BH180" s="115">
        <v>0</v>
      </c>
      <c r="BI180" s="115">
        <v>0</v>
      </c>
      <c r="BJ180" s="115">
        <v>0</v>
      </c>
      <c r="BK180" s="115">
        <v>0</v>
      </c>
      <c r="BL180" s="115">
        <v>0</v>
      </c>
    </row>
    <row r="181" spans="1:64" x14ac:dyDescent="0.35">
      <c r="A181" s="249"/>
      <c r="B181" s="46" t="s">
        <v>169</v>
      </c>
      <c r="C181" s="115">
        <v>0</v>
      </c>
      <c r="D181" s="115">
        <v>0</v>
      </c>
      <c r="E181" s="115">
        <v>0</v>
      </c>
      <c r="F181" s="115">
        <v>0</v>
      </c>
      <c r="G181" s="115">
        <v>0</v>
      </c>
      <c r="H181" s="115">
        <v>0</v>
      </c>
      <c r="I181" s="115">
        <v>0</v>
      </c>
      <c r="J181" s="115">
        <v>0</v>
      </c>
      <c r="K181" s="115">
        <v>0</v>
      </c>
      <c r="L181" s="115">
        <v>0</v>
      </c>
      <c r="M181" s="115">
        <v>0</v>
      </c>
      <c r="N181" s="115">
        <v>0</v>
      </c>
      <c r="O181" s="115">
        <v>0</v>
      </c>
      <c r="P181" s="115">
        <v>0</v>
      </c>
      <c r="Q181" s="115">
        <v>0</v>
      </c>
      <c r="R181" s="115">
        <v>0</v>
      </c>
      <c r="S181" s="115">
        <v>0</v>
      </c>
      <c r="T181" s="115">
        <v>0</v>
      </c>
      <c r="U181" s="115">
        <v>0</v>
      </c>
      <c r="V181" s="115">
        <v>0</v>
      </c>
      <c r="W181" s="115">
        <v>0</v>
      </c>
      <c r="X181" s="115">
        <v>0</v>
      </c>
      <c r="Y181" s="115">
        <v>0</v>
      </c>
      <c r="Z181" s="115">
        <v>0</v>
      </c>
      <c r="AA181" s="115">
        <v>0</v>
      </c>
      <c r="AB181" s="115">
        <v>0</v>
      </c>
      <c r="AC181" s="115">
        <v>0</v>
      </c>
      <c r="AD181" s="115">
        <v>0</v>
      </c>
      <c r="AE181" s="115">
        <v>0</v>
      </c>
      <c r="AF181" s="115">
        <v>0</v>
      </c>
      <c r="AG181" s="115">
        <v>0</v>
      </c>
      <c r="AH181" s="115">
        <v>0</v>
      </c>
      <c r="AI181" s="115">
        <v>0</v>
      </c>
      <c r="AJ181" s="115">
        <v>0</v>
      </c>
      <c r="AK181" s="115">
        <v>0</v>
      </c>
      <c r="AL181" s="115">
        <v>0</v>
      </c>
      <c r="AM181" s="115">
        <v>0</v>
      </c>
      <c r="AN181" s="115">
        <v>0</v>
      </c>
      <c r="AO181" s="115">
        <v>0</v>
      </c>
      <c r="AP181" s="115">
        <v>0</v>
      </c>
      <c r="AQ181" s="115">
        <v>0</v>
      </c>
      <c r="AR181" s="115">
        <v>0</v>
      </c>
      <c r="AS181" s="115">
        <v>0</v>
      </c>
      <c r="AT181" s="115">
        <v>0</v>
      </c>
      <c r="AU181" s="115">
        <v>0</v>
      </c>
      <c r="AV181" s="115">
        <v>0</v>
      </c>
      <c r="AW181" s="115">
        <v>0</v>
      </c>
      <c r="AX181" s="115">
        <v>0</v>
      </c>
      <c r="AY181" s="115">
        <v>0</v>
      </c>
      <c r="AZ181" s="115">
        <v>0</v>
      </c>
      <c r="BA181" s="115">
        <v>0</v>
      </c>
      <c r="BB181" s="115">
        <v>0</v>
      </c>
      <c r="BC181" s="115">
        <v>0</v>
      </c>
      <c r="BD181" s="115">
        <v>0</v>
      </c>
      <c r="BE181" s="115">
        <v>0</v>
      </c>
      <c r="BF181" s="115">
        <v>0</v>
      </c>
      <c r="BG181" s="115">
        <v>0</v>
      </c>
      <c r="BH181" s="115">
        <v>0</v>
      </c>
      <c r="BI181" s="115">
        <v>0</v>
      </c>
      <c r="BJ181" s="115">
        <v>0</v>
      </c>
      <c r="BK181" s="115">
        <v>0</v>
      </c>
      <c r="BL181" s="115">
        <v>0</v>
      </c>
    </row>
    <row r="182" spans="1:64" x14ac:dyDescent="0.35">
      <c r="A182" s="249"/>
      <c r="B182" s="46" t="s">
        <v>170</v>
      </c>
      <c r="C182" s="115">
        <v>0</v>
      </c>
      <c r="D182" s="115">
        <v>0</v>
      </c>
      <c r="E182" s="115">
        <v>0</v>
      </c>
      <c r="F182" s="115">
        <v>0</v>
      </c>
      <c r="G182" s="115">
        <v>0</v>
      </c>
      <c r="H182" s="115">
        <v>0</v>
      </c>
      <c r="I182" s="115">
        <v>0</v>
      </c>
      <c r="J182" s="115">
        <v>0</v>
      </c>
      <c r="K182" s="115">
        <v>0</v>
      </c>
      <c r="L182" s="115">
        <v>0</v>
      </c>
      <c r="M182" s="115">
        <v>0</v>
      </c>
      <c r="N182" s="115">
        <v>0</v>
      </c>
      <c r="O182" s="115">
        <v>0</v>
      </c>
      <c r="P182" s="115">
        <v>0</v>
      </c>
      <c r="Q182" s="115">
        <v>0</v>
      </c>
      <c r="R182" s="115">
        <v>0</v>
      </c>
      <c r="S182" s="115">
        <v>0</v>
      </c>
      <c r="T182" s="115">
        <v>0</v>
      </c>
      <c r="U182" s="115">
        <v>0</v>
      </c>
      <c r="V182" s="115">
        <v>0</v>
      </c>
      <c r="W182" s="115">
        <v>0</v>
      </c>
      <c r="X182" s="115">
        <v>0</v>
      </c>
      <c r="Y182" s="115">
        <v>0</v>
      </c>
      <c r="Z182" s="115">
        <v>0</v>
      </c>
      <c r="AA182" s="115">
        <v>0</v>
      </c>
      <c r="AB182" s="115">
        <v>0</v>
      </c>
      <c r="AC182" s="115">
        <v>0</v>
      </c>
      <c r="AD182" s="115">
        <v>0</v>
      </c>
      <c r="AE182" s="115">
        <v>0</v>
      </c>
      <c r="AF182" s="115">
        <v>0</v>
      </c>
      <c r="AG182" s="115">
        <v>0</v>
      </c>
      <c r="AH182" s="115">
        <v>0</v>
      </c>
      <c r="AI182" s="115">
        <v>0</v>
      </c>
      <c r="AJ182" s="115">
        <v>0</v>
      </c>
      <c r="AK182" s="115">
        <v>0</v>
      </c>
      <c r="AL182" s="115">
        <v>0</v>
      </c>
      <c r="AM182" s="115">
        <v>0</v>
      </c>
      <c r="AN182" s="115">
        <v>0</v>
      </c>
      <c r="AO182" s="115">
        <v>0</v>
      </c>
      <c r="AP182" s="115">
        <v>0</v>
      </c>
      <c r="AQ182" s="115">
        <v>0</v>
      </c>
      <c r="AR182" s="115">
        <v>0</v>
      </c>
      <c r="AS182" s="115">
        <v>0</v>
      </c>
      <c r="AT182" s="115">
        <v>0</v>
      </c>
      <c r="AU182" s="115">
        <v>0</v>
      </c>
      <c r="AV182" s="115">
        <v>0</v>
      </c>
      <c r="AW182" s="115">
        <v>0</v>
      </c>
      <c r="AX182" s="115">
        <v>0</v>
      </c>
      <c r="AY182" s="115">
        <v>0</v>
      </c>
      <c r="AZ182" s="115">
        <v>0</v>
      </c>
      <c r="BA182" s="115">
        <v>0</v>
      </c>
      <c r="BB182" s="115">
        <v>0</v>
      </c>
      <c r="BC182" s="115">
        <v>0</v>
      </c>
      <c r="BD182" s="115">
        <v>0</v>
      </c>
      <c r="BE182" s="115">
        <v>0</v>
      </c>
      <c r="BF182" s="115">
        <v>0</v>
      </c>
      <c r="BG182" s="115">
        <v>0</v>
      </c>
      <c r="BH182" s="115">
        <v>0</v>
      </c>
      <c r="BI182" s="115">
        <v>0</v>
      </c>
      <c r="BJ182" s="115">
        <v>0</v>
      </c>
      <c r="BK182" s="115">
        <v>0</v>
      </c>
      <c r="BL182" s="115">
        <v>0</v>
      </c>
    </row>
    <row r="183" spans="1:64" x14ac:dyDescent="0.35">
      <c r="A183" s="249"/>
      <c r="B183" s="46" t="s">
        <v>171</v>
      </c>
      <c r="C183" s="115">
        <v>0</v>
      </c>
      <c r="D183" s="115">
        <v>0</v>
      </c>
      <c r="E183" s="115">
        <v>0</v>
      </c>
      <c r="F183" s="115">
        <v>0</v>
      </c>
      <c r="G183" s="115">
        <v>0</v>
      </c>
      <c r="H183" s="115">
        <v>0</v>
      </c>
      <c r="I183" s="115">
        <v>0</v>
      </c>
      <c r="J183" s="115">
        <v>0</v>
      </c>
      <c r="K183" s="115">
        <v>0</v>
      </c>
      <c r="L183" s="115">
        <v>0</v>
      </c>
      <c r="M183" s="115">
        <v>0</v>
      </c>
      <c r="N183" s="115">
        <v>0</v>
      </c>
      <c r="O183" s="115">
        <v>0</v>
      </c>
      <c r="P183" s="115">
        <v>0</v>
      </c>
      <c r="Q183" s="115">
        <v>0</v>
      </c>
      <c r="R183" s="115">
        <v>0</v>
      </c>
      <c r="S183" s="115">
        <v>0</v>
      </c>
      <c r="T183" s="115">
        <v>0</v>
      </c>
      <c r="U183" s="115">
        <v>0</v>
      </c>
      <c r="V183" s="115">
        <v>0</v>
      </c>
      <c r="W183" s="115">
        <v>0</v>
      </c>
      <c r="X183" s="115">
        <v>0</v>
      </c>
      <c r="Y183" s="115">
        <v>0</v>
      </c>
      <c r="Z183" s="115">
        <v>0</v>
      </c>
      <c r="AA183" s="115">
        <v>0</v>
      </c>
      <c r="AB183" s="115">
        <v>0</v>
      </c>
      <c r="AC183" s="115">
        <v>0</v>
      </c>
      <c r="AD183" s="115">
        <v>0</v>
      </c>
      <c r="AE183" s="115">
        <v>0</v>
      </c>
      <c r="AF183" s="115">
        <v>0</v>
      </c>
      <c r="AG183" s="115">
        <v>0</v>
      </c>
      <c r="AH183" s="115">
        <v>0</v>
      </c>
      <c r="AI183" s="115">
        <v>0</v>
      </c>
      <c r="AJ183" s="115">
        <v>0</v>
      </c>
      <c r="AK183" s="115">
        <v>0</v>
      </c>
      <c r="AL183" s="115">
        <v>0</v>
      </c>
      <c r="AM183" s="115">
        <v>0</v>
      </c>
      <c r="AN183" s="115">
        <v>0</v>
      </c>
      <c r="AO183" s="115">
        <v>0</v>
      </c>
      <c r="AP183" s="115">
        <v>0</v>
      </c>
      <c r="AQ183" s="115">
        <v>0</v>
      </c>
      <c r="AR183" s="115">
        <v>0</v>
      </c>
      <c r="AS183" s="115">
        <v>0</v>
      </c>
      <c r="AT183" s="115">
        <v>0</v>
      </c>
      <c r="AU183" s="115">
        <v>0</v>
      </c>
      <c r="AV183" s="115">
        <v>0</v>
      </c>
      <c r="AW183" s="115">
        <v>0</v>
      </c>
      <c r="AX183" s="115">
        <v>0</v>
      </c>
      <c r="AY183" s="115">
        <v>0</v>
      </c>
      <c r="AZ183" s="115">
        <v>0</v>
      </c>
      <c r="BA183" s="115">
        <v>0</v>
      </c>
      <c r="BB183" s="115">
        <v>0</v>
      </c>
      <c r="BC183" s="115">
        <v>0</v>
      </c>
      <c r="BD183" s="115">
        <v>0</v>
      </c>
      <c r="BE183" s="115">
        <v>0</v>
      </c>
      <c r="BF183" s="115">
        <v>0</v>
      </c>
      <c r="BG183" s="115">
        <v>0</v>
      </c>
      <c r="BH183" s="115">
        <v>0</v>
      </c>
      <c r="BI183" s="115">
        <v>0</v>
      </c>
      <c r="BJ183" s="115">
        <v>0</v>
      </c>
      <c r="BK183" s="115">
        <v>0</v>
      </c>
      <c r="BL183" s="115">
        <v>0</v>
      </c>
    </row>
    <row r="184" spans="1:64" x14ac:dyDescent="0.35">
      <c r="A184" s="249"/>
      <c r="B184" s="46" t="s">
        <v>172</v>
      </c>
      <c r="C184" s="115">
        <v>0</v>
      </c>
      <c r="D184" s="115">
        <v>0</v>
      </c>
      <c r="E184" s="115">
        <v>0</v>
      </c>
      <c r="F184" s="115">
        <v>0</v>
      </c>
      <c r="G184" s="115">
        <v>0</v>
      </c>
      <c r="H184" s="115">
        <v>0</v>
      </c>
      <c r="I184" s="115">
        <v>0</v>
      </c>
      <c r="J184" s="115">
        <v>0</v>
      </c>
      <c r="K184" s="115">
        <v>0</v>
      </c>
      <c r="L184" s="115">
        <v>0</v>
      </c>
      <c r="M184" s="115">
        <v>0</v>
      </c>
      <c r="N184" s="115">
        <v>0</v>
      </c>
      <c r="O184" s="115">
        <v>0</v>
      </c>
      <c r="P184" s="115">
        <v>0</v>
      </c>
      <c r="Q184" s="115">
        <v>0</v>
      </c>
      <c r="R184" s="115">
        <v>0</v>
      </c>
      <c r="S184" s="115">
        <v>0</v>
      </c>
      <c r="T184" s="115">
        <v>0</v>
      </c>
      <c r="U184" s="115">
        <v>0</v>
      </c>
      <c r="V184" s="115">
        <v>0</v>
      </c>
      <c r="W184" s="115">
        <v>0</v>
      </c>
      <c r="X184" s="115">
        <v>0</v>
      </c>
      <c r="Y184" s="115">
        <v>0</v>
      </c>
      <c r="Z184" s="115">
        <v>0</v>
      </c>
      <c r="AA184" s="115">
        <v>0</v>
      </c>
      <c r="AB184" s="115">
        <v>0</v>
      </c>
      <c r="AC184" s="115">
        <v>0</v>
      </c>
      <c r="AD184" s="115">
        <v>0</v>
      </c>
      <c r="AE184" s="115">
        <v>0</v>
      </c>
      <c r="AF184" s="115">
        <v>0</v>
      </c>
      <c r="AG184" s="115">
        <v>0</v>
      </c>
      <c r="AH184" s="115">
        <v>0</v>
      </c>
      <c r="AI184" s="115">
        <v>0</v>
      </c>
      <c r="AJ184" s="115">
        <v>0</v>
      </c>
      <c r="AK184" s="115">
        <v>0</v>
      </c>
      <c r="AL184" s="115">
        <v>0</v>
      </c>
      <c r="AM184" s="115">
        <v>0</v>
      </c>
      <c r="AN184" s="115">
        <v>0</v>
      </c>
      <c r="AO184" s="115">
        <v>0</v>
      </c>
      <c r="AP184" s="115">
        <v>0</v>
      </c>
      <c r="AQ184" s="115">
        <v>0</v>
      </c>
      <c r="AR184" s="115">
        <v>0</v>
      </c>
      <c r="AS184" s="115">
        <v>0</v>
      </c>
      <c r="AT184" s="115">
        <v>0</v>
      </c>
      <c r="AU184" s="115">
        <v>0</v>
      </c>
      <c r="AV184" s="115">
        <v>0</v>
      </c>
      <c r="AW184" s="115">
        <v>0</v>
      </c>
      <c r="AX184" s="115">
        <v>0</v>
      </c>
      <c r="AY184" s="115">
        <v>0</v>
      </c>
      <c r="AZ184" s="115">
        <v>0</v>
      </c>
      <c r="BA184" s="115">
        <v>0</v>
      </c>
      <c r="BB184" s="115">
        <v>0</v>
      </c>
      <c r="BC184" s="115">
        <v>0</v>
      </c>
      <c r="BD184" s="115">
        <v>0</v>
      </c>
      <c r="BE184" s="115">
        <v>0</v>
      </c>
      <c r="BF184" s="115">
        <v>0</v>
      </c>
      <c r="BG184" s="115">
        <v>0</v>
      </c>
      <c r="BH184" s="115">
        <v>0</v>
      </c>
      <c r="BI184" s="115">
        <v>0</v>
      </c>
      <c r="BJ184" s="115">
        <v>0</v>
      </c>
      <c r="BK184" s="115">
        <v>0</v>
      </c>
      <c r="BL184" s="115">
        <v>0</v>
      </c>
    </row>
    <row r="185" spans="1:64" x14ac:dyDescent="0.35">
      <c r="A185" s="249"/>
      <c r="B185" s="46" t="s">
        <v>173</v>
      </c>
      <c r="C185" s="115">
        <v>0</v>
      </c>
      <c r="D185" s="115">
        <v>0</v>
      </c>
      <c r="E185" s="115">
        <v>0</v>
      </c>
      <c r="F185" s="115">
        <v>0</v>
      </c>
      <c r="G185" s="115">
        <v>0</v>
      </c>
      <c r="H185" s="115">
        <v>0</v>
      </c>
      <c r="I185" s="115">
        <v>0</v>
      </c>
      <c r="J185" s="115">
        <v>0</v>
      </c>
      <c r="K185" s="115">
        <v>0</v>
      </c>
      <c r="L185" s="115">
        <v>0</v>
      </c>
      <c r="M185" s="115">
        <v>0</v>
      </c>
      <c r="N185" s="115">
        <v>0</v>
      </c>
      <c r="O185" s="115">
        <v>0</v>
      </c>
      <c r="P185" s="115">
        <v>0</v>
      </c>
      <c r="Q185" s="115">
        <v>0</v>
      </c>
      <c r="R185" s="115">
        <v>0</v>
      </c>
      <c r="S185" s="115">
        <v>0</v>
      </c>
      <c r="T185" s="115">
        <v>0</v>
      </c>
      <c r="U185" s="115">
        <v>0</v>
      </c>
      <c r="V185" s="115">
        <v>0</v>
      </c>
      <c r="W185" s="115">
        <v>0</v>
      </c>
      <c r="X185" s="115">
        <v>0</v>
      </c>
      <c r="Y185" s="115">
        <v>0</v>
      </c>
      <c r="Z185" s="115">
        <v>0</v>
      </c>
      <c r="AA185" s="115">
        <v>0</v>
      </c>
      <c r="AB185" s="115">
        <v>0</v>
      </c>
      <c r="AC185" s="115">
        <v>0</v>
      </c>
      <c r="AD185" s="115">
        <v>0</v>
      </c>
      <c r="AE185" s="115">
        <v>0</v>
      </c>
      <c r="AF185" s="115">
        <v>0</v>
      </c>
      <c r="AG185" s="115">
        <v>0</v>
      </c>
      <c r="AH185" s="115">
        <v>0</v>
      </c>
      <c r="AI185" s="115">
        <v>0</v>
      </c>
      <c r="AJ185" s="115">
        <v>0</v>
      </c>
      <c r="AK185" s="115">
        <v>0</v>
      </c>
      <c r="AL185" s="115">
        <v>0</v>
      </c>
      <c r="AM185" s="115">
        <v>0</v>
      </c>
      <c r="AN185" s="115">
        <v>0</v>
      </c>
      <c r="AO185" s="115">
        <v>0</v>
      </c>
      <c r="AP185" s="115">
        <v>0</v>
      </c>
      <c r="AQ185" s="115">
        <v>0</v>
      </c>
      <c r="AR185" s="115">
        <v>0</v>
      </c>
      <c r="AS185" s="115">
        <v>0</v>
      </c>
      <c r="AT185" s="115">
        <v>0</v>
      </c>
      <c r="AU185" s="115">
        <v>0</v>
      </c>
      <c r="AV185" s="115">
        <v>0</v>
      </c>
      <c r="AW185" s="115">
        <v>0</v>
      </c>
      <c r="AX185" s="115">
        <v>0</v>
      </c>
      <c r="AY185" s="115">
        <v>0</v>
      </c>
      <c r="AZ185" s="115">
        <v>0</v>
      </c>
      <c r="BA185" s="115">
        <v>0</v>
      </c>
      <c r="BB185" s="115">
        <v>0</v>
      </c>
      <c r="BC185" s="115">
        <v>0</v>
      </c>
      <c r="BD185" s="115">
        <v>0</v>
      </c>
      <c r="BE185" s="115">
        <v>0</v>
      </c>
      <c r="BF185" s="115">
        <v>0</v>
      </c>
      <c r="BG185" s="115">
        <v>0</v>
      </c>
      <c r="BH185" s="115">
        <v>0</v>
      </c>
      <c r="BI185" s="115">
        <v>0</v>
      </c>
      <c r="BJ185" s="115">
        <v>0</v>
      </c>
      <c r="BK185" s="115">
        <v>0</v>
      </c>
      <c r="BL185" s="115">
        <v>0</v>
      </c>
    </row>
    <row r="186" spans="1:64" x14ac:dyDescent="0.35">
      <c r="A186" s="249"/>
      <c r="B186" s="47" t="s">
        <v>136</v>
      </c>
      <c r="C186" s="115">
        <v>0</v>
      </c>
      <c r="D186" s="115">
        <v>0</v>
      </c>
      <c r="E186" s="115">
        <v>0</v>
      </c>
      <c r="F186" s="115">
        <v>0</v>
      </c>
      <c r="G186" s="115">
        <v>0</v>
      </c>
      <c r="H186" s="115">
        <v>0</v>
      </c>
      <c r="I186" s="115">
        <v>0</v>
      </c>
      <c r="J186" s="115">
        <v>0</v>
      </c>
      <c r="K186" s="115">
        <v>0</v>
      </c>
      <c r="L186" s="115">
        <v>0</v>
      </c>
      <c r="M186" s="115">
        <v>0</v>
      </c>
      <c r="N186" s="115">
        <v>0</v>
      </c>
      <c r="O186" s="115">
        <v>0</v>
      </c>
      <c r="P186" s="115">
        <v>0</v>
      </c>
      <c r="Q186" s="115">
        <v>0</v>
      </c>
      <c r="R186" s="115">
        <v>0</v>
      </c>
      <c r="S186" s="115">
        <v>0</v>
      </c>
      <c r="T186" s="115">
        <v>0</v>
      </c>
      <c r="U186" s="115">
        <v>0</v>
      </c>
      <c r="V186" s="115">
        <v>0</v>
      </c>
      <c r="W186" s="115">
        <v>0</v>
      </c>
      <c r="X186" s="115">
        <v>0</v>
      </c>
      <c r="Y186" s="115">
        <v>0</v>
      </c>
      <c r="Z186" s="115">
        <v>0</v>
      </c>
      <c r="AA186" s="115">
        <v>0</v>
      </c>
      <c r="AB186" s="115">
        <v>0</v>
      </c>
      <c r="AC186" s="115">
        <v>0</v>
      </c>
      <c r="AD186" s="115">
        <v>0</v>
      </c>
      <c r="AE186" s="115">
        <v>0</v>
      </c>
      <c r="AF186" s="115">
        <v>0</v>
      </c>
      <c r="AG186" s="115">
        <v>0</v>
      </c>
      <c r="AH186" s="115">
        <v>0</v>
      </c>
      <c r="AI186" s="115">
        <v>0</v>
      </c>
      <c r="AJ186" s="115">
        <v>0</v>
      </c>
      <c r="AK186" s="115">
        <v>0</v>
      </c>
      <c r="AL186" s="115">
        <v>0</v>
      </c>
      <c r="AM186" s="115">
        <v>0</v>
      </c>
      <c r="AN186" s="115">
        <v>0</v>
      </c>
      <c r="AO186" s="115">
        <v>0</v>
      </c>
      <c r="AP186" s="115">
        <v>0</v>
      </c>
      <c r="AQ186" s="115">
        <v>0</v>
      </c>
      <c r="AR186" s="115">
        <v>0</v>
      </c>
      <c r="AS186" s="115">
        <v>0</v>
      </c>
      <c r="AT186" s="115">
        <v>0</v>
      </c>
      <c r="AU186" s="115">
        <v>0</v>
      </c>
      <c r="AV186" s="115">
        <v>0</v>
      </c>
      <c r="AW186" s="115">
        <v>0</v>
      </c>
      <c r="AX186" s="115">
        <v>0</v>
      </c>
      <c r="AY186" s="115">
        <v>0</v>
      </c>
      <c r="AZ186" s="115">
        <v>0</v>
      </c>
      <c r="BA186" s="115">
        <v>0</v>
      </c>
      <c r="BB186" s="115">
        <v>0</v>
      </c>
      <c r="BC186" s="115">
        <v>0</v>
      </c>
      <c r="BD186" s="115">
        <v>0</v>
      </c>
      <c r="BE186" s="115">
        <v>0</v>
      </c>
      <c r="BF186" s="115">
        <v>0</v>
      </c>
      <c r="BG186" s="115">
        <v>0</v>
      </c>
      <c r="BH186" s="115">
        <v>0</v>
      </c>
      <c r="BI186" s="115">
        <v>0</v>
      </c>
      <c r="BJ186" s="115">
        <v>0</v>
      </c>
      <c r="BK186" s="115">
        <v>0</v>
      </c>
      <c r="BL186" s="115">
        <v>0</v>
      </c>
    </row>
    <row r="187" spans="1:64" x14ac:dyDescent="0.35">
      <c r="A187" s="249"/>
      <c r="B187" s="47" t="s">
        <v>197</v>
      </c>
      <c r="C187" s="115">
        <v>0</v>
      </c>
      <c r="D187" s="115">
        <v>0</v>
      </c>
      <c r="E187" s="115">
        <v>0</v>
      </c>
      <c r="F187" s="115">
        <v>0</v>
      </c>
      <c r="G187" s="115">
        <v>0</v>
      </c>
      <c r="H187" s="115">
        <v>0</v>
      </c>
      <c r="I187" s="115">
        <v>0</v>
      </c>
      <c r="J187" s="115">
        <v>0</v>
      </c>
      <c r="K187" s="115">
        <v>0</v>
      </c>
      <c r="L187" s="115">
        <v>0</v>
      </c>
      <c r="M187" s="115">
        <v>0</v>
      </c>
      <c r="N187" s="115">
        <v>0</v>
      </c>
      <c r="O187" s="115">
        <v>0</v>
      </c>
      <c r="P187" s="115">
        <v>0</v>
      </c>
      <c r="Q187" s="115">
        <v>0</v>
      </c>
      <c r="R187" s="115">
        <v>0</v>
      </c>
      <c r="S187" s="115">
        <v>0</v>
      </c>
      <c r="T187" s="115">
        <v>0</v>
      </c>
      <c r="U187" s="115">
        <v>0</v>
      </c>
      <c r="V187" s="115">
        <v>0</v>
      </c>
      <c r="W187" s="115">
        <v>0</v>
      </c>
      <c r="X187" s="115">
        <v>0</v>
      </c>
      <c r="Y187" s="115">
        <v>0</v>
      </c>
      <c r="Z187" s="115">
        <v>0</v>
      </c>
      <c r="AA187" s="115">
        <v>0</v>
      </c>
      <c r="AB187" s="115">
        <v>0</v>
      </c>
      <c r="AC187" s="115">
        <v>0</v>
      </c>
      <c r="AD187" s="115">
        <v>0</v>
      </c>
      <c r="AE187" s="115">
        <v>0</v>
      </c>
      <c r="AF187" s="115">
        <v>0</v>
      </c>
      <c r="AG187" s="115">
        <v>0</v>
      </c>
      <c r="AH187" s="115">
        <v>0</v>
      </c>
      <c r="AI187" s="115">
        <v>0</v>
      </c>
      <c r="AJ187" s="115">
        <v>0</v>
      </c>
      <c r="AK187" s="115">
        <v>0</v>
      </c>
      <c r="AL187" s="115">
        <v>0</v>
      </c>
      <c r="AM187" s="115">
        <v>0</v>
      </c>
      <c r="AN187" s="115">
        <v>0</v>
      </c>
      <c r="AO187" s="115">
        <v>0</v>
      </c>
      <c r="AP187" s="115">
        <v>0</v>
      </c>
      <c r="AQ187" s="115">
        <v>0</v>
      </c>
      <c r="AR187" s="115">
        <v>0</v>
      </c>
      <c r="AS187" s="115">
        <v>0</v>
      </c>
      <c r="AT187" s="115">
        <v>0</v>
      </c>
      <c r="AU187" s="115">
        <v>0</v>
      </c>
      <c r="AV187" s="115">
        <v>0</v>
      </c>
      <c r="AW187" s="115">
        <v>0</v>
      </c>
      <c r="AX187" s="115">
        <v>0</v>
      </c>
      <c r="AY187" s="115">
        <v>0</v>
      </c>
      <c r="AZ187" s="115">
        <v>0</v>
      </c>
      <c r="BA187" s="115">
        <v>0</v>
      </c>
      <c r="BB187" s="115">
        <v>0</v>
      </c>
      <c r="BC187" s="115">
        <v>0</v>
      </c>
      <c r="BD187" s="115">
        <v>0</v>
      </c>
      <c r="BE187" s="115">
        <v>0</v>
      </c>
      <c r="BF187" s="115">
        <v>0</v>
      </c>
      <c r="BG187" s="115">
        <v>0</v>
      </c>
      <c r="BH187" s="115">
        <v>0</v>
      </c>
      <c r="BI187" s="115">
        <v>0</v>
      </c>
      <c r="BJ187" s="115">
        <v>0</v>
      </c>
      <c r="BK187" s="115">
        <v>0</v>
      </c>
      <c r="BL187" s="115">
        <v>0</v>
      </c>
    </row>
    <row r="188" spans="1:64" x14ac:dyDescent="0.35">
      <c r="A188" s="249"/>
      <c r="B188" s="47" t="s">
        <v>218</v>
      </c>
      <c r="C188" s="115">
        <v>0</v>
      </c>
      <c r="D188" s="115">
        <v>0</v>
      </c>
      <c r="E188" s="115">
        <v>0</v>
      </c>
      <c r="F188" s="115">
        <v>0</v>
      </c>
      <c r="G188" s="115">
        <v>0</v>
      </c>
      <c r="H188" s="115">
        <v>0</v>
      </c>
      <c r="I188" s="115">
        <v>0</v>
      </c>
      <c r="J188" s="115">
        <v>0</v>
      </c>
      <c r="K188" s="115">
        <v>0</v>
      </c>
      <c r="L188" s="115">
        <v>0</v>
      </c>
      <c r="M188" s="115">
        <v>0</v>
      </c>
      <c r="N188" s="115">
        <v>0</v>
      </c>
      <c r="O188" s="115">
        <v>0</v>
      </c>
      <c r="P188" s="115">
        <v>0</v>
      </c>
      <c r="Q188" s="115">
        <v>0</v>
      </c>
      <c r="R188" s="115">
        <v>0</v>
      </c>
      <c r="S188" s="115">
        <v>0</v>
      </c>
      <c r="T188" s="115">
        <v>0</v>
      </c>
      <c r="U188" s="115">
        <v>0</v>
      </c>
      <c r="V188" s="115">
        <v>0</v>
      </c>
      <c r="W188" s="115">
        <v>0</v>
      </c>
      <c r="X188" s="115">
        <v>0</v>
      </c>
      <c r="Y188" s="115">
        <v>0</v>
      </c>
      <c r="Z188" s="115">
        <v>0</v>
      </c>
      <c r="AA188" s="115">
        <v>0</v>
      </c>
      <c r="AB188" s="115">
        <v>0</v>
      </c>
      <c r="AC188" s="115">
        <v>0</v>
      </c>
      <c r="AD188" s="115">
        <v>0</v>
      </c>
      <c r="AE188" s="115">
        <v>0</v>
      </c>
      <c r="AF188" s="115">
        <v>0</v>
      </c>
      <c r="AG188" s="115">
        <v>0</v>
      </c>
      <c r="AH188" s="115">
        <v>0</v>
      </c>
      <c r="AI188" s="115">
        <v>0</v>
      </c>
      <c r="AJ188" s="115">
        <v>0</v>
      </c>
      <c r="AK188" s="115">
        <v>0</v>
      </c>
      <c r="AL188" s="115">
        <v>0</v>
      </c>
      <c r="AM188" s="115">
        <v>0</v>
      </c>
      <c r="AN188" s="115">
        <v>0</v>
      </c>
      <c r="AO188" s="115">
        <v>0</v>
      </c>
      <c r="AP188" s="115">
        <v>0</v>
      </c>
      <c r="AQ188" s="115">
        <v>0</v>
      </c>
      <c r="AR188" s="115">
        <v>0</v>
      </c>
      <c r="AS188" s="115">
        <v>0</v>
      </c>
      <c r="AT188" s="115">
        <v>0</v>
      </c>
      <c r="AU188" s="115">
        <v>0</v>
      </c>
      <c r="AV188" s="115">
        <v>0</v>
      </c>
      <c r="AW188" s="115">
        <v>0</v>
      </c>
      <c r="AX188" s="115">
        <v>0</v>
      </c>
      <c r="AY188" s="115">
        <v>0</v>
      </c>
      <c r="AZ188" s="115">
        <v>0</v>
      </c>
      <c r="BA188" s="115">
        <v>0</v>
      </c>
      <c r="BB188" s="115">
        <v>0</v>
      </c>
      <c r="BC188" s="115">
        <v>0</v>
      </c>
      <c r="BD188" s="115">
        <v>0</v>
      </c>
      <c r="BE188" s="115">
        <v>0</v>
      </c>
      <c r="BF188" s="115">
        <v>0</v>
      </c>
      <c r="BG188" s="115">
        <v>0</v>
      </c>
      <c r="BH188" s="115">
        <v>0</v>
      </c>
      <c r="BI188" s="115">
        <v>0</v>
      </c>
      <c r="BJ188" s="115">
        <v>0</v>
      </c>
      <c r="BK188" s="115">
        <v>0</v>
      </c>
      <c r="BL188" s="115">
        <v>0</v>
      </c>
    </row>
    <row r="189" spans="1:64" x14ac:dyDescent="0.35">
      <c r="A189" s="249"/>
      <c r="B189" s="47" t="s">
        <v>198</v>
      </c>
      <c r="C189" s="115">
        <v>0</v>
      </c>
      <c r="D189" s="115">
        <v>0</v>
      </c>
      <c r="E189" s="115">
        <v>0</v>
      </c>
      <c r="F189" s="115">
        <v>0</v>
      </c>
      <c r="G189" s="115">
        <v>0</v>
      </c>
      <c r="H189" s="115">
        <v>0</v>
      </c>
      <c r="I189" s="115">
        <v>0</v>
      </c>
      <c r="J189" s="115">
        <v>0</v>
      </c>
      <c r="K189" s="115">
        <v>0</v>
      </c>
      <c r="L189" s="115">
        <v>0</v>
      </c>
      <c r="M189" s="115">
        <v>0</v>
      </c>
      <c r="N189" s="115">
        <v>0</v>
      </c>
      <c r="O189" s="115">
        <v>0</v>
      </c>
      <c r="P189" s="115">
        <v>0</v>
      </c>
      <c r="Q189" s="115">
        <v>0</v>
      </c>
      <c r="R189" s="115">
        <v>0</v>
      </c>
      <c r="S189" s="115">
        <v>0</v>
      </c>
      <c r="T189" s="115">
        <v>0</v>
      </c>
      <c r="U189" s="115">
        <v>0</v>
      </c>
      <c r="V189" s="115">
        <v>0</v>
      </c>
      <c r="W189" s="115">
        <v>0</v>
      </c>
      <c r="X189" s="115">
        <v>0</v>
      </c>
      <c r="Y189" s="115">
        <v>0</v>
      </c>
      <c r="Z189" s="115">
        <v>0</v>
      </c>
      <c r="AA189" s="115">
        <v>0</v>
      </c>
      <c r="AB189" s="115">
        <v>0</v>
      </c>
      <c r="AC189" s="115">
        <v>0</v>
      </c>
      <c r="AD189" s="115">
        <v>0</v>
      </c>
      <c r="AE189" s="115">
        <v>0</v>
      </c>
      <c r="AF189" s="115">
        <v>0</v>
      </c>
      <c r="AG189" s="115">
        <v>0</v>
      </c>
      <c r="AH189" s="115">
        <v>0</v>
      </c>
      <c r="AI189" s="115">
        <v>0</v>
      </c>
      <c r="AJ189" s="115">
        <v>0</v>
      </c>
      <c r="AK189" s="115">
        <v>0</v>
      </c>
      <c r="AL189" s="115">
        <v>0</v>
      </c>
      <c r="AM189" s="115">
        <v>0</v>
      </c>
      <c r="AN189" s="115">
        <v>0</v>
      </c>
      <c r="AO189" s="115">
        <v>0</v>
      </c>
      <c r="AP189" s="115">
        <v>0</v>
      </c>
      <c r="AQ189" s="115">
        <v>0</v>
      </c>
      <c r="AR189" s="115">
        <v>0</v>
      </c>
      <c r="AS189" s="115">
        <v>0</v>
      </c>
      <c r="AT189" s="115">
        <v>0</v>
      </c>
      <c r="AU189" s="115">
        <v>0</v>
      </c>
      <c r="AV189" s="115">
        <v>0</v>
      </c>
      <c r="AW189" s="115">
        <v>0</v>
      </c>
      <c r="AX189" s="115">
        <v>0</v>
      </c>
      <c r="AY189" s="115">
        <v>0</v>
      </c>
      <c r="AZ189" s="115">
        <v>0</v>
      </c>
      <c r="BA189" s="115">
        <v>0</v>
      </c>
      <c r="BB189" s="115">
        <v>0</v>
      </c>
      <c r="BC189" s="115">
        <v>0</v>
      </c>
      <c r="BD189" s="115">
        <v>0</v>
      </c>
      <c r="BE189" s="115">
        <v>0</v>
      </c>
      <c r="BF189" s="115">
        <v>0</v>
      </c>
      <c r="BG189" s="115">
        <v>0</v>
      </c>
      <c r="BH189" s="115">
        <v>0</v>
      </c>
      <c r="BI189" s="115">
        <v>0</v>
      </c>
      <c r="BJ189" s="115">
        <v>0</v>
      </c>
      <c r="BK189" s="115">
        <v>0</v>
      </c>
      <c r="BL189" s="115">
        <v>0</v>
      </c>
    </row>
    <row r="190" spans="1:64" x14ac:dyDescent="0.35">
      <c r="A190" s="249"/>
      <c r="B190" s="47" t="s">
        <v>140</v>
      </c>
      <c r="C190" s="115">
        <v>0</v>
      </c>
      <c r="D190" s="115">
        <v>0</v>
      </c>
      <c r="E190" s="115">
        <v>0</v>
      </c>
      <c r="F190" s="115">
        <v>0</v>
      </c>
      <c r="G190" s="115">
        <v>0</v>
      </c>
      <c r="H190" s="115">
        <v>0</v>
      </c>
      <c r="I190" s="115">
        <v>0</v>
      </c>
      <c r="J190" s="115">
        <v>0</v>
      </c>
      <c r="K190" s="115">
        <v>0</v>
      </c>
      <c r="L190" s="115">
        <v>0</v>
      </c>
      <c r="M190" s="115">
        <v>0</v>
      </c>
      <c r="N190" s="115">
        <v>0</v>
      </c>
      <c r="O190" s="115">
        <v>0</v>
      </c>
      <c r="P190" s="115">
        <v>0</v>
      </c>
      <c r="Q190" s="115">
        <v>0</v>
      </c>
      <c r="R190" s="115">
        <v>0</v>
      </c>
      <c r="S190" s="115">
        <v>0</v>
      </c>
      <c r="T190" s="115">
        <v>0</v>
      </c>
      <c r="U190" s="115">
        <v>0</v>
      </c>
      <c r="V190" s="115">
        <v>0</v>
      </c>
      <c r="W190" s="115">
        <v>0</v>
      </c>
      <c r="X190" s="115">
        <v>0</v>
      </c>
      <c r="Y190" s="115">
        <v>0</v>
      </c>
      <c r="Z190" s="115">
        <v>0</v>
      </c>
      <c r="AA190" s="115">
        <v>0</v>
      </c>
      <c r="AB190" s="115">
        <v>0</v>
      </c>
      <c r="AC190" s="115">
        <v>0</v>
      </c>
      <c r="AD190" s="115">
        <v>0</v>
      </c>
      <c r="AE190" s="115">
        <v>0</v>
      </c>
      <c r="AF190" s="115">
        <v>0</v>
      </c>
      <c r="AG190" s="115">
        <v>0</v>
      </c>
      <c r="AH190" s="115">
        <v>0</v>
      </c>
      <c r="AI190" s="115">
        <v>0</v>
      </c>
      <c r="AJ190" s="115">
        <v>0</v>
      </c>
      <c r="AK190" s="115">
        <v>0</v>
      </c>
      <c r="AL190" s="115">
        <v>0</v>
      </c>
      <c r="AM190" s="115">
        <v>0</v>
      </c>
      <c r="AN190" s="115">
        <v>0</v>
      </c>
      <c r="AO190" s="115">
        <v>0</v>
      </c>
      <c r="AP190" s="115">
        <v>0</v>
      </c>
      <c r="AQ190" s="115">
        <v>0</v>
      </c>
      <c r="AR190" s="115">
        <v>0</v>
      </c>
      <c r="AS190" s="115">
        <v>0</v>
      </c>
      <c r="AT190" s="115">
        <v>0</v>
      </c>
      <c r="AU190" s="115">
        <v>0</v>
      </c>
      <c r="AV190" s="115">
        <v>0</v>
      </c>
      <c r="AW190" s="115">
        <v>0</v>
      </c>
      <c r="AX190" s="115">
        <v>0</v>
      </c>
      <c r="AY190" s="115">
        <v>0</v>
      </c>
      <c r="AZ190" s="115">
        <v>0</v>
      </c>
      <c r="BA190" s="115">
        <v>0</v>
      </c>
      <c r="BB190" s="115">
        <v>0</v>
      </c>
      <c r="BC190" s="115">
        <v>0</v>
      </c>
      <c r="BD190" s="115">
        <v>0</v>
      </c>
      <c r="BE190" s="115">
        <v>0</v>
      </c>
      <c r="BF190" s="115">
        <v>0</v>
      </c>
      <c r="BG190" s="115">
        <v>0</v>
      </c>
      <c r="BH190" s="115">
        <v>0</v>
      </c>
      <c r="BI190" s="115">
        <v>0</v>
      </c>
      <c r="BJ190" s="115">
        <v>0</v>
      </c>
      <c r="BK190" s="115">
        <v>0</v>
      </c>
      <c r="BL190" s="115">
        <v>0</v>
      </c>
    </row>
    <row r="191" spans="1:64" x14ac:dyDescent="0.35">
      <c r="A191" s="249"/>
      <c r="B191" s="47" t="s">
        <v>199</v>
      </c>
      <c r="C191" s="115">
        <v>0</v>
      </c>
      <c r="D191" s="115">
        <v>0</v>
      </c>
      <c r="E191" s="115">
        <v>0</v>
      </c>
      <c r="F191" s="115">
        <v>0</v>
      </c>
      <c r="G191" s="115">
        <v>0</v>
      </c>
      <c r="H191" s="115">
        <v>0</v>
      </c>
      <c r="I191" s="115">
        <v>0</v>
      </c>
      <c r="J191" s="115">
        <v>0</v>
      </c>
      <c r="K191" s="115">
        <v>0</v>
      </c>
      <c r="L191" s="115">
        <v>0</v>
      </c>
      <c r="M191" s="115">
        <v>0</v>
      </c>
      <c r="N191" s="115">
        <v>0</v>
      </c>
      <c r="O191" s="115">
        <v>0</v>
      </c>
      <c r="P191" s="115">
        <v>0</v>
      </c>
      <c r="Q191" s="115">
        <v>0</v>
      </c>
      <c r="R191" s="115">
        <v>0</v>
      </c>
      <c r="S191" s="115">
        <v>0</v>
      </c>
      <c r="T191" s="115">
        <v>0</v>
      </c>
      <c r="U191" s="115">
        <v>0</v>
      </c>
      <c r="V191" s="115">
        <v>0</v>
      </c>
      <c r="W191" s="115">
        <v>0</v>
      </c>
      <c r="X191" s="115">
        <v>0</v>
      </c>
      <c r="Y191" s="115">
        <v>0</v>
      </c>
      <c r="Z191" s="115">
        <v>0</v>
      </c>
      <c r="AA191" s="115">
        <v>0</v>
      </c>
      <c r="AB191" s="115">
        <v>0</v>
      </c>
      <c r="AC191" s="115">
        <v>0</v>
      </c>
      <c r="AD191" s="115">
        <v>0</v>
      </c>
      <c r="AE191" s="115">
        <v>0</v>
      </c>
      <c r="AF191" s="115">
        <v>0</v>
      </c>
      <c r="AG191" s="115">
        <v>0</v>
      </c>
      <c r="AH191" s="115">
        <v>0</v>
      </c>
      <c r="AI191" s="115">
        <v>0</v>
      </c>
      <c r="AJ191" s="115">
        <v>0</v>
      </c>
      <c r="AK191" s="115">
        <v>0</v>
      </c>
      <c r="AL191" s="115">
        <v>0</v>
      </c>
      <c r="AM191" s="115">
        <v>0</v>
      </c>
      <c r="AN191" s="115">
        <v>0</v>
      </c>
      <c r="AO191" s="115">
        <v>0</v>
      </c>
      <c r="AP191" s="115">
        <v>0</v>
      </c>
      <c r="AQ191" s="115">
        <v>0</v>
      </c>
      <c r="AR191" s="115">
        <v>0</v>
      </c>
      <c r="AS191" s="115">
        <v>0</v>
      </c>
      <c r="AT191" s="115">
        <v>0</v>
      </c>
      <c r="AU191" s="115">
        <v>0</v>
      </c>
      <c r="AV191" s="115">
        <v>0</v>
      </c>
      <c r="AW191" s="115">
        <v>0</v>
      </c>
      <c r="AX191" s="115">
        <v>0</v>
      </c>
      <c r="AY191" s="115">
        <v>0</v>
      </c>
      <c r="AZ191" s="115">
        <v>0</v>
      </c>
      <c r="BA191" s="115">
        <v>0</v>
      </c>
      <c r="BB191" s="115">
        <v>0</v>
      </c>
      <c r="BC191" s="115">
        <v>0</v>
      </c>
      <c r="BD191" s="115">
        <v>0</v>
      </c>
      <c r="BE191" s="115">
        <v>0</v>
      </c>
      <c r="BF191" s="115">
        <v>0</v>
      </c>
      <c r="BG191" s="115">
        <v>0</v>
      </c>
      <c r="BH191" s="115">
        <v>0</v>
      </c>
      <c r="BI191" s="115">
        <v>0</v>
      </c>
      <c r="BJ191" s="115">
        <v>0</v>
      </c>
      <c r="BK191" s="115">
        <v>0</v>
      </c>
      <c r="BL191" s="115">
        <v>0</v>
      </c>
    </row>
    <row r="192" spans="1:64" x14ac:dyDescent="0.35">
      <c r="A192" s="249"/>
      <c r="B192" s="47" t="s">
        <v>142</v>
      </c>
      <c r="C192" s="115">
        <v>0</v>
      </c>
      <c r="D192" s="115">
        <v>0</v>
      </c>
      <c r="E192" s="115">
        <v>0</v>
      </c>
      <c r="F192" s="115">
        <v>0</v>
      </c>
      <c r="G192" s="115">
        <v>0</v>
      </c>
      <c r="H192" s="115">
        <v>0</v>
      </c>
      <c r="I192" s="115">
        <v>0</v>
      </c>
      <c r="J192" s="115">
        <v>0</v>
      </c>
      <c r="K192" s="115">
        <v>0</v>
      </c>
      <c r="L192" s="115">
        <v>0</v>
      </c>
      <c r="M192" s="115">
        <v>0</v>
      </c>
      <c r="N192" s="115">
        <v>0</v>
      </c>
      <c r="O192" s="115">
        <v>0</v>
      </c>
      <c r="P192" s="115">
        <v>0</v>
      </c>
      <c r="Q192" s="115">
        <v>0</v>
      </c>
      <c r="R192" s="115">
        <v>0</v>
      </c>
      <c r="S192" s="115">
        <v>0</v>
      </c>
      <c r="T192" s="115">
        <v>0</v>
      </c>
      <c r="U192" s="115">
        <v>0</v>
      </c>
      <c r="V192" s="115">
        <v>0</v>
      </c>
      <c r="W192" s="115">
        <v>0</v>
      </c>
      <c r="X192" s="115">
        <v>0</v>
      </c>
      <c r="Y192" s="115">
        <v>0</v>
      </c>
      <c r="Z192" s="115">
        <v>0</v>
      </c>
      <c r="AA192" s="115">
        <v>0</v>
      </c>
      <c r="AB192" s="115">
        <v>0</v>
      </c>
      <c r="AC192" s="115">
        <v>0</v>
      </c>
      <c r="AD192" s="115">
        <v>0</v>
      </c>
      <c r="AE192" s="115">
        <v>0</v>
      </c>
      <c r="AF192" s="115">
        <v>0</v>
      </c>
      <c r="AG192" s="115">
        <v>0</v>
      </c>
      <c r="AH192" s="115">
        <v>0</v>
      </c>
      <c r="AI192" s="115">
        <v>0</v>
      </c>
      <c r="AJ192" s="115">
        <v>0</v>
      </c>
      <c r="AK192" s="115">
        <v>0</v>
      </c>
      <c r="AL192" s="115">
        <v>0</v>
      </c>
      <c r="AM192" s="115">
        <v>0</v>
      </c>
      <c r="AN192" s="115">
        <v>0</v>
      </c>
      <c r="AO192" s="115">
        <v>0</v>
      </c>
      <c r="AP192" s="115">
        <v>0</v>
      </c>
      <c r="AQ192" s="115">
        <v>0</v>
      </c>
      <c r="AR192" s="115">
        <v>0</v>
      </c>
      <c r="AS192" s="115">
        <v>0</v>
      </c>
      <c r="AT192" s="115">
        <v>0</v>
      </c>
      <c r="AU192" s="115">
        <v>0</v>
      </c>
      <c r="AV192" s="115">
        <v>0</v>
      </c>
      <c r="AW192" s="115">
        <v>0</v>
      </c>
      <c r="AX192" s="115">
        <v>0</v>
      </c>
      <c r="AY192" s="115">
        <v>0</v>
      </c>
      <c r="AZ192" s="115">
        <v>0</v>
      </c>
      <c r="BA192" s="115">
        <v>0</v>
      </c>
      <c r="BB192" s="115">
        <v>0</v>
      </c>
      <c r="BC192" s="115">
        <v>0</v>
      </c>
      <c r="BD192" s="115">
        <v>0</v>
      </c>
      <c r="BE192" s="115">
        <v>0</v>
      </c>
      <c r="BF192" s="115">
        <v>0</v>
      </c>
      <c r="BG192" s="115">
        <v>0</v>
      </c>
      <c r="BH192" s="115">
        <v>0</v>
      </c>
      <c r="BI192" s="115">
        <v>0</v>
      </c>
      <c r="BJ192" s="115">
        <v>0</v>
      </c>
      <c r="BK192" s="115">
        <v>0</v>
      </c>
      <c r="BL192" s="115">
        <v>0</v>
      </c>
    </row>
    <row r="193" spans="1:64" x14ac:dyDescent="0.35">
      <c r="A193" s="249"/>
      <c r="B193" s="47" t="s">
        <v>143</v>
      </c>
      <c r="C193" s="115">
        <v>0</v>
      </c>
      <c r="D193" s="115">
        <v>0</v>
      </c>
      <c r="E193" s="115">
        <v>0</v>
      </c>
      <c r="F193" s="115">
        <v>0</v>
      </c>
      <c r="G193" s="115">
        <v>0</v>
      </c>
      <c r="H193" s="115">
        <v>0</v>
      </c>
      <c r="I193" s="115">
        <v>0</v>
      </c>
      <c r="J193" s="115">
        <v>0</v>
      </c>
      <c r="K193" s="115">
        <v>0</v>
      </c>
      <c r="L193" s="115">
        <v>0</v>
      </c>
      <c r="M193" s="115">
        <v>0</v>
      </c>
      <c r="N193" s="115">
        <v>0</v>
      </c>
      <c r="O193" s="115">
        <v>0</v>
      </c>
      <c r="P193" s="115">
        <v>0</v>
      </c>
      <c r="Q193" s="115">
        <v>0</v>
      </c>
      <c r="R193" s="115">
        <v>0</v>
      </c>
      <c r="S193" s="115">
        <v>0</v>
      </c>
      <c r="T193" s="115">
        <v>0</v>
      </c>
      <c r="U193" s="115">
        <v>0</v>
      </c>
      <c r="V193" s="115">
        <v>0</v>
      </c>
      <c r="W193" s="115">
        <v>0</v>
      </c>
      <c r="X193" s="115">
        <v>0</v>
      </c>
      <c r="Y193" s="115">
        <v>0</v>
      </c>
      <c r="Z193" s="115">
        <v>0</v>
      </c>
      <c r="AA193" s="115">
        <v>0</v>
      </c>
      <c r="AB193" s="115">
        <v>0</v>
      </c>
      <c r="AC193" s="115">
        <v>0</v>
      </c>
      <c r="AD193" s="115">
        <v>0</v>
      </c>
      <c r="AE193" s="115">
        <v>0</v>
      </c>
      <c r="AF193" s="115">
        <v>0</v>
      </c>
      <c r="AG193" s="115">
        <v>0</v>
      </c>
      <c r="AH193" s="115">
        <v>0</v>
      </c>
      <c r="AI193" s="115">
        <v>0</v>
      </c>
      <c r="AJ193" s="115">
        <v>0</v>
      </c>
      <c r="AK193" s="115">
        <v>0</v>
      </c>
      <c r="AL193" s="115">
        <v>0</v>
      </c>
      <c r="AM193" s="115">
        <v>0</v>
      </c>
      <c r="AN193" s="115">
        <v>0</v>
      </c>
      <c r="AO193" s="115">
        <v>0</v>
      </c>
      <c r="AP193" s="115">
        <v>0</v>
      </c>
      <c r="AQ193" s="115">
        <v>0</v>
      </c>
      <c r="AR193" s="115">
        <v>0</v>
      </c>
      <c r="AS193" s="115">
        <v>0</v>
      </c>
      <c r="AT193" s="115">
        <v>0</v>
      </c>
      <c r="AU193" s="115">
        <v>0</v>
      </c>
      <c r="AV193" s="115">
        <v>0</v>
      </c>
      <c r="AW193" s="115">
        <v>0</v>
      </c>
      <c r="AX193" s="115">
        <v>0</v>
      </c>
      <c r="AY193" s="115">
        <v>0</v>
      </c>
      <c r="AZ193" s="115">
        <v>0</v>
      </c>
      <c r="BA193" s="115">
        <v>0</v>
      </c>
      <c r="BB193" s="115">
        <v>0</v>
      </c>
      <c r="BC193" s="115">
        <v>0</v>
      </c>
      <c r="BD193" s="115">
        <v>0</v>
      </c>
      <c r="BE193" s="115">
        <v>0</v>
      </c>
      <c r="BF193" s="115">
        <v>0</v>
      </c>
      <c r="BG193" s="115">
        <v>0</v>
      </c>
      <c r="BH193" s="115">
        <v>0</v>
      </c>
      <c r="BI193" s="115">
        <v>0</v>
      </c>
      <c r="BJ193" s="115">
        <v>0</v>
      </c>
      <c r="BK193" s="115">
        <v>0</v>
      </c>
      <c r="BL193" s="115">
        <v>0</v>
      </c>
    </row>
    <row r="194" spans="1:64" x14ac:dyDescent="0.35">
      <c r="A194" s="249"/>
    </row>
    <row r="195" spans="1:64" x14ac:dyDescent="0.35">
      <c r="A195" s="249"/>
      <c r="B195" s="241" t="s">
        <v>974</v>
      </c>
    </row>
    <row r="196" spans="1:64" x14ac:dyDescent="0.35">
      <c r="A196" s="249"/>
      <c r="B196" s="44" t="s">
        <v>975</v>
      </c>
      <c r="C196" s="121" t="s">
        <v>229</v>
      </c>
      <c r="D196" s="121" t="s">
        <v>230</v>
      </c>
      <c r="E196" s="121" t="s">
        <v>231</v>
      </c>
      <c r="F196" s="121" t="s">
        <v>232</v>
      </c>
      <c r="G196" s="121" t="s">
        <v>233</v>
      </c>
      <c r="H196" s="121" t="s">
        <v>234</v>
      </c>
      <c r="I196" s="121" t="s">
        <v>235</v>
      </c>
      <c r="J196" s="121" t="s">
        <v>236</v>
      </c>
      <c r="K196" s="121" t="s">
        <v>237</v>
      </c>
      <c r="L196" s="121" t="s">
        <v>238</v>
      </c>
      <c r="M196" s="121" t="s">
        <v>239</v>
      </c>
      <c r="N196" s="121" t="s">
        <v>240</v>
      </c>
      <c r="O196" s="121" t="s">
        <v>241</v>
      </c>
      <c r="P196" s="121" t="s">
        <v>242</v>
      </c>
      <c r="Q196" s="121" t="s">
        <v>243</v>
      </c>
      <c r="R196" s="121" t="s">
        <v>244</v>
      </c>
      <c r="S196" s="121" t="s">
        <v>245</v>
      </c>
      <c r="T196" s="121" t="s">
        <v>246</v>
      </c>
      <c r="U196" s="121" t="s">
        <v>247</v>
      </c>
      <c r="V196" s="121" t="s">
        <v>248</v>
      </c>
      <c r="W196" s="121" t="s">
        <v>249</v>
      </c>
      <c r="X196" s="121" t="s">
        <v>250</v>
      </c>
      <c r="Y196" s="121" t="s">
        <v>251</v>
      </c>
      <c r="Z196" s="121" t="s">
        <v>252</v>
      </c>
      <c r="AA196" s="121" t="s">
        <v>253</v>
      </c>
      <c r="AB196" s="121" t="s">
        <v>254</v>
      </c>
      <c r="AC196" s="121" t="s">
        <v>255</v>
      </c>
      <c r="AD196" s="121" t="s">
        <v>256</v>
      </c>
      <c r="AE196" s="121" t="s">
        <v>257</v>
      </c>
      <c r="AF196" s="121" t="s">
        <v>258</v>
      </c>
      <c r="AG196" s="121" t="s">
        <v>259</v>
      </c>
      <c r="AH196" s="121" t="s">
        <v>260</v>
      </c>
      <c r="AI196" s="121" t="s">
        <v>261</v>
      </c>
      <c r="AJ196" s="121" t="s">
        <v>262</v>
      </c>
      <c r="AK196" s="121" t="s">
        <v>263</v>
      </c>
      <c r="AL196" s="121" t="s">
        <v>264</v>
      </c>
      <c r="AM196" s="121" t="s">
        <v>265</v>
      </c>
      <c r="AN196" s="121" t="s">
        <v>266</v>
      </c>
      <c r="AO196" s="121" t="s">
        <v>267</v>
      </c>
      <c r="AP196" s="121" t="s">
        <v>268</v>
      </c>
      <c r="AQ196" s="121" t="s">
        <v>269</v>
      </c>
      <c r="AR196" s="121" t="s">
        <v>270</v>
      </c>
      <c r="AS196" s="121" t="s">
        <v>271</v>
      </c>
      <c r="AT196" s="121" t="s">
        <v>272</v>
      </c>
      <c r="AU196" s="121" t="s">
        <v>273</v>
      </c>
      <c r="AV196" s="121" t="s">
        <v>274</v>
      </c>
      <c r="AW196" s="121" t="s">
        <v>275</v>
      </c>
      <c r="AX196" s="121" t="s">
        <v>276</v>
      </c>
      <c r="AY196" s="121" t="s">
        <v>277</v>
      </c>
      <c r="AZ196" s="121" t="s">
        <v>278</v>
      </c>
      <c r="BA196" s="121" t="s">
        <v>279</v>
      </c>
      <c r="BB196" s="121" t="s">
        <v>280</v>
      </c>
      <c r="BC196" s="121" t="s">
        <v>281</v>
      </c>
      <c r="BD196" s="121" t="s">
        <v>282</v>
      </c>
      <c r="BE196" s="121" t="s">
        <v>283</v>
      </c>
      <c r="BF196" s="121" t="s">
        <v>284</v>
      </c>
      <c r="BG196" s="121" t="s">
        <v>285</v>
      </c>
      <c r="BH196" s="121" t="s">
        <v>286</v>
      </c>
      <c r="BI196" s="121" t="s">
        <v>287</v>
      </c>
      <c r="BJ196" s="121" t="s">
        <v>288</v>
      </c>
      <c r="BK196" s="121" t="s">
        <v>289</v>
      </c>
      <c r="BL196" s="121" t="s">
        <v>290</v>
      </c>
    </row>
    <row r="197" spans="1:64" x14ac:dyDescent="0.35">
      <c r="A197" s="249"/>
      <c r="B197" s="50" t="s">
        <v>291</v>
      </c>
      <c r="C197" s="276">
        <v>0.05</v>
      </c>
      <c r="D197" s="276">
        <v>0.05</v>
      </c>
      <c r="E197" s="276">
        <v>0.05</v>
      </c>
      <c r="F197" s="276">
        <v>0.05</v>
      </c>
      <c r="G197" s="276">
        <v>0.05</v>
      </c>
      <c r="H197" s="276">
        <v>0.05</v>
      </c>
      <c r="I197" s="276">
        <v>0.05</v>
      </c>
      <c r="J197" s="276">
        <v>0.05</v>
      </c>
      <c r="K197" s="276">
        <v>0.05</v>
      </c>
      <c r="L197" s="276">
        <v>0.05</v>
      </c>
      <c r="M197" s="276">
        <v>0.05</v>
      </c>
      <c r="N197" s="276">
        <v>0.05</v>
      </c>
      <c r="O197" s="276">
        <v>0.05</v>
      </c>
      <c r="P197" s="276">
        <v>0.05</v>
      </c>
      <c r="Q197" s="276">
        <v>0.05</v>
      </c>
      <c r="R197" s="276">
        <v>0.05</v>
      </c>
      <c r="S197" s="276">
        <v>0.05</v>
      </c>
      <c r="T197" s="276">
        <v>0.05</v>
      </c>
      <c r="U197" s="276">
        <v>0.05</v>
      </c>
      <c r="V197" s="276">
        <v>0.05</v>
      </c>
      <c r="W197" s="276">
        <v>0.05</v>
      </c>
      <c r="X197" s="276">
        <v>0.05</v>
      </c>
      <c r="Y197" s="276">
        <v>0.05</v>
      </c>
      <c r="Z197" s="276">
        <v>0.05</v>
      </c>
      <c r="AA197" s="276">
        <v>0.05</v>
      </c>
      <c r="AB197" s="276">
        <v>0.05</v>
      </c>
      <c r="AC197" s="276">
        <v>0.05</v>
      </c>
      <c r="AD197" s="276">
        <v>0.05</v>
      </c>
      <c r="AE197" s="276">
        <v>0.05</v>
      </c>
      <c r="AF197" s="276">
        <v>0.05</v>
      </c>
      <c r="AG197" s="276">
        <v>0.05</v>
      </c>
      <c r="AH197" s="276">
        <v>0.05</v>
      </c>
      <c r="AI197" s="276">
        <v>0.05</v>
      </c>
      <c r="AJ197" s="276">
        <v>0.05</v>
      </c>
      <c r="AK197" s="276">
        <v>0.05</v>
      </c>
      <c r="AL197" s="276">
        <v>0.05</v>
      </c>
      <c r="AM197" s="276">
        <v>0.05</v>
      </c>
      <c r="AN197" s="276">
        <v>0.05</v>
      </c>
      <c r="AO197" s="276">
        <v>0.05</v>
      </c>
      <c r="AP197" s="276">
        <v>0.05</v>
      </c>
      <c r="AQ197" s="276">
        <v>0.05</v>
      </c>
      <c r="AR197" s="276">
        <v>0.05</v>
      </c>
      <c r="AS197" s="276">
        <v>0.05</v>
      </c>
      <c r="AT197" s="276">
        <v>0.05</v>
      </c>
      <c r="AU197" s="276">
        <v>0.05</v>
      </c>
      <c r="AV197" s="276">
        <v>0.05</v>
      </c>
      <c r="AW197" s="276">
        <v>0.05</v>
      </c>
      <c r="AX197" s="276">
        <v>0.05</v>
      </c>
      <c r="AY197" s="276">
        <v>0.05</v>
      </c>
      <c r="AZ197" s="276">
        <v>0.05</v>
      </c>
      <c r="BA197" s="276">
        <v>0.05</v>
      </c>
      <c r="BB197" s="276">
        <v>0.05</v>
      </c>
      <c r="BC197" s="276">
        <v>0.05</v>
      </c>
      <c r="BD197" s="276">
        <v>0.05</v>
      </c>
      <c r="BE197" s="276">
        <v>0.05</v>
      </c>
      <c r="BF197" s="276">
        <v>0.05</v>
      </c>
      <c r="BG197" s="276">
        <v>0.05</v>
      </c>
      <c r="BH197" s="276">
        <v>0.05</v>
      </c>
      <c r="BI197" s="276">
        <v>0.05</v>
      </c>
      <c r="BJ197" s="276">
        <v>0.05</v>
      </c>
      <c r="BK197" s="276">
        <v>0.05</v>
      </c>
      <c r="BL197" s="276">
        <v>0.05</v>
      </c>
    </row>
    <row r="198" spans="1:64" x14ac:dyDescent="0.35">
      <c r="A198" s="249"/>
      <c r="B198" s="46" t="s">
        <v>148</v>
      </c>
      <c r="C198" s="276">
        <v>0.05</v>
      </c>
      <c r="D198" s="276">
        <v>0.05</v>
      </c>
      <c r="E198" s="276">
        <v>0.05</v>
      </c>
      <c r="F198" s="276">
        <v>0.05</v>
      </c>
      <c r="G198" s="276">
        <v>0.05</v>
      </c>
      <c r="H198" s="276">
        <v>0.05</v>
      </c>
      <c r="I198" s="276">
        <v>0.05</v>
      </c>
      <c r="J198" s="276">
        <v>0.05</v>
      </c>
      <c r="K198" s="276">
        <v>0.05</v>
      </c>
      <c r="L198" s="276">
        <v>0.05</v>
      </c>
      <c r="M198" s="276">
        <v>0.05</v>
      </c>
      <c r="N198" s="276">
        <v>0.05</v>
      </c>
      <c r="O198" s="276">
        <v>0.05</v>
      </c>
      <c r="P198" s="276">
        <v>0.05</v>
      </c>
      <c r="Q198" s="276">
        <v>0.05</v>
      </c>
      <c r="R198" s="276">
        <v>0.05</v>
      </c>
      <c r="S198" s="276">
        <v>0.05</v>
      </c>
      <c r="T198" s="276">
        <v>0.05</v>
      </c>
      <c r="U198" s="276">
        <v>0.05</v>
      </c>
      <c r="V198" s="276">
        <v>0.05</v>
      </c>
      <c r="W198" s="276">
        <v>0.05</v>
      </c>
      <c r="X198" s="276">
        <v>0.05</v>
      </c>
      <c r="Y198" s="276">
        <v>0.05</v>
      </c>
      <c r="Z198" s="276">
        <v>0.05</v>
      </c>
      <c r="AA198" s="276">
        <v>0.05</v>
      </c>
      <c r="AB198" s="276">
        <v>0.05</v>
      </c>
      <c r="AC198" s="276">
        <v>0.05</v>
      </c>
      <c r="AD198" s="276">
        <v>0.05</v>
      </c>
      <c r="AE198" s="276">
        <v>0.05</v>
      </c>
      <c r="AF198" s="276">
        <v>0.05</v>
      </c>
      <c r="AG198" s="276">
        <v>0.05</v>
      </c>
      <c r="AH198" s="276">
        <v>0.05</v>
      </c>
      <c r="AI198" s="276">
        <v>0.05</v>
      </c>
      <c r="AJ198" s="276">
        <v>0.05</v>
      </c>
      <c r="AK198" s="276">
        <v>0.05</v>
      </c>
      <c r="AL198" s="276">
        <v>0.05</v>
      </c>
      <c r="AM198" s="276">
        <v>0.05</v>
      </c>
      <c r="AN198" s="276">
        <v>0.05</v>
      </c>
      <c r="AO198" s="276">
        <v>0.05</v>
      </c>
      <c r="AP198" s="276">
        <v>0.05</v>
      </c>
      <c r="AQ198" s="276">
        <v>0.05</v>
      </c>
      <c r="AR198" s="276">
        <v>0.05</v>
      </c>
      <c r="AS198" s="276">
        <v>0.05</v>
      </c>
      <c r="AT198" s="276">
        <v>0.05</v>
      </c>
      <c r="AU198" s="276">
        <v>0.05</v>
      </c>
      <c r="AV198" s="276">
        <v>0.05</v>
      </c>
      <c r="AW198" s="276">
        <v>0.05</v>
      </c>
      <c r="AX198" s="276">
        <v>0.05</v>
      </c>
      <c r="AY198" s="276">
        <v>0.05</v>
      </c>
      <c r="AZ198" s="276">
        <v>0.05</v>
      </c>
      <c r="BA198" s="276">
        <v>0.05</v>
      </c>
      <c r="BB198" s="276">
        <v>0.05</v>
      </c>
      <c r="BC198" s="276">
        <v>0.05</v>
      </c>
      <c r="BD198" s="276">
        <v>0.05</v>
      </c>
      <c r="BE198" s="276">
        <v>0.05</v>
      </c>
      <c r="BF198" s="276">
        <v>0.05</v>
      </c>
      <c r="BG198" s="276">
        <v>0.05</v>
      </c>
      <c r="BH198" s="276">
        <v>0.05</v>
      </c>
      <c r="BI198" s="276">
        <v>0.05</v>
      </c>
      <c r="BJ198" s="276">
        <v>0.05</v>
      </c>
      <c r="BK198" s="276">
        <v>0.05</v>
      </c>
      <c r="BL198" s="276">
        <v>0.05</v>
      </c>
    </row>
    <row r="199" spans="1:64" x14ac:dyDescent="0.35">
      <c r="A199" s="249"/>
      <c r="B199" s="46" t="s">
        <v>149</v>
      </c>
      <c r="C199" s="276">
        <v>0.05</v>
      </c>
      <c r="D199" s="276">
        <v>0.05</v>
      </c>
      <c r="E199" s="276">
        <v>0.05</v>
      </c>
      <c r="F199" s="276">
        <v>0.05</v>
      </c>
      <c r="G199" s="276">
        <v>0.05</v>
      </c>
      <c r="H199" s="276">
        <v>0.05</v>
      </c>
      <c r="I199" s="276">
        <v>0.05</v>
      </c>
      <c r="J199" s="276">
        <v>0.05</v>
      </c>
      <c r="K199" s="276">
        <v>0.05</v>
      </c>
      <c r="L199" s="276">
        <v>0.05</v>
      </c>
      <c r="M199" s="276">
        <v>0.05</v>
      </c>
      <c r="N199" s="276">
        <v>0.05</v>
      </c>
      <c r="O199" s="276">
        <v>0.05</v>
      </c>
      <c r="P199" s="276">
        <v>0.05</v>
      </c>
      <c r="Q199" s="276">
        <v>0.05</v>
      </c>
      <c r="R199" s="276">
        <v>0.05</v>
      </c>
      <c r="S199" s="276">
        <v>0.05</v>
      </c>
      <c r="T199" s="276">
        <v>0.05</v>
      </c>
      <c r="U199" s="276">
        <v>0.05</v>
      </c>
      <c r="V199" s="276">
        <v>0.05</v>
      </c>
      <c r="W199" s="276">
        <v>0.05</v>
      </c>
      <c r="X199" s="276">
        <v>0.05</v>
      </c>
      <c r="Y199" s="276">
        <v>0.05</v>
      </c>
      <c r="Z199" s="276">
        <v>0.05</v>
      </c>
      <c r="AA199" s="276">
        <v>0.05</v>
      </c>
      <c r="AB199" s="276">
        <v>0.05</v>
      </c>
      <c r="AC199" s="276">
        <v>0.05</v>
      </c>
      <c r="AD199" s="276">
        <v>0.05</v>
      </c>
      <c r="AE199" s="276">
        <v>0.05</v>
      </c>
      <c r="AF199" s="276">
        <v>0.05</v>
      </c>
      <c r="AG199" s="276">
        <v>0.05</v>
      </c>
      <c r="AH199" s="276">
        <v>0.05</v>
      </c>
      <c r="AI199" s="276">
        <v>0.05</v>
      </c>
      <c r="AJ199" s="276">
        <v>0.05</v>
      </c>
      <c r="AK199" s="276">
        <v>0.05</v>
      </c>
      <c r="AL199" s="276">
        <v>0.05</v>
      </c>
      <c r="AM199" s="276">
        <v>0.05</v>
      </c>
      <c r="AN199" s="276">
        <v>0.05</v>
      </c>
      <c r="AO199" s="276">
        <v>0.05</v>
      </c>
      <c r="AP199" s="276">
        <v>0.05</v>
      </c>
      <c r="AQ199" s="276">
        <v>0.05</v>
      </c>
      <c r="AR199" s="276">
        <v>0.05</v>
      </c>
      <c r="AS199" s="276">
        <v>0.05</v>
      </c>
      <c r="AT199" s="276">
        <v>0.05</v>
      </c>
      <c r="AU199" s="276">
        <v>0.05</v>
      </c>
      <c r="AV199" s="276">
        <v>0.05</v>
      </c>
      <c r="AW199" s="276">
        <v>0.05</v>
      </c>
      <c r="AX199" s="276">
        <v>0.05</v>
      </c>
      <c r="AY199" s="276">
        <v>0.05</v>
      </c>
      <c r="AZ199" s="276">
        <v>0.05</v>
      </c>
      <c r="BA199" s="276">
        <v>0.05</v>
      </c>
      <c r="BB199" s="276">
        <v>0.05</v>
      </c>
      <c r="BC199" s="276">
        <v>0.05</v>
      </c>
      <c r="BD199" s="276">
        <v>0.05</v>
      </c>
      <c r="BE199" s="276">
        <v>0.05</v>
      </c>
      <c r="BF199" s="276">
        <v>0.05</v>
      </c>
      <c r="BG199" s="276">
        <v>0.05</v>
      </c>
      <c r="BH199" s="276">
        <v>0.05</v>
      </c>
      <c r="BI199" s="276">
        <v>0.05</v>
      </c>
      <c r="BJ199" s="276">
        <v>0.05</v>
      </c>
      <c r="BK199" s="276">
        <v>0.05</v>
      </c>
      <c r="BL199" s="276">
        <v>0.05</v>
      </c>
    </row>
    <row r="200" spans="1:64" x14ac:dyDescent="0.35">
      <c r="A200" s="249"/>
      <c r="B200" s="46" t="s">
        <v>150</v>
      </c>
      <c r="C200" s="276">
        <v>0.05</v>
      </c>
      <c r="D200" s="276">
        <v>0.05</v>
      </c>
      <c r="E200" s="276">
        <v>0.05</v>
      </c>
      <c r="F200" s="276">
        <v>0.05</v>
      </c>
      <c r="G200" s="276">
        <v>0.05</v>
      </c>
      <c r="H200" s="276">
        <v>0.05</v>
      </c>
      <c r="I200" s="276">
        <v>0.05</v>
      </c>
      <c r="J200" s="276">
        <v>0.05</v>
      </c>
      <c r="K200" s="276">
        <v>0.05</v>
      </c>
      <c r="L200" s="276">
        <v>0.05</v>
      </c>
      <c r="M200" s="276">
        <v>0.05</v>
      </c>
      <c r="N200" s="276">
        <v>0.05</v>
      </c>
      <c r="O200" s="276">
        <v>0.05</v>
      </c>
      <c r="P200" s="276">
        <v>0.05</v>
      </c>
      <c r="Q200" s="276">
        <v>0.05</v>
      </c>
      <c r="R200" s="276">
        <v>0.05</v>
      </c>
      <c r="S200" s="276">
        <v>0.05</v>
      </c>
      <c r="T200" s="276">
        <v>0.05</v>
      </c>
      <c r="U200" s="276">
        <v>0.05</v>
      </c>
      <c r="V200" s="276">
        <v>0.05</v>
      </c>
      <c r="W200" s="276">
        <v>0.05</v>
      </c>
      <c r="X200" s="276">
        <v>0.05</v>
      </c>
      <c r="Y200" s="276">
        <v>0.05</v>
      </c>
      <c r="Z200" s="276">
        <v>0.05</v>
      </c>
      <c r="AA200" s="276">
        <v>0.05</v>
      </c>
      <c r="AB200" s="276">
        <v>0.05</v>
      </c>
      <c r="AC200" s="276">
        <v>0.05</v>
      </c>
      <c r="AD200" s="276">
        <v>0.05</v>
      </c>
      <c r="AE200" s="276">
        <v>0.05</v>
      </c>
      <c r="AF200" s="276">
        <v>0.05</v>
      </c>
      <c r="AG200" s="276">
        <v>0.05</v>
      </c>
      <c r="AH200" s="276">
        <v>0.05</v>
      </c>
      <c r="AI200" s="276">
        <v>0.05</v>
      </c>
      <c r="AJ200" s="276">
        <v>0.05</v>
      </c>
      <c r="AK200" s="276">
        <v>0.05</v>
      </c>
      <c r="AL200" s="276">
        <v>0.05</v>
      </c>
      <c r="AM200" s="276">
        <v>0.05</v>
      </c>
      <c r="AN200" s="276">
        <v>0.05</v>
      </c>
      <c r="AO200" s="276">
        <v>0.05</v>
      </c>
      <c r="AP200" s="276">
        <v>0.05</v>
      </c>
      <c r="AQ200" s="276">
        <v>0.05</v>
      </c>
      <c r="AR200" s="276">
        <v>0.05</v>
      </c>
      <c r="AS200" s="276">
        <v>0.05</v>
      </c>
      <c r="AT200" s="276">
        <v>0.05</v>
      </c>
      <c r="AU200" s="276">
        <v>0.05</v>
      </c>
      <c r="AV200" s="276">
        <v>0.05</v>
      </c>
      <c r="AW200" s="276">
        <v>0.05</v>
      </c>
      <c r="AX200" s="276">
        <v>0.05</v>
      </c>
      <c r="AY200" s="276">
        <v>0.05</v>
      </c>
      <c r="AZ200" s="276">
        <v>0.05</v>
      </c>
      <c r="BA200" s="276">
        <v>0.05</v>
      </c>
      <c r="BB200" s="276">
        <v>0.05</v>
      </c>
      <c r="BC200" s="276">
        <v>0.05</v>
      </c>
      <c r="BD200" s="276">
        <v>0.05</v>
      </c>
      <c r="BE200" s="276">
        <v>0.05</v>
      </c>
      <c r="BF200" s="276">
        <v>0.05</v>
      </c>
      <c r="BG200" s="276">
        <v>0.05</v>
      </c>
      <c r="BH200" s="276">
        <v>0.05</v>
      </c>
      <c r="BI200" s="276">
        <v>0.05</v>
      </c>
      <c r="BJ200" s="276">
        <v>0.05</v>
      </c>
      <c r="BK200" s="276">
        <v>0.05</v>
      </c>
      <c r="BL200" s="276">
        <v>0.05</v>
      </c>
    </row>
    <row r="201" spans="1:64" x14ac:dyDescent="0.35">
      <c r="A201" s="249"/>
      <c r="B201" s="46" t="s">
        <v>151</v>
      </c>
      <c r="C201" s="276">
        <v>0.05</v>
      </c>
      <c r="D201" s="276">
        <v>0.05</v>
      </c>
      <c r="E201" s="276">
        <v>0.05</v>
      </c>
      <c r="F201" s="276">
        <v>0.05</v>
      </c>
      <c r="G201" s="276">
        <v>0.05</v>
      </c>
      <c r="H201" s="276">
        <v>0.05</v>
      </c>
      <c r="I201" s="276">
        <v>0.05</v>
      </c>
      <c r="J201" s="276">
        <v>0.05</v>
      </c>
      <c r="K201" s="276">
        <v>0.05</v>
      </c>
      <c r="L201" s="276">
        <v>0.05</v>
      </c>
      <c r="M201" s="276">
        <v>0.05</v>
      </c>
      <c r="N201" s="276">
        <v>0.05</v>
      </c>
      <c r="O201" s="276">
        <v>0.05</v>
      </c>
      <c r="P201" s="276">
        <v>0.05</v>
      </c>
      <c r="Q201" s="276">
        <v>0.05</v>
      </c>
      <c r="R201" s="276">
        <v>0.05</v>
      </c>
      <c r="S201" s="276">
        <v>0.05</v>
      </c>
      <c r="T201" s="276">
        <v>0.05</v>
      </c>
      <c r="U201" s="276">
        <v>0.05</v>
      </c>
      <c r="V201" s="276">
        <v>0.05</v>
      </c>
      <c r="W201" s="276">
        <v>0.05</v>
      </c>
      <c r="X201" s="276">
        <v>0.05</v>
      </c>
      <c r="Y201" s="276">
        <v>0.05</v>
      </c>
      <c r="Z201" s="276">
        <v>0.05</v>
      </c>
      <c r="AA201" s="276">
        <v>0.05</v>
      </c>
      <c r="AB201" s="276">
        <v>0.05</v>
      </c>
      <c r="AC201" s="276">
        <v>0.05</v>
      </c>
      <c r="AD201" s="276">
        <v>0.05</v>
      </c>
      <c r="AE201" s="276">
        <v>0.05</v>
      </c>
      <c r="AF201" s="276">
        <v>0.05</v>
      </c>
      <c r="AG201" s="276">
        <v>0.05</v>
      </c>
      <c r="AH201" s="276">
        <v>0.05</v>
      </c>
      <c r="AI201" s="276">
        <v>0.05</v>
      </c>
      <c r="AJ201" s="276">
        <v>0.05</v>
      </c>
      <c r="AK201" s="276">
        <v>0.05</v>
      </c>
      <c r="AL201" s="276">
        <v>0.05</v>
      </c>
      <c r="AM201" s="276">
        <v>0.05</v>
      </c>
      <c r="AN201" s="276">
        <v>0.05</v>
      </c>
      <c r="AO201" s="276">
        <v>0.05</v>
      </c>
      <c r="AP201" s="276">
        <v>0.05</v>
      </c>
      <c r="AQ201" s="276">
        <v>0.05</v>
      </c>
      <c r="AR201" s="276">
        <v>0.05</v>
      </c>
      <c r="AS201" s="276">
        <v>0.05</v>
      </c>
      <c r="AT201" s="276">
        <v>0.05</v>
      </c>
      <c r="AU201" s="276">
        <v>0.05</v>
      </c>
      <c r="AV201" s="276">
        <v>0.05</v>
      </c>
      <c r="AW201" s="276">
        <v>0.05</v>
      </c>
      <c r="AX201" s="276">
        <v>0.05</v>
      </c>
      <c r="AY201" s="276">
        <v>0.05</v>
      </c>
      <c r="AZ201" s="276">
        <v>0.05</v>
      </c>
      <c r="BA201" s="276">
        <v>0.05</v>
      </c>
      <c r="BB201" s="276">
        <v>0.05</v>
      </c>
      <c r="BC201" s="276">
        <v>0.05</v>
      </c>
      <c r="BD201" s="276">
        <v>0.05</v>
      </c>
      <c r="BE201" s="276">
        <v>0.05</v>
      </c>
      <c r="BF201" s="276">
        <v>0.05</v>
      </c>
      <c r="BG201" s="276">
        <v>0.05</v>
      </c>
      <c r="BH201" s="276">
        <v>0.05</v>
      </c>
      <c r="BI201" s="276">
        <v>0.05</v>
      </c>
      <c r="BJ201" s="276">
        <v>0.05</v>
      </c>
      <c r="BK201" s="276">
        <v>0.05</v>
      </c>
      <c r="BL201" s="276">
        <v>0.05</v>
      </c>
    </row>
    <row r="202" spans="1:64" x14ac:dyDescent="0.35">
      <c r="A202" s="249"/>
      <c r="B202" s="46" t="s">
        <v>217</v>
      </c>
      <c r="C202" s="276">
        <v>0.05</v>
      </c>
      <c r="D202" s="276">
        <v>0.05</v>
      </c>
      <c r="E202" s="276">
        <v>0.05</v>
      </c>
      <c r="F202" s="276">
        <v>0.05</v>
      </c>
      <c r="G202" s="276">
        <v>0.05</v>
      </c>
      <c r="H202" s="276">
        <v>0.05</v>
      </c>
      <c r="I202" s="276">
        <v>0.05</v>
      </c>
      <c r="J202" s="276">
        <v>0.05</v>
      </c>
      <c r="K202" s="276">
        <v>0.05</v>
      </c>
      <c r="L202" s="276">
        <v>0.05</v>
      </c>
      <c r="M202" s="276">
        <v>0.05</v>
      </c>
      <c r="N202" s="276">
        <v>0.05</v>
      </c>
      <c r="O202" s="276">
        <v>0.05</v>
      </c>
      <c r="P202" s="276">
        <v>0.05</v>
      </c>
      <c r="Q202" s="276">
        <v>0.05</v>
      </c>
      <c r="R202" s="276">
        <v>0.05</v>
      </c>
      <c r="S202" s="276">
        <v>0.05</v>
      </c>
      <c r="T202" s="276">
        <v>0.05</v>
      </c>
      <c r="U202" s="276">
        <v>0.05</v>
      </c>
      <c r="V202" s="276">
        <v>0.05</v>
      </c>
      <c r="W202" s="276">
        <v>0.05</v>
      </c>
      <c r="X202" s="276">
        <v>0.05</v>
      </c>
      <c r="Y202" s="276">
        <v>0.05</v>
      </c>
      <c r="Z202" s="276">
        <v>0.05</v>
      </c>
      <c r="AA202" s="276">
        <v>0.05</v>
      </c>
      <c r="AB202" s="276">
        <v>0.05</v>
      </c>
      <c r="AC202" s="276">
        <v>0.05</v>
      </c>
      <c r="AD202" s="276">
        <v>0.05</v>
      </c>
      <c r="AE202" s="276">
        <v>0.05</v>
      </c>
      <c r="AF202" s="276">
        <v>0.05</v>
      </c>
      <c r="AG202" s="276">
        <v>0.05</v>
      </c>
      <c r="AH202" s="276">
        <v>0.05</v>
      </c>
      <c r="AI202" s="276">
        <v>0.05</v>
      </c>
      <c r="AJ202" s="276">
        <v>0.05</v>
      </c>
      <c r="AK202" s="276">
        <v>0.05</v>
      </c>
      <c r="AL202" s="276">
        <v>0.05</v>
      </c>
      <c r="AM202" s="276">
        <v>0.05</v>
      </c>
      <c r="AN202" s="276">
        <v>0.05</v>
      </c>
      <c r="AO202" s="276">
        <v>0.05</v>
      </c>
      <c r="AP202" s="276">
        <v>0.05</v>
      </c>
      <c r="AQ202" s="276">
        <v>0.05</v>
      </c>
      <c r="AR202" s="276">
        <v>0.05</v>
      </c>
      <c r="AS202" s="276">
        <v>0.05</v>
      </c>
      <c r="AT202" s="276">
        <v>0.05</v>
      </c>
      <c r="AU202" s="276">
        <v>0.05</v>
      </c>
      <c r="AV202" s="276">
        <v>0.05</v>
      </c>
      <c r="AW202" s="276">
        <v>0.05</v>
      </c>
      <c r="AX202" s="276">
        <v>0.05</v>
      </c>
      <c r="AY202" s="276">
        <v>0.05</v>
      </c>
      <c r="AZ202" s="276">
        <v>0.05</v>
      </c>
      <c r="BA202" s="276">
        <v>0.05</v>
      </c>
      <c r="BB202" s="276">
        <v>0.05</v>
      </c>
      <c r="BC202" s="276">
        <v>0.05</v>
      </c>
      <c r="BD202" s="276">
        <v>0.05</v>
      </c>
      <c r="BE202" s="276">
        <v>0.05</v>
      </c>
      <c r="BF202" s="276">
        <v>0.05</v>
      </c>
      <c r="BG202" s="276">
        <v>0.05</v>
      </c>
      <c r="BH202" s="276">
        <v>0.05</v>
      </c>
      <c r="BI202" s="276">
        <v>0.05</v>
      </c>
      <c r="BJ202" s="276">
        <v>0.05</v>
      </c>
      <c r="BK202" s="276">
        <v>0.05</v>
      </c>
      <c r="BL202" s="276">
        <v>0.05</v>
      </c>
    </row>
    <row r="203" spans="1:64" x14ac:dyDescent="0.35">
      <c r="A203" s="249"/>
      <c r="B203" s="46" t="s">
        <v>153</v>
      </c>
      <c r="C203" s="276">
        <v>0.05</v>
      </c>
      <c r="D203" s="276">
        <v>0.05</v>
      </c>
      <c r="E203" s="276">
        <v>0.05</v>
      </c>
      <c r="F203" s="276">
        <v>0.05</v>
      </c>
      <c r="G203" s="276">
        <v>0.05</v>
      </c>
      <c r="H203" s="276">
        <v>0.05</v>
      </c>
      <c r="I203" s="276">
        <v>0.05</v>
      </c>
      <c r="J203" s="276">
        <v>0.05</v>
      </c>
      <c r="K203" s="276">
        <v>0.05</v>
      </c>
      <c r="L203" s="276">
        <v>0.05</v>
      </c>
      <c r="M203" s="276">
        <v>0.05</v>
      </c>
      <c r="N203" s="276">
        <v>0.05</v>
      </c>
      <c r="O203" s="276">
        <v>0.05</v>
      </c>
      <c r="P203" s="276">
        <v>0.05</v>
      </c>
      <c r="Q203" s="276">
        <v>0.05</v>
      </c>
      <c r="R203" s="276">
        <v>0.05</v>
      </c>
      <c r="S203" s="276">
        <v>0.05</v>
      </c>
      <c r="T203" s="276">
        <v>0.05</v>
      </c>
      <c r="U203" s="276">
        <v>0.05</v>
      </c>
      <c r="V203" s="276">
        <v>0.05</v>
      </c>
      <c r="W203" s="276">
        <v>0.05</v>
      </c>
      <c r="X203" s="276">
        <v>0.05</v>
      </c>
      <c r="Y203" s="276">
        <v>0.05</v>
      </c>
      <c r="Z203" s="276">
        <v>0.05</v>
      </c>
      <c r="AA203" s="276">
        <v>0.05</v>
      </c>
      <c r="AB203" s="276">
        <v>0.05</v>
      </c>
      <c r="AC203" s="276">
        <v>0.05</v>
      </c>
      <c r="AD203" s="276">
        <v>0.05</v>
      </c>
      <c r="AE203" s="276">
        <v>0.05</v>
      </c>
      <c r="AF203" s="276">
        <v>0.05</v>
      </c>
      <c r="AG203" s="276">
        <v>0.05</v>
      </c>
      <c r="AH203" s="276">
        <v>0.05</v>
      </c>
      <c r="AI203" s="276">
        <v>0.05</v>
      </c>
      <c r="AJ203" s="276">
        <v>0.05</v>
      </c>
      <c r="AK203" s="276">
        <v>0.05</v>
      </c>
      <c r="AL203" s="276">
        <v>0.05</v>
      </c>
      <c r="AM203" s="276">
        <v>0.05</v>
      </c>
      <c r="AN203" s="276">
        <v>0.05</v>
      </c>
      <c r="AO203" s="276">
        <v>0.05</v>
      </c>
      <c r="AP203" s="276">
        <v>0.05</v>
      </c>
      <c r="AQ203" s="276">
        <v>0.05</v>
      </c>
      <c r="AR203" s="276">
        <v>0.05</v>
      </c>
      <c r="AS203" s="276">
        <v>0.05</v>
      </c>
      <c r="AT203" s="276">
        <v>0.05</v>
      </c>
      <c r="AU203" s="276">
        <v>0.05</v>
      </c>
      <c r="AV203" s="276">
        <v>0.05</v>
      </c>
      <c r="AW203" s="276">
        <v>0.05</v>
      </c>
      <c r="AX203" s="276">
        <v>0.05</v>
      </c>
      <c r="AY203" s="276">
        <v>0.05</v>
      </c>
      <c r="AZ203" s="276">
        <v>0.05</v>
      </c>
      <c r="BA203" s="276">
        <v>0.05</v>
      </c>
      <c r="BB203" s="276">
        <v>0.05</v>
      </c>
      <c r="BC203" s="276">
        <v>0.05</v>
      </c>
      <c r="BD203" s="276">
        <v>0.05</v>
      </c>
      <c r="BE203" s="276">
        <v>0.05</v>
      </c>
      <c r="BF203" s="276">
        <v>0.05</v>
      </c>
      <c r="BG203" s="276">
        <v>0.05</v>
      </c>
      <c r="BH203" s="276">
        <v>0.05</v>
      </c>
      <c r="BI203" s="276">
        <v>0.05</v>
      </c>
      <c r="BJ203" s="276">
        <v>0.05</v>
      </c>
      <c r="BK203" s="276">
        <v>0.05</v>
      </c>
      <c r="BL203" s="276">
        <v>0.05</v>
      </c>
    </row>
    <row r="204" spans="1:64" x14ac:dyDescent="0.35">
      <c r="A204" s="249"/>
      <c r="B204" s="46" t="s">
        <v>154</v>
      </c>
      <c r="C204" s="276">
        <v>0.05</v>
      </c>
      <c r="D204" s="276">
        <v>0.05</v>
      </c>
      <c r="E204" s="276">
        <v>0.05</v>
      </c>
      <c r="F204" s="276">
        <v>0.05</v>
      </c>
      <c r="G204" s="276">
        <v>0.05</v>
      </c>
      <c r="H204" s="276">
        <v>0.05</v>
      </c>
      <c r="I204" s="276">
        <v>0.05</v>
      </c>
      <c r="J204" s="276">
        <v>0.05</v>
      </c>
      <c r="K204" s="276">
        <v>0.05</v>
      </c>
      <c r="L204" s="276">
        <v>0.05</v>
      </c>
      <c r="M204" s="276">
        <v>0.05</v>
      </c>
      <c r="N204" s="276">
        <v>0.05</v>
      </c>
      <c r="O204" s="276">
        <v>0.05</v>
      </c>
      <c r="P204" s="276">
        <v>0.05</v>
      </c>
      <c r="Q204" s="276">
        <v>0.05</v>
      </c>
      <c r="R204" s="276">
        <v>0.05</v>
      </c>
      <c r="S204" s="276">
        <v>0.05</v>
      </c>
      <c r="T204" s="276">
        <v>0.05</v>
      </c>
      <c r="U204" s="276">
        <v>0.05</v>
      </c>
      <c r="V204" s="276">
        <v>0.05</v>
      </c>
      <c r="W204" s="276">
        <v>0.05</v>
      </c>
      <c r="X204" s="276">
        <v>0.05</v>
      </c>
      <c r="Y204" s="276">
        <v>0.05</v>
      </c>
      <c r="Z204" s="276">
        <v>0.05</v>
      </c>
      <c r="AA204" s="276">
        <v>0.05</v>
      </c>
      <c r="AB204" s="276">
        <v>0.05</v>
      </c>
      <c r="AC204" s="276">
        <v>0.05</v>
      </c>
      <c r="AD204" s="276">
        <v>0.05</v>
      </c>
      <c r="AE204" s="276">
        <v>0.05</v>
      </c>
      <c r="AF204" s="276">
        <v>0.05</v>
      </c>
      <c r="AG204" s="276">
        <v>0.05</v>
      </c>
      <c r="AH204" s="276">
        <v>0.05</v>
      </c>
      <c r="AI204" s="276">
        <v>0.05</v>
      </c>
      <c r="AJ204" s="276">
        <v>0.05</v>
      </c>
      <c r="AK204" s="276">
        <v>0.05</v>
      </c>
      <c r="AL204" s="276">
        <v>0.05</v>
      </c>
      <c r="AM204" s="276">
        <v>0.05</v>
      </c>
      <c r="AN204" s="276">
        <v>0.05</v>
      </c>
      <c r="AO204" s="276">
        <v>0.05</v>
      </c>
      <c r="AP204" s="276">
        <v>0.05</v>
      </c>
      <c r="AQ204" s="276">
        <v>0.05</v>
      </c>
      <c r="AR204" s="276">
        <v>0.05</v>
      </c>
      <c r="AS204" s="276">
        <v>0.05</v>
      </c>
      <c r="AT204" s="276">
        <v>0.05</v>
      </c>
      <c r="AU204" s="276">
        <v>0.05</v>
      </c>
      <c r="AV204" s="276">
        <v>0.05</v>
      </c>
      <c r="AW204" s="276">
        <v>0.05</v>
      </c>
      <c r="AX204" s="276">
        <v>0.05</v>
      </c>
      <c r="AY204" s="276">
        <v>0.05</v>
      </c>
      <c r="AZ204" s="276">
        <v>0.05</v>
      </c>
      <c r="BA204" s="276">
        <v>0.05</v>
      </c>
      <c r="BB204" s="276">
        <v>0.05</v>
      </c>
      <c r="BC204" s="276">
        <v>0.05</v>
      </c>
      <c r="BD204" s="276">
        <v>0.05</v>
      </c>
      <c r="BE204" s="276">
        <v>0.05</v>
      </c>
      <c r="BF204" s="276">
        <v>0.05</v>
      </c>
      <c r="BG204" s="276">
        <v>0.05</v>
      </c>
      <c r="BH204" s="276">
        <v>0.05</v>
      </c>
      <c r="BI204" s="276">
        <v>0.05</v>
      </c>
      <c r="BJ204" s="276">
        <v>0.05</v>
      </c>
      <c r="BK204" s="276">
        <v>0.05</v>
      </c>
      <c r="BL204" s="276">
        <v>0.05</v>
      </c>
    </row>
    <row r="205" spans="1:64" x14ac:dyDescent="0.35">
      <c r="A205" s="249"/>
      <c r="B205" s="46" t="s">
        <v>155</v>
      </c>
      <c r="C205" s="276">
        <v>0.05</v>
      </c>
      <c r="D205" s="276">
        <v>0.05</v>
      </c>
      <c r="E205" s="276">
        <v>0.05</v>
      </c>
      <c r="F205" s="276">
        <v>0.05</v>
      </c>
      <c r="G205" s="276">
        <v>0.05</v>
      </c>
      <c r="H205" s="276">
        <v>0.05</v>
      </c>
      <c r="I205" s="276">
        <v>0.05</v>
      </c>
      <c r="J205" s="276">
        <v>0.05</v>
      </c>
      <c r="K205" s="276">
        <v>0.05</v>
      </c>
      <c r="L205" s="276">
        <v>0.05</v>
      </c>
      <c r="M205" s="276">
        <v>0.05</v>
      </c>
      <c r="N205" s="276">
        <v>0.05</v>
      </c>
      <c r="O205" s="276">
        <v>0.05</v>
      </c>
      <c r="P205" s="276">
        <v>0.05</v>
      </c>
      <c r="Q205" s="276">
        <v>0.05</v>
      </c>
      <c r="R205" s="276">
        <v>0.05</v>
      </c>
      <c r="S205" s="276">
        <v>0.05</v>
      </c>
      <c r="T205" s="276">
        <v>0.05</v>
      </c>
      <c r="U205" s="276">
        <v>0.05</v>
      </c>
      <c r="V205" s="276">
        <v>0.05</v>
      </c>
      <c r="W205" s="276">
        <v>0.05</v>
      </c>
      <c r="X205" s="276">
        <v>0.05</v>
      </c>
      <c r="Y205" s="276">
        <v>0.05</v>
      </c>
      <c r="Z205" s="276">
        <v>0.05</v>
      </c>
      <c r="AA205" s="276">
        <v>0.05</v>
      </c>
      <c r="AB205" s="276">
        <v>0.05</v>
      </c>
      <c r="AC205" s="276">
        <v>0.05</v>
      </c>
      <c r="AD205" s="276">
        <v>0.05</v>
      </c>
      <c r="AE205" s="276">
        <v>0.05</v>
      </c>
      <c r="AF205" s="276">
        <v>0.05</v>
      </c>
      <c r="AG205" s="276">
        <v>0.05</v>
      </c>
      <c r="AH205" s="276">
        <v>0.05</v>
      </c>
      <c r="AI205" s="276">
        <v>0.05</v>
      </c>
      <c r="AJ205" s="276">
        <v>0.05</v>
      </c>
      <c r="AK205" s="276">
        <v>0.05</v>
      </c>
      <c r="AL205" s="276">
        <v>0.05</v>
      </c>
      <c r="AM205" s="276">
        <v>0.05</v>
      </c>
      <c r="AN205" s="276">
        <v>0.05</v>
      </c>
      <c r="AO205" s="276">
        <v>0.05</v>
      </c>
      <c r="AP205" s="276">
        <v>0.05</v>
      </c>
      <c r="AQ205" s="276">
        <v>0.05</v>
      </c>
      <c r="AR205" s="276">
        <v>0.05</v>
      </c>
      <c r="AS205" s="276">
        <v>0.05</v>
      </c>
      <c r="AT205" s="276">
        <v>0.05</v>
      </c>
      <c r="AU205" s="276">
        <v>0.05</v>
      </c>
      <c r="AV205" s="276">
        <v>0.05</v>
      </c>
      <c r="AW205" s="276">
        <v>0.05</v>
      </c>
      <c r="AX205" s="276">
        <v>0.05</v>
      </c>
      <c r="AY205" s="276">
        <v>0.05</v>
      </c>
      <c r="AZ205" s="276">
        <v>0.05</v>
      </c>
      <c r="BA205" s="276">
        <v>0.05</v>
      </c>
      <c r="BB205" s="276">
        <v>0.05</v>
      </c>
      <c r="BC205" s="276">
        <v>0.05</v>
      </c>
      <c r="BD205" s="276">
        <v>0.05</v>
      </c>
      <c r="BE205" s="276">
        <v>0.05</v>
      </c>
      <c r="BF205" s="276">
        <v>0.05</v>
      </c>
      <c r="BG205" s="276">
        <v>0.05</v>
      </c>
      <c r="BH205" s="276">
        <v>0.05</v>
      </c>
      <c r="BI205" s="276">
        <v>0.05</v>
      </c>
      <c r="BJ205" s="276">
        <v>0.05</v>
      </c>
      <c r="BK205" s="276">
        <v>0.05</v>
      </c>
      <c r="BL205" s="276">
        <v>0.05</v>
      </c>
    </row>
    <row r="206" spans="1:64" x14ac:dyDescent="0.35">
      <c r="A206" s="249"/>
      <c r="B206" s="46" t="s">
        <v>156</v>
      </c>
      <c r="C206" s="276">
        <v>0.05</v>
      </c>
      <c r="D206" s="276">
        <v>0.05</v>
      </c>
      <c r="E206" s="276">
        <v>0.05</v>
      </c>
      <c r="F206" s="276">
        <v>0.05</v>
      </c>
      <c r="G206" s="276">
        <v>0.05</v>
      </c>
      <c r="H206" s="276">
        <v>0.05</v>
      </c>
      <c r="I206" s="276">
        <v>0.05</v>
      </c>
      <c r="J206" s="276">
        <v>0.05</v>
      </c>
      <c r="K206" s="276">
        <v>0.05</v>
      </c>
      <c r="L206" s="276">
        <v>0.05</v>
      </c>
      <c r="M206" s="276">
        <v>0.05</v>
      </c>
      <c r="N206" s="276">
        <v>0.05</v>
      </c>
      <c r="O206" s="276">
        <v>0.05</v>
      </c>
      <c r="P206" s="276">
        <v>0.05</v>
      </c>
      <c r="Q206" s="276">
        <v>0.05</v>
      </c>
      <c r="R206" s="276">
        <v>0.05</v>
      </c>
      <c r="S206" s="276">
        <v>0.05</v>
      </c>
      <c r="T206" s="276">
        <v>0.05</v>
      </c>
      <c r="U206" s="276">
        <v>0.05</v>
      </c>
      <c r="V206" s="276">
        <v>0.05</v>
      </c>
      <c r="W206" s="276">
        <v>0.05</v>
      </c>
      <c r="X206" s="276">
        <v>0.05</v>
      </c>
      <c r="Y206" s="276">
        <v>0.05</v>
      </c>
      <c r="Z206" s="276">
        <v>0.05</v>
      </c>
      <c r="AA206" s="276">
        <v>0.05</v>
      </c>
      <c r="AB206" s="276">
        <v>0.05</v>
      </c>
      <c r="AC206" s="276">
        <v>0.05</v>
      </c>
      <c r="AD206" s="276">
        <v>0.05</v>
      </c>
      <c r="AE206" s="276">
        <v>0.05</v>
      </c>
      <c r="AF206" s="276">
        <v>0.05</v>
      </c>
      <c r="AG206" s="276">
        <v>0.05</v>
      </c>
      <c r="AH206" s="276">
        <v>0.05</v>
      </c>
      <c r="AI206" s="276">
        <v>0.05</v>
      </c>
      <c r="AJ206" s="276">
        <v>0.05</v>
      </c>
      <c r="AK206" s="276">
        <v>0.05</v>
      </c>
      <c r="AL206" s="276">
        <v>0.05</v>
      </c>
      <c r="AM206" s="276">
        <v>0.05</v>
      </c>
      <c r="AN206" s="276">
        <v>0.05</v>
      </c>
      <c r="AO206" s="276">
        <v>0.05</v>
      </c>
      <c r="AP206" s="276">
        <v>0.05</v>
      </c>
      <c r="AQ206" s="276">
        <v>0.05</v>
      </c>
      <c r="AR206" s="276">
        <v>0.05</v>
      </c>
      <c r="AS206" s="276">
        <v>0.05</v>
      </c>
      <c r="AT206" s="276">
        <v>0.05</v>
      </c>
      <c r="AU206" s="276">
        <v>0.05</v>
      </c>
      <c r="AV206" s="276">
        <v>0.05</v>
      </c>
      <c r="AW206" s="276">
        <v>0.05</v>
      </c>
      <c r="AX206" s="276">
        <v>0.05</v>
      </c>
      <c r="AY206" s="276">
        <v>0.05</v>
      </c>
      <c r="AZ206" s="276">
        <v>0.05</v>
      </c>
      <c r="BA206" s="276">
        <v>0.05</v>
      </c>
      <c r="BB206" s="276">
        <v>0.05</v>
      </c>
      <c r="BC206" s="276">
        <v>0.05</v>
      </c>
      <c r="BD206" s="276">
        <v>0.05</v>
      </c>
      <c r="BE206" s="276">
        <v>0.05</v>
      </c>
      <c r="BF206" s="276">
        <v>0.05</v>
      </c>
      <c r="BG206" s="276">
        <v>0.05</v>
      </c>
      <c r="BH206" s="276">
        <v>0.05</v>
      </c>
      <c r="BI206" s="276">
        <v>0.05</v>
      </c>
      <c r="BJ206" s="276">
        <v>0.05</v>
      </c>
      <c r="BK206" s="276">
        <v>0.05</v>
      </c>
      <c r="BL206" s="276">
        <v>0.05</v>
      </c>
    </row>
    <row r="207" spans="1:64" x14ac:dyDescent="0.35">
      <c r="A207" s="249"/>
      <c r="B207" s="46" t="s">
        <v>157</v>
      </c>
      <c r="C207" s="276">
        <v>0.05</v>
      </c>
      <c r="D207" s="276">
        <v>0.05</v>
      </c>
      <c r="E207" s="276">
        <v>0.05</v>
      </c>
      <c r="F207" s="276">
        <v>0.05</v>
      </c>
      <c r="G207" s="276">
        <v>0.05</v>
      </c>
      <c r="H207" s="276">
        <v>0.05</v>
      </c>
      <c r="I207" s="276">
        <v>0.05</v>
      </c>
      <c r="J207" s="276">
        <v>0.05</v>
      </c>
      <c r="K207" s="276">
        <v>0.05</v>
      </c>
      <c r="L207" s="276">
        <v>0.05</v>
      </c>
      <c r="M207" s="276">
        <v>0.05</v>
      </c>
      <c r="N207" s="276">
        <v>0.05</v>
      </c>
      <c r="O207" s="276">
        <v>0.05</v>
      </c>
      <c r="P207" s="276">
        <v>0.05</v>
      </c>
      <c r="Q207" s="276">
        <v>0.05</v>
      </c>
      <c r="R207" s="276">
        <v>0.05</v>
      </c>
      <c r="S207" s="276">
        <v>0.05</v>
      </c>
      <c r="T207" s="276">
        <v>0.05</v>
      </c>
      <c r="U207" s="276">
        <v>0.05</v>
      </c>
      <c r="V207" s="276">
        <v>0.05</v>
      </c>
      <c r="W207" s="276">
        <v>0.05</v>
      </c>
      <c r="X207" s="276">
        <v>0.05</v>
      </c>
      <c r="Y207" s="276">
        <v>0.05</v>
      </c>
      <c r="Z207" s="276">
        <v>0.05</v>
      </c>
      <c r="AA207" s="276">
        <v>0.05</v>
      </c>
      <c r="AB207" s="276">
        <v>0.05</v>
      </c>
      <c r="AC207" s="276">
        <v>0.05</v>
      </c>
      <c r="AD207" s="276">
        <v>0.05</v>
      </c>
      <c r="AE207" s="276">
        <v>0.05</v>
      </c>
      <c r="AF207" s="276">
        <v>0.05</v>
      </c>
      <c r="AG207" s="276">
        <v>0.05</v>
      </c>
      <c r="AH207" s="276">
        <v>0.05</v>
      </c>
      <c r="AI207" s="276">
        <v>0.05</v>
      </c>
      <c r="AJ207" s="276">
        <v>0.05</v>
      </c>
      <c r="AK207" s="276">
        <v>0.05</v>
      </c>
      <c r="AL207" s="276">
        <v>0.05</v>
      </c>
      <c r="AM207" s="276">
        <v>0.05</v>
      </c>
      <c r="AN207" s="276">
        <v>0.05</v>
      </c>
      <c r="AO207" s="276">
        <v>0.05</v>
      </c>
      <c r="AP207" s="276">
        <v>0.05</v>
      </c>
      <c r="AQ207" s="276">
        <v>0.05</v>
      </c>
      <c r="AR207" s="276">
        <v>0.05</v>
      </c>
      <c r="AS207" s="276">
        <v>0.05</v>
      </c>
      <c r="AT207" s="276">
        <v>0.05</v>
      </c>
      <c r="AU207" s="276">
        <v>0.05</v>
      </c>
      <c r="AV207" s="276">
        <v>0.05</v>
      </c>
      <c r="AW207" s="276">
        <v>0.05</v>
      </c>
      <c r="AX207" s="276">
        <v>0.05</v>
      </c>
      <c r="AY207" s="276">
        <v>0.05</v>
      </c>
      <c r="AZ207" s="276">
        <v>0.05</v>
      </c>
      <c r="BA207" s="276">
        <v>0.05</v>
      </c>
      <c r="BB207" s="276">
        <v>0.05</v>
      </c>
      <c r="BC207" s="276">
        <v>0.05</v>
      </c>
      <c r="BD207" s="276">
        <v>0.05</v>
      </c>
      <c r="BE207" s="276">
        <v>0.05</v>
      </c>
      <c r="BF207" s="276">
        <v>0.05</v>
      </c>
      <c r="BG207" s="276">
        <v>0.05</v>
      </c>
      <c r="BH207" s="276">
        <v>0.05</v>
      </c>
      <c r="BI207" s="276">
        <v>0.05</v>
      </c>
      <c r="BJ207" s="276">
        <v>0.05</v>
      </c>
      <c r="BK207" s="276">
        <v>0.05</v>
      </c>
      <c r="BL207" s="276">
        <v>0.05</v>
      </c>
    </row>
    <row r="208" spans="1:64" x14ac:dyDescent="0.35">
      <c r="A208" s="249"/>
      <c r="B208" s="46" t="s">
        <v>158</v>
      </c>
      <c r="C208" s="276">
        <v>0.05</v>
      </c>
      <c r="D208" s="276">
        <v>0.05</v>
      </c>
      <c r="E208" s="276">
        <v>0.05</v>
      </c>
      <c r="F208" s="276">
        <v>0.05</v>
      </c>
      <c r="G208" s="276">
        <v>0.05</v>
      </c>
      <c r="H208" s="276">
        <v>0.05</v>
      </c>
      <c r="I208" s="276">
        <v>0.05</v>
      </c>
      <c r="J208" s="276">
        <v>0.05</v>
      </c>
      <c r="K208" s="276">
        <v>0.05</v>
      </c>
      <c r="L208" s="276">
        <v>0.05</v>
      </c>
      <c r="M208" s="276">
        <v>0.05</v>
      </c>
      <c r="N208" s="276">
        <v>0.05</v>
      </c>
      <c r="O208" s="276">
        <v>0.05</v>
      </c>
      <c r="P208" s="276">
        <v>0.05</v>
      </c>
      <c r="Q208" s="276">
        <v>0.05</v>
      </c>
      <c r="R208" s="276">
        <v>0.05</v>
      </c>
      <c r="S208" s="276">
        <v>0.05</v>
      </c>
      <c r="T208" s="276">
        <v>0.05</v>
      </c>
      <c r="U208" s="276">
        <v>0.05</v>
      </c>
      <c r="V208" s="276">
        <v>0.05</v>
      </c>
      <c r="W208" s="276">
        <v>0.05</v>
      </c>
      <c r="X208" s="276">
        <v>0.05</v>
      </c>
      <c r="Y208" s="276">
        <v>0.05</v>
      </c>
      <c r="Z208" s="276">
        <v>0.05</v>
      </c>
      <c r="AA208" s="276">
        <v>0.05</v>
      </c>
      <c r="AB208" s="276">
        <v>0.05</v>
      </c>
      <c r="AC208" s="276">
        <v>0.05</v>
      </c>
      <c r="AD208" s="276">
        <v>0.05</v>
      </c>
      <c r="AE208" s="276">
        <v>0.05</v>
      </c>
      <c r="AF208" s="276">
        <v>0.05</v>
      </c>
      <c r="AG208" s="276">
        <v>0.05</v>
      </c>
      <c r="AH208" s="276">
        <v>0.05</v>
      </c>
      <c r="AI208" s="276">
        <v>0.05</v>
      </c>
      <c r="AJ208" s="276">
        <v>0.05</v>
      </c>
      <c r="AK208" s="276">
        <v>0.05</v>
      </c>
      <c r="AL208" s="276">
        <v>0.05</v>
      </c>
      <c r="AM208" s="276">
        <v>0.05</v>
      </c>
      <c r="AN208" s="276">
        <v>0.05</v>
      </c>
      <c r="AO208" s="276">
        <v>0.05</v>
      </c>
      <c r="AP208" s="276">
        <v>0.05</v>
      </c>
      <c r="AQ208" s="276">
        <v>0.05</v>
      </c>
      <c r="AR208" s="276">
        <v>0.05</v>
      </c>
      <c r="AS208" s="276">
        <v>0.05</v>
      </c>
      <c r="AT208" s="276">
        <v>0.05</v>
      </c>
      <c r="AU208" s="276">
        <v>0.05</v>
      </c>
      <c r="AV208" s="276">
        <v>0.05</v>
      </c>
      <c r="AW208" s="276">
        <v>0.05</v>
      </c>
      <c r="AX208" s="276">
        <v>0.05</v>
      </c>
      <c r="AY208" s="276">
        <v>0.05</v>
      </c>
      <c r="AZ208" s="276">
        <v>0.05</v>
      </c>
      <c r="BA208" s="276">
        <v>0.05</v>
      </c>
      <c r="BB208" s="276">
        <v>0.05</v>
      </c>
      <c r="BC208" s="276">
        <v>0.05</v>
      </c>
      <c r="BD208" s="276">
        <v>0.05</v>
      </c>
      <c r="BE208" s="276">
        <v>0.05</v>
      </c>
      <c r="BF208" s="276">
        <v>0.05</v>
      </c>
      <c r="BG208" s="276">
        <v>0.05</v>
      </c>
      <c r="BH208" s="276">
        <v>0.05</v>
      </c>
      <c r="BI208" s="276">
        <v>0.05</v>
      </c>
      <c r="BJ208" s="276">
        <v>0.05</v>
      </c>
      <c r="BK208" s="276">
        <v>0.05</v>
      </c>
      <c r="BL208" s="276">
        <v>0.05</v>
      </c>
    </row>
    <row r="209" spans="1:64" x14ac:dyDescent="0.35">
      <c r="A209" s="249"/>
      <c r="B209" s="46" t="s">
        <v>159</v>
      </c>
      <c r="C209" s="276">
        <v>0.05</v>
      </c>
      <c r="D209" s="276">
        <v>0.05</v>
      </c>
      <c r="E209" s="276">
        <v>0.05</v>
      </c>
      <c r="F209" s="276">
        <v>0.05</v>
      </c>
      <c r="G209" s="276">
        <v>0.05</v>
      </c>
      <c r="H209" s="276">
        <v>0.05</v>
      </c>
      <c r="I209" s="276">
        <v>0.05</v>
      </c>
      <c r="J209" s="276">
        <v>0.05</v>
      </c>
      <c r="K209" s="276">
        <v>0.05</v>
      </c>
      <c r="L209" s="276">
        <v>0.05</v>
      </c>
      <c r="M209" s="276">
        <v>0.05</v>
      </c>
      <c r="N209" s="276">
        <v>0.05</v>
      </c>
      <c r="O209" s="276">
        <v>0.05</v>
      </c>
      <c r="P209" s="276">
        <v>0.05</v>
      </c>
      <c r="Q209" s="276">
        <v>0.05</v>
      </c>
      <c r="R209" s="276">
        <v>0.05</v>
      </c>
      <c r="S209" s="276">
        <v>0.05</v>
      </c>
      <c r="T209" s="276">
        <v>0.05</v>
      </c>
      <c r="U209" s="276">
        <v>0.05</v>
      </c>
      <c r="V209" s="276">
        <v>0.05</v>
      </c>
      <c r="W209" s="276">
        <v>0.05</v>
      </c>
      <c r="X209" s="276">
        <v>0.05</v>
      </c>
      <c r="Y209" s="276">
        <v>0.05</v>
      </c>
      <c r="Z209" s="276">
        <v>0.05</v>
      </c>
      <c r="AA209" s="276">
        <v>0.05</v>
      </c>
      <c r="AB209" s="276">
        <v>0.05</v>
      </c>
      <c r="AC209" s="276">
        <v>0.05</v>
      </c>
      <c r="AD209" s="276">
        <v>0.05</v>
      </c>
      <c r="AE209" s="276">
        <v>0.05</v>
      </c>
      <c r="AF209" s="276">
        <v>0.05</v>
      </c>
      <c r="AG209" s="276">
        <v>0.05</v>
      </c>
      <c r="AH209" s="276">
        <v>0.05</v>
      </c>
      <c r="AI209" s="276">
        <v>0.05</v>
      </c>
      <c r="AJ209" s="276">
        <v>0.05</v>
      </c>
      <c r="AK209" s="276">
        <v>0.05</v>
      </c>
      <c r="AL209" s="276">
        <v>0.05</v>
      </c>
      <c r="AM209" s="276">
        <v>0.05</v>
      </c>
      <c r="AN209" s="276">
        <v>0.05</v>
      </c>
      <c r="AO209" s="276">
        <v>0.05</v>
      </c>
      <c r="AP209" s="276">
        <v>0.05</v>
      </c>
      <c r="AQ209" s="276">
        <v>0.05</v>
      </c>
      <c r="AR209" s="276">
        <v>0.05</v>
      </c>
      <c r="AS209" s="276">
        <v>0.05</v>
      </c>
      <c r="AT209" s="276">
        <v>0.05</v>
      </c>
      <c r="AU209" s="276">
        <v>0.05</v>
      </c>
      <c r="AV209" s="276">
        <v>0.05</v>
      </c>
      <c r="AW209" s="276">
        <v>0.05</v>
      </c>
      <c r="AX209" s="276">
        <v>0.05</v>
      </c>
      <c r="AY209" s="276">
        <v>0.05</v>
      </c>
      <c r="AZ209" s="276">
        <v>0.05</v>
      </c>
      <c r="BA209" s="276">
        <v>0.05</v>
      </c>
      <c r="BB209" s="276">
        <v>0.05</v>
      </c>
      <c r="BC209" s="276">
        <v>0.05</v>
      </c>
      <c r="BD209" s="276">
        <v>0.05</v>
      </c>
      <c r="BE209" s="276">
        <v>0.05</v>
      </c>
      <c r="BF209" s="276">
        <v>0.05</v>
      </c>
      <c r="BG209" s="276">
        <v>0.05</v>
      </c>
      <c r="BH209" s="276">
        <v>0.05</v>
      </c>
      <c r="BI209" s="276">
        <v>0.05</v>
      </c>
      <c r="BJ209" s="276">
        <v>0.05</v>
      </c>
      <c r="BK209" s="276">
        <v>0.05</v>
      </c>
      <c r="BL209" s="276">
        <v>0.05</v>
      </c>
    </row>
    <row r="210" spans="1:64" x14ac:dyDescent="0.35">
      <c r="A210" s="249"/>
      <c r="B210" s="46" t="s">
        <v>160</v>
      </c>
      <c r="C210" s="276">
        <v>0.05</v>
      </c>
      <c r="D210" s="276">
        <v>0.05</v>
      </c>
      <c r="E210" s="276">
        <v>0.05</v>
      </c>
      <c r="F210" s="276">
        <v>0.05</v>
      </c>
      <c r="G210" s="276">
        <v>0.05</v>
      </c>
      <c r="H210" s="276">
        <v>0.05</v>
      </c>
      <c r="I210" s="276">
        <v>0.05</v>
      </c>
      <c r="J210" s="276">
        <v>0.05</v>
      </c>
      <c r="K210" s="276">
        <v>0.05</v>
      </c>
      <c r="L210" s="276">
        <v>0.05</v>
      </c>
      <c r="M210" s="276">
        <v>0.05</v>
      </c>
      <c r="N210" s="276">
        <v>0.05</v>
      </c>
      <c r="O210" s="276">
        <v>0.05</v>
      </c>
      <c r="P210" s="276">
        <v>0.05</v>
      </c>
      <c r="Q210" s="276">
        <v>0.05</v>
      </c>
      <c r="R210" s="276">
        <v>0.05</v>
      </c>
      <c r="S210" s="276">
        <v>0.05</v>
      </c>
      <c r="T210" s="276">
        <v>0.05</v>
      </c>
      <c r="U210" s="276">
        <v>0.05</v>
      </c>
      <c r="V210" s="276">
        <v>0.05</v>
      </c>
      <c r="W210" s="276">
        <v>0.05</v>
      </c>
      <c r="X210" s="276">
        <v>0.05</v>
      </c>
      <c r="Y210" s="276">
        <v>0.05</v>
      </c>
      <c r="Z210" s="276">
        <v>0.05</v>
      </c>
      <c r="AA210" s="276">
        <v>0.05</v>
      </c>
      <c r="AB210" s="276">
        <v>0.05</v>
      </c>
      <c r="AC210" s="276">
        <v>0.05</v>
      </c>
      <c r="AD210" s="276">
        <v>0.05</v>
      </c>
      <c r="AE210" s="276">
        <v>0.05</v>
      </c>
      <c r="AF210" s="276">
        <v>0.05</v>
      </c>
      <c r="AG210" s="276">
        <v>0.05</v>
      </c>
      <c r="AH210" s="276">
        <v>0.05</v>
      </c>
      <c r="AI210" s="276">
        <v>0.05</v>
      </c>
      <c r="AJ210" s="276">
        <v>0.05</v>
      </c>
      <c r="AK210" s="276">
        <v>0.05</v>
      </c>
      <c r="AL210" s="276">
        <v>0.05</v>
      </c>
      <c r="AM210" s="276">
        <v>0.05</v>
      </c>
      <c r="AN210" s="276">
        <v>0.05</v>
      </c>
      <c r="AO210" s="276">
        <v>0.05</v>
      </c>
      <c r="AP210" s="276">
        <v>0.05</v>
      </c>
      <c r="AQ210" s="276">
        <v>0.05</v>
      </c>
      <c r="AR210" s="276">
        <v>0.05</v>
      </c>
      <c r="AS210" s="276">
        <v>0.05</v>
      </c>
      <c r="AT210" s="276">
        <v>0.05</v>
      </c>
      <c r="AU210" s="276">
        <v>0.05</v>
      </c>
      <c r="AV210" s="276">
        <v>0.05</v>
      </c>
      <c r="AW210" s="276">
        <v>0.05</v>
      </c>
      <c r="AX210" s="276">
        <v>0.05</v>
      </c>
      <c r="AY210" s="276">
        <v>0.05</v>
      </c>
      <c r="AZ210" s="276">
        <v>0.05</v>
      </c>
      <c r="BA210" s="276">
        <v>0.05</v>
      </c>
      <c r="BB210" s="276">
        <v>0.05</v>
      </c>
      <c r="BC210" s="276">
        <v>0.05</v>
      </c>
      <c r="BD210" s="276">
        <v>0.05</v>
      </c>
      <c r="BE210" s="276">
        <v>0.05</v>
      </c>
      <c r="BF210" s="276">
        <v>0.05</v>
      </c>
      <c r="BG210" s="276">
        <v>0.05</v>
      </c>
      <c r="BH210" s="276">
        <v>0.05</v>
      </c>
      <c r="BI210" s="276">
        <v>0.05</v>
      </c>
      <c r="BJ210" s="276">
        <v>0.05</v>
      </c>
      <c r="BK210" s="276">
        <v>0.05</v>
      </c>
      <c r="BL210" s="276">
        <v>0.05</v>
      </c>
    </row>
    <row r="211" spans="1:64" x14ac:dyDescent="0.35">
      <c r="A211" s="249"/>
      <c r="B211" s="46" t="s">
        <v>161</v>
      </c>
      <c r="C211" s="276">
        <v>0.05</v>
      </c>
      <c r="D211" s="276">
        <v>0.05</v>
      </c>
      <c r="E211" s="276">
        <v>0.05</v>
      </c>
      <c r="F211" s="276">
        <v>0.05</v>
      </c>
      <c r="G211" s="276">
        <v>0.05</v>
      </c>
      <c r="H211" s="276">
        <v>0.05</v>
      </c>
      <c r="I211" s="276">
        <v>0.05</v>
      </c>
      <c r="J211" s="276">
        <v>0.05</v>
      </c>
      <c r="K211" s="276">
        <v>0.05</v>
      </c>
      <c r="L211" s="276">
        <v>0.05</v>
      </c>
      <c r="M211" s="276">
        <v>0.05</v>
      </c>
      <c r="N211" s="276">
        <v>0.05</v>
      </c>
      <c r="O211" s="276">
        <v>0.05</v>
      </c>
      <c r="P211" s="276">
        <v>0.05</v>
      </c>
      <c r="Q211" s="276">
        <v>0.05</v>
      </c>
      <c r="R211" s="276">
        <v>0.05</v>
      </c>
      <c r="S211" s="276">
        <v>0.05</v>
      </c>
      <c r="T211" s="276">
        <v>0.05</v>
      </c>
      <c r="U211" s="276">
        <v>0.05</v>
      </c>
      <c r="V211" s="276">
        <v>0.05</v>
      </c>
      <c r="W211" s="276">
        <v>0.05</v>
      </c>
      <c r="X211" s="276">
        <v>0.05</v>
      </c>
      <c r="Y211" s="276">
        <v>0.05</v>
      </c>
      <c r="Z211" s="276">
        <v>0.05</v>
      </c>
      <c r="AA211" s="276">
        <v>0.05</v>
      </c>
      <c r="AB211" s="276">
        <v>0.05</v>
      </c>
      <c r="AC211" s="276">
        <v>0.05</v>
      </c>
      <c r="AD211" s="276">
        <v>0.05</v>
      </c>
      <c r="AE211" s="276">
        <v>0.05</v>
      </c>
      <c r="AF211" s="276">
        <v>0.05</v>
      </c>
      <c r="AG211" s="276">
        <v>0.05</v>
      </c>
      <c r="AH211" s="276">
        <v>0.05</v>
      </c>
      <c r="AI211" s="276">
        <v>0.05</v>
      </c>
      <c r="AJ211" s="276">
        <v>0.05</v>
      </c>
      <c r="AK211" s="276">
        <v>0.05</v>
      </c>
      <c r="AL211" s="276">
        <v>0.05</v>
      </c>
      <c r="AM211" s="276">
        <v>0.05</v>
      </c>
      <c r="AN211" s="276">
        <v>0.05</v>
      </c>
      <c r="AO211" s="276">
        <v>0.05</v>
      </c>
      <c r="AP211" s="276">
        <v>0.05</v>
      </c>
      <c r="AQ211" s="276">
        <v>0.05</v>
      </c>
      <c r="AR211" s="276">
        <v>0.05</v>
      </c>
      <c r="AS211" s="276">
        <v>0.05</v>
      </c>
      <c r="AT211" s="276">
        <v>0.05</v>
      </c>
      <c r="AU211" s="276">
        <v>0.05</v>
      </c>
      <c r="AV211" s="276">
        <v>0.05</v>
      </c>
      <c r="AW211" s="276">
        <v>0.05</v>
      </c>
      <c r="AX211" s="276">
        <v>0.05</v>
      </c>
      <c r="AY211" s="276">
        <v>0.05</v>
      </c>
      <c r="AZ211" s="276">
        <v>0.05</v>
      </c>
      <c r="BA211" s="276">
        <v>0.05</v>
      </c>
      <c r="BB211" s="276">
        <v>0.05</v>
      </c>
      <c r="BC211" s="276">
        <v>0.05</v>
      </c>
      <c r="BD211" s="276">
        <v>0.05</v>
      </c>
      <c r="BE211" s="276">
        <v>0.05</v>
      </c>
      <c r="BF211" s="276">
        <v>0.05</v>
      </c>
      <c r="BG211" s="276">
        <v>0.05</v>
      </c>
      <c r="BH211" s="276">
        <v>0.05</v>
      </c>
      <c r="BI211" s="276">
        <v>0.05</v>
      </c>
      <c r="BJ211" s="276">
        <v>0.05</v>
      </c>
      <c r="BK211" s="276">
        <v>0.05</v>
      </c>
      <c r="BL211" s="276">
        <v>0.05</v>
      </c>
    </row>
    <row r="212" spans="1:64" x14ac:dyDescent="0.35">
      <c r="A212" s="249"/>
      <c r="B212" s="46" t="s">
        <v>162</v>
      </c>
      <c r="C212" s="276">
        <v>0.05</v>
      </c>
      <c r="D212" s="276">
        <v>0.05</v>
      </c>
      <c r="E212" s="276">
        <v>0.05</v>
      </c>
      <c r="F212" s="276">
        <v>0.05</v>
      </c>
      <c r="G212" s="276">
        <v>0.05</v>
      </c>
      <c r="H212" s="276">
        <v>0.05</v>
      </c>
      <c r="I212" s="276">
        <v>0.05</v>
      </c>
      <c r="J212" s="276">
        <v>0.05</v>
      </c>
      <c r="K212" s="276">
        <v>0.05</v>
      </c>
      <c r="L212" s="276">
        <v>0.05</v>
      </c>
      <c r="M212" s="276">
        <v>0.05</v>
      </c>
      <c r="N212" s="276">
        <v>0.05</v>
      </c>
      <c r="O212" s="276">
        <v>0.05</v>
      </c>
      <c r="P212" s="276">
        <v>0.05</v>
      </c>
      <c r="Q212" s="276">
        <v>0.05</v>
      </c>
      <c r="R212" s="276">
        <v>0.05</v>
      </c>
      <c r="S212" s="276">
        <v>0.05</v>
      </c>
      <c r="T212" s="276">
        <v>0.05</v>
      </c>
      <c r="U212" s="276">
        <v>0.05</v>
      </c>
      <c r="V212" s="276">
        <v>0.05</v>
      </c>
      <c r="W212" s="276">
        <v>0.05</v>
      </c>
      <c r="X212" s="276">
        <v>0.05</v>
      </c>
      <c r="Y212" s="276">
        <v>0.05</v>
      </c>
      <c r="Z212" s="276">
        <v>0.05</v>
      </c>
      <c r="AA212" s="276">
        <v>0.05</v>
      </c>
      <c r="AB212" s="276">
        <v>0.05</v>
      </c>
      <c r="AC212" s="276">
        <v>0.05</v>
      </c>
      <c r="AD212" s="276">
        <v>0.05</v>
      </c>
      <c r="AE212" s="276">
        <v>0.05</v>
      </c>
      <c r="AF212" s="276">
        <v>0.05</v>
      </c>
      <c r="AG212" s="276">
        <v>0.05</v>
      </c>
      <c r="AH212" s="276">
        <v>0.05</v>
      </c>
      <c r="AI212" s="276">
        <v>0.05</v>
      </c>
      <c r="AJ212" s="276">
        <v>0.05</v>
      </c>
      <c r="AK212" s="276">
        <v>0.05</v>
      </c>
      <c r="AL212" s="276">
        <v>0.05</v>
      </c>
      <c r="AM212" s="276">
        <v>0.05</v>
      </c>
      <c r="AN212" s="276">
        <v>0.05</v>
      </c>
      <c r="AO212" s="276">
        <v>0.05</v>
      </c>
      <c r="AP212" s="276">
        <v>0.05</v>
      </c>
      <c r="AQ212" s="276">
        <v>0.05</v>
      </c>
      <c r="AR212" s="276">
        <v>0.05</v>
      </c>
      <c r="AS212" s="276">
        <v>0.05</v>
      </c>
      <c r="AT212" s="276">
        <v>0.05</v>
      </c>
      <c r="AU212" s="276">
        <v>0.05</v>
      </c>
      <c r="AV212" s="276">
        <v>0.05</v>
      </c>
      <c r="AW212" s="276">
        <v>0.05</v>
      </c>
      <c r="AX212" s="276">
        <v>0.05</v>
      </c>
      <c r="AY212" s="276">
        <v>0.05</v>
      </c>
      <c r="AZ212" s="276">
        <v>0.05</v>
      </c>
      <c r="BA212" s="276">
        <v>0.05</v>
      </c>
      <c r="BB212" s="276">
        <v>0.05</v>
      </c>
      <c r="BC212" s="276">
        <v>0.05</v>
      </c>
      <c r="BD212" s="276">
        <v>0.05</v>
      </c>
      <c r="BE212" s="276">
        <v>0.05</v>
      </c>
      <c r="BF212" s="276">
        <v>0.05</v>
      </c>
      <c r="BG212" s="276">
        <v>0.05</v>
      </c>
      <c r="BH212" s="276">
        <v>0.05</v>
      </c>
      <c r="BI212" s="276">
        <v>0.05</v>
      </c>
      <c r="BJ212" s="276">
        <v>0.05</v>
      </c>
      <c r="BK212" s="276">
        <v>0.05</v>
      </c>
      <c r="BL212" s="276">
        <v>0.05</v>
      </c>
    </row>
    <row r="213" spans="1:64" x14ac:dyDescent="0.35">
      <c r="A213" s="249"/>
      <c r="B213" s="46" t="s">
        <v>292</v>
      </c>
      <c r="C213" s="276">
        <v>0.05</v>
      </c>
      <c r="D213" s="276">
        <v>0.05</v>
      </c>
      <c r="E213" s="276">
        <v>0.05</v>
      </c>
      <c r="F213" s="276">
        <v>0.05</v>
      </c>
      <c r="G213" s="276">
        <v>0.05</v>
      </c>
      <c r="H213" s="276">
        <v>0.05</v>
      </c>
      <c r="I213" s="276">
        <v>0.05</v>
      </c>
      <c r="J213" s="276">
        <v>0.05</v>
      </c>
      <c r="K213" s="276">
        <v>0.05</v>
      </c>
      <c r="L213" s="276">
        <v>0.05</v>
      </c>
      <c r="M213" s="276">
        <v>0.05</v>
      </c>
      <c r="N213" s="276">
        <v>0.05</v>
      </c>
      <c r="O213" s="276">
        <v>0.05</v>
      </c>
      <c r="P213" s="276">
        <v>0.05</v>
      </c>
      <c r="Q213" s="276">
        <v>0.05</v>
      </c>
      <c r="R213" s="276">
        <v>0.05</v>
      </c>
      <c r="S213" s="276">
        <v>0.05</v>
      </c>
      <c r="T213" s="276">
        <v>0.05</v>
      </c>
      <c r="U213" s="276">
        <v>0.05</v>
      </c>
      <c r="V213" s="276">
        <v>0.05</v>
      </c>
      <c r="W213" s="276">
        <v>0.05</v>
      </c>
      <c r="X213" s="276">
        <v>0.05</v>
      </c>
      <c r="Y213" s="276">
        <v>0.05</v>
      </c>
      <c r="Z213" s="276">
        <v>0.05</v>
      </c>
      <c r="AA213" s="276">
        <v>0.05</v>
      </c>
      <c r="AB213" s="276">
        <v>0.05</v>
      </c>
      <c r="AC213" s="276">
        <v>0.05</v>
      </c>
      <c r="AD213" s="276">
        <v>0.05</v>
      </c>
      <c r="AE213" s="276">
        <v>0.05</v>
      </c>
      <c r="AF213" s="276">
        <v>0.05</v>
      </c>
      <c r="AG213" s="276">
        <v>0.05</v>
      </c>
      <c r="AH213" s="276">
        <v>0.05</v>
      </c>
      <c r="AI213" s="276">
        <v>0.05</v>
      </c>
      <c r="AJ213" s="276">
        <v>0.05</v>
      </c>
      <c r="AK213" s="276">
        <v>0.05</v>
      </c>
      <c r="AL213" s="276">
        <v>0.05</v>
      </c>
      <c r="AM213" s="276">
        <v>0.05</v>
      </c>
      <c r="AN213" s="276">
        <v>0.05</v>
      </c>
      <c r="AO213" s="276">
        <v>0.05</v>
      </c>
      <c r="AP213" s="276">
        <v>0.05</v>
      </c>
      <c r="AQ213" s="276">
        <v>0.05</v>
      </c>
      <c r="AR213" s="276">
        <v>0.05</v>
      </c>
      <c r="AS213" s="276">
        <v>0.05</v>
      </c>
      <c r="AT213" s="276">
        <v>0.05</v>
      </c>
      <c r="AU213" s="276">
        <v>0.05</v>
      </c>
      <c r="AV213" s="276">
        <v>0.05</v>
      </c>
      <c r="AW213" s="276">
        <v>0.05</v>
      </c>
      <c r="AX213" s="276">
        <v>0.05</v>
      </c>
      <c r="AY213" s="276">
        <v>0.05</v>
      </c>
      <c r="AZ213" s="276">
        <v>0.05</v>
      </c>
      <c r="BA213" s="276">
        <v>0.05</v>
      </c>
      <c r="BB213" s="276">
        <v>0.05</v>
      </c>
      <c r="BC213" s="276">
        <v>0.05</v>
      </c>
      <c r="BD213" s="276">
        <v>0.05</v>
      </c>
      <c r="BE213" s="276">
        <v>0.05</v>
      </c>
      <c r="BF213" s="276">
        <v>0.05</v>
      </c>
      <c r="BG213" s="276">
        <v>0.05</v>
      </c>
      <c r="BH213" s="276">
        <v>0.05</v>
      </c>
      <c r="BI213" s="276">
        <v>0.05</v>
      </c>
      <c r="BJ213" s="276">
        <v>0.05</v>
      </c>
      <c r="BK213" s="276">
        <v>0.05</v>
      </c>
      <c r="BL213" s="276">
        <v>0.05</v>
      </c>
    </row>
    <row r="214" spans="1:64" x14ac:dyDescent="0.35">
      <c r="A214" s="249"/>
      <c r="B214" s="46" t="s">
        <v>164</v>
      </c>
      <c r="C214" s="276">
        <v>0.05</v>
      </c>
      <c r="D214" s="276">
        <v>0.05</v>
      </c>
      <c r="E214" s="276">
        <v>0.05</v>
      </c>
      <c r="F214" s="276">
        <v>0.05</v>
      </c>
      <c r="G214" s="276">
        <v>0.05</v>
      </c>
      <c r="H214" s="276">
        <v>0.05</v>
      </c>
      <c r="I214" s="276">
        <v>0.05</v>
      </c>
      <c r="J214" s="276">
        <v>0.05</v>
      </c>
      <c r="K214" s="276">
        <v>0.05</v>
      </c>
      <c r="L214" s="276">
        <v>0.05</v>
      </c>
      <c r="M214" s="276">
        <v>0.05</v>
      </c>
      <c r="N214" s="276">
        <v>0.05</v>
      </c>
      <c r="O214" s="276">
        <v>0.05</v>
      </c>
      <c r="P214" s="276">
        <v>0.05</v>
      </c>
      <c r="Q214" s="276">
        <v>0.05</v>
      </c>
      <c r="R214" s="276">
        <v>0.05</v>
      </c>
      <c r="S214" s="276">
        <v>0.05</v>
      </c>
      <c r="T214" s="276">
        <v>0.05</v>
      </c>
      <c r="U214" s="276">
        <v>0.05</v>
      </c>
      <c r="V214" s="276">
        <v>0.05</v>
      </c>
      <c r="W214" s="276">
        <v>0.05</v>
      </c>
      <c r="X214" s="276">
        <v>0.05</v>
      </c>
      <c r="Y214" s="276">
        <v>0.05</v>
      </c>
      <c r="Z214" s="276">
        <v>0.05</v>
      </c>
      <c r="AA214" s="276">
        <v>0.05</v>
      </c>
      <c r="AB214" s="276">
        <v>0.05</v>
      </c>
      <c r="AC214" s="276">
        <v>0.05</v>
      </c>
      <c r="AD214" s="276">
        <v>0.05</v>
      </c>
      <c r="AE214" s="276">
        <v>0.05</v>
      </c>
      <c r="AF214" s="276">
        <v>0.05</v>
      </c>
      <c r="AG214" s="276">
        <v>0.05</v>
      </c>
      <c r="AH214" s="276">
        <v>0.05</v>
      </c>
      <c r="AI214" s="276">
        <v>0.05</v>
      </c>
      <c r="AJ214" s="276">
        <v>0.05</v>
      </c>
      <c r="AK214" s="276">
        <v>0.05</v>
      </c>
      <c r="AL214" s="276">
        <v>0.05</v>
      </c>
      <c r="AM214" s="276">
        <v>0.05</v>
      </c>
      <c r="AN214" s="276">
        <v>0.05</v>
      </c>
      <c r="AO214" s="276">
        <v>0.05</v>
      </c>
      <c r="AP214" s="276">
        <v>0.05</v>
      </c>
      <c r="AQ214" s="276">
        <v>0.05</v>
      </c>
      <c r="AR214" s="276">
        <v>0.05</v>
      </c>
      <c r="AS214" s="276">
        <v>0.05</v>
      </c>
      <c r="AT214" s="276">
        <v>0.05</v>
      </c>
      <c r="AU214" s="276">
        <v>0.05</v>
      </c>
      <c r="AV214" s="276">
        <v>0.05</v>
      </c>
      <c r="AW214" s="276">
        <v>0.05</v>
      </c>
      <c r="AX214" s="276">
        <v>0.05</v>
      </c>
      <c r="AY214" s="276">
        <v>0.05</v>
      </c>
      <c r="AZ214" s="276">
        <v>0.05</v>
      </c>
      <c r="BA214" s="276">
        <v>0.05</v>
      </c>
      <c r="BB214" s="276">
        <v>0.05</v>
      </c>
      <c r="BC214" s="276">
        <v>0.05</v>
      </c>
      <c r="BD214" s="276">
        <v>0.05</v>
      </c>
      <c r="BE214" s="276">
        <v>0.05</v>
      </c>
      <c r="BF214" s="276">
        <v>0.05</v>
      </c>
      <c r="BG214" s="276">
        <v>0.05</v>
      </c>
      <c r="BH214" s="276">
        <v>0.05</v>
      </c>
      <c r="BI214" s="276">
        <v>0.05</v>
      </c>
      <c r="BJ214" s="276">
        <v>0.05</v>
      </c>
      <c r="BK214" s="276">
        <v>0.05</v>
      </c>
      <c r="BL214" s="276">
        <v>0.05</v>
      </c>
    </row>
    <row r="215" spans="1:64" x14ac:dyDescent="0.35">
      <c r="A215" s="249"/>
      <c r="B215" s="46" t="s">
        <v>165</v>
      </c>
      <c r="C215" s="276">
        <v>0.05</v>
      </c>
      <c r="D215" s="276">
        <v>0.05</v>
      </c>
      <c r="E215" s="276">
        <v>0.05</v>
      </c>
      <c r="F215" s="276">
        <v>0.05</v>
      </c>
      <c r="G215" s="276">
        <v>0.05</v>
      </c>
      <c r="H215" s="276">
        <v>0.05</v>
      </c>
      <c r="I215" s="276">
        <v>0.05</v>
      </c>
      <c r="J215" s="276">
        <v>0.05</v>
      </c>
      <c r="K215" s="276">
        <v>0.05</v>
      </c>
      <c r="L215" s="276">
        <v>0.05</v>
      </c>
      <c r="M215" s="276">
        <v>0.05</v>
      </c>
      <c r="N215" s="276">
        <v>0.05</v>
      </c>
      <c r="O215" s="276">
        <v>0.05</v>
      </c>
      <c r="P215" s="276">
        <v>0.05</v>
      </c>
      <c r="Q215" s="276">
        <v>0.05</v>
      </c>
      <c r="R215" s="276">
        <v>0.05</v>
      </c>
      <c r="S215" s="276">
        <v>0.05</v>
      </c>
      <c r="T215" s="276">
        <v>0.05</v>
      </c>
      <c r="U215" s="276">
        <v>0.05</v>
      </c>
      <c r="V215" s="276">
        <v>0.05</v>
      </c>
      <c r="W215" s="276">
        <v>0.05</v>
      </c>
      <c r="X215" s="276">
        <v>0.05</v>
      </c>
      <c r="Y215" s="276">
        <v>0.05</v>
      </c>
      <c r="Z215" s="276">
        <v>0.05</v>
      </c>
      <c r="AA215" s="276">
        <v>0.05</v>
      </c>
      <c r="AB215" s="276">
        <v>0.05</v>
      </c>
      <c r="AC215" s="276">
        <v>0.05</v>
      </c>
      <c r="AD215" s="276">
        <v>0.05</v>
      </c>
      <c r="AE215" s="276">
        <v>0.05</v>
      </c>
      <c r="AF215" s="276">
        <v>0.05</v>
      </c>
      <c r="AG215" s="276">
        <v>0.05</v>
      </c>
      <c r="AH215" s="276">
        <v>0.05</v>
      </c>
      <c r="AI215" s="276">
        <v>0.05</v>
      </c>
      <c r="AJ215" s="276">
        <v>0.05</v>
      </c>
      <c r="AK215" s="276">
        <v>0.05</v>
      </c>
      <c r="AL215" s="276">
        <v>0.05</v>
      </c>
      <c r="AM215" s="276">
        <v>0.05</v>
      </c>
      <c r="AN215" s="276">
        <v>0.05</v>
      </c>
      <c r="AO215" s="276">
        <v>0.05</v>
      </c>
      <c r="AP215" s="276">
        <v>0.05</v>
      </c>
      <c r="AQ215" s="276">
        <v>0.05</v>
      </c>
      <c r="AR215" s="276">
        <v>0.05</v>
      </c>
      <c r="AS215" s="276">
        <v>0.05</v>
      </c>
      <c r="AT215" s="276">
        <v>0.05</v>
      </c>
      <c r="AU215" s="276">
        <v>0.05</v>
      </c>
      <c r="AV215" s="276">
        <v>0.05</v>
      </c>
      <c r="AW215" s="276">
        <v>0.05</v>
      </c>
      <c r="AX215" s="276">
        <v>0.05</v>
      </c>
      <c r="AY215" s="276">
        <v>0.05</v>
      </c>
      <c r="AZ215" s="276">
        <v>0.05</v>
      </c>
      <c r="BA215" s="276">
        <v>0.05</v>
      </c>
      <c r="BB215" s="276">
        <v>0.05</v>
      </c>
      <c r="BC215" s="276">
        <v>0.05</v>
      </c>
      <c r="BD215" s="276">
        <v>0.05</v>
      </c>
      <c r="BE215" s="276">
        <v>0.05</v>
      </c>
      <c r="BF215" s="276">
        <v>0.05</v>
      </c>
      <c r="BG215" s="276">
        <v>0.05</v>
      </c>
      <c r="BH215" s="276">
        <v>0.05</v>
      </c>
      <c r="BI215" s="276">
        <v>0.05</v>
      </c>
      <c r="BJ215" s="276">
        <v>0.05</v>
      </c>
      <c r="BK215" s="276">
        <v>0.05</v>
      </c>
      <c r="BL215" s="276">
        <v>0.05</v>
      </c>
    </row>
    <row r="216" spans="1:64" x14ac:dyDescent="0.35">
      <c r="A216" s="249"/>
      <c r="B216" s="46" t="s">
        <v>166</v>
      </c>
      <c r="C216" s="276">
        <v>0.05</v>
      </c>
      <c r="D216" s="276">
        <v>0.05</v>
      </c>
      <c r="E216" s="276">
        <v>0.05</v>
      </c>
      <c r="F216" s="276">
        <v>0.05</v>
      </c>
      <c r="G216" s="276">
        <v>0.05</v>
      </c>
      <c r="H216" s="276">
        <v>0.05</v>
      </c>
      <c r="I216" s="276">
        <v>0.05</v>
      </c>
      <c r="J216" s="276">
        <v>0.05</v>
      </c>
      <c r="K216" s="276">
        <v>0.05</v>
      </c>
      <c r="L216" s="276">
        <v>0.05</v>
      </c>
      <c r="M216" s="276">
        <v>0.05</v>
      </c>
      <c r="N216" s="276">
        <v>0.05</v>
      </c>
      <c r="O216" s="276">
        <v>0.05</v>
      </c>
      <c r="P216" s="276">
        <v>0.05</v>
      </c>
      <c r="Q216" s="276">
        <v>0.05</v>
      </c>
      <c r="R216" s="276">
        <v>0.05</v>
      </c>
      <c r="S216" s="276">
        <v>0.05</v>
      </c>
      <c r="T216" s="276">
        <v>0.05</v>
      </c>
      <c r="U216" s="276">
        <v>0.05</v>
      </c>
      <c r="V216" s="276">
        <v>0.05</v>
      </c>
      <c r="W216" s="276">
        <v>0.05</v>
      </c>
      <c r="X216" s="276">
        <v>0.05</v>
      </c>
      <c r="Y216" s="276">
        <v>0.05</v>
      </c>
      <c r="Z216" s="276">
        <v>0.05</v>
      </c>
      <c r="AA216" s="276">
        <v>0.05</v>
      </c>
      <c r="AB216" s="276">
        <v>0.05</v>
      </c>
      <c r="AC216" s="276">
        <v>0.05</v>
      </c>
      <c r="AD216" s="276">
        <v>0.05</v>
      </c>
      <c r="AE216" s="276">
        <v>0.05</v>
      </c>
      <c r="AF216" s="276">
        <v>0.05</v>
      </c>
      <c r="AG216" s="276">
        <v>0.05</v>
      </c>
      <c r="AH216" s="276">
        <v>0.05</v>
      </c>
      <c r="AI216" s="276">
        <v>0.05</v>
      </c>
      <c r="AJ216" s="276">
        <v>0.05</v>
      </c>
      <c r="AK216" s="276">
        <v>0.05</v>
      </c>
      <c r="AL216" s="276">
        <v>0.05</v>
      </c>
      <c r="AM216" s="276">
        <v>0.05</v>
      </c>
      <c r="AN216" s="276">
        <v>0.05</v>
      </c>
      <c r="AO216" s="276">
        <v>0.05</v>
      </c>
      <c r="AP216" s="276">
        <v>0.05</v>
      </c>
      <c r="AQ216" s="276">
        <v>0.05</v>
      </c>
      <c r="AR216" s="276">
        <v>0.05</v>
      </c>
      <c r="AS216" s="276">
        <v>0.05</v>
      </c>
      <c r="AT216" s="276">
        <v>0.05</v>
      </c>
      <c r="AU216" s="276">
        <v>0.05</v>
      </c>
      <c r="AV216" s="276">
        <v>0.05</v>
      </c>
      <c r="AW216" s="276">
        <v>0.05</v>
      </c>
      <c r="AX216" s="276">
        <v>0.05</v>
      </c>
      <c r="AY216" s="276">
        <v>0.05</v>
      </c>
      <c r="AZ216" s="276">
        <v>0.05</v>
      </c>
      <c r="BA216" s="276">
        <v>0.05</v>
      </c>
      <c r="BB216" s="276">
        <v>0.05</v>
      </c>
      <c r="BC216" s="276">
        <v>0.05</v>
      </c>
      <c r="BD216" s="276">
        <v>0.05</v>
      </c>
      <c r="BE216" s="276">
        <v>0.05</v>
      </c>
      <c r="BF216" s="276">
        <v>0.05</v>
      </c>
      <c r="BG216" s="276">
        <v>0.05</v>
      </c>
      <c r="BH216" s="276">
        <v>0.05</v>
      </c>
      <c r="BI216" s="276">
        <v>0.05</v>
      </c>
      <c r="BJ216" s="276">
        <v>0.05</v>
      </c>
      <c r="BK216" s="276">
        <v>0.05</v>
      </c>
      <c r="BL216" s="276">
        <v>0.05</v>
      </c>
    </row>
    <row r="217" spans="1:64" x14ac:dyDescent="0.35">
      <c r="A217" s="249"/>
      <c r="B217" s="46" t="s">
        <v>167</v>
      </c>
      <c r="C217" s="276">
        <v>0.05</v>
      </c>
      <c r="D217" s="276">
        <v>0.05</v>
      </c>
      <c r="E217" s="276">
        <v>0.05</v>
      </c>
      <c r="F217" s="276">
        <v>0.05</v>
      </c>
      <c r="G217" s="276">
        <v>0.05</v>
      </c>
      <c r="H217" s="276">
        <v>0.05</v>
      </c>
      <c r="I217" s="276">
        <v>0.05</v>
      </c>
      <c r="J217" s="276">
        <v>0.05</v>
      </c>
      <c r="K217" s="276">
        <v>0.05</v>
      </c>
      <c r="L217" s="276">
        <v>0.05</v>
      </c>
      <c r="M217" s="276">
        <v>0.05</v>
      </c>
      <c r="N217" s="276">
        <v>0.05</v>
      </c>
      <c r="O217" s="276">
        <v>0.05</v>
      </c>
      <c r="P217" s="276">
        <v>0.05</v>
      </c>
      <c r="Q217" s="276">
        <v>0.05</v>
      </c>
      <c r="R217" s="276">
        <v>0.05</v>
      </c>
      <c r="S217" s="276">
        <v>0.05</v>
      </c>
      <c r="T217" s="276">
        <v>0.05</v>
      </c>
      <c r="U217" s="276">
        <v>0.05</v>
      </c>
      <c r="V217" s="276">
        <v>0.05</v>
      </c>
      <c r="W217" s="276">
        <v>0.05</v>
      </c>
      <c r="X217" s="276">
        <v>0.05</v>
      </c>
      <c r="Y217" s="276">
        <v>0.05</v>
      </c>
      <c r="Z217" s="276">
        <v>0.05</v>
      </c>
      <c r="AA217" s="276">
        <v>0.05</v>
      </c>
      <c r="AB217" s="276">
        <v>0.05</v>
      </c>
      <c r="AC217" s="276">
        <v>0.05</v>
      </c>
      <c r="AD217" s="276">
        <v>0.05</v>
      </c>
      <c r="AE217" s="276">
        <v>0.05</v>
      </c>
      <c r="AF217" s="276">
        <v>0.05</v>
      </c>
      <c r="AG217" s="276">
        <v>0.05</v>
      </c>
      <c r="AH217" s="276">
        <v>0.05</v>
      </c>
      <c r="AI217" s="276">
        <v>0.05</v>
      </c>
      <c r="AJ217" s="276">
        <v>0.05</v>
      </c>
      <c r="AK217" s="276">
        <v>0.05</v>
      </c>
      <c r="AL217" s="276">
        <v>0.05</v>
      </c>
      <c r="AM217" s="276">
        <v>0.05</v>
      </c>
      <c r="AN217" s="276">
        <v>0.05</v>
      </c>
      <c r="AO217" s="276">
        <v>0.05</v>
      </c>
      <c r="AP217" s="276">
        <v>0.05</v>
      </c>
      <c r="AQ217" s="276">
        <v>0.05</v>
      </c>
      <c r="AR217" s="276">
        <v>0.05</v>
      </c>
      <c r="AS217" s="276">
        <v>0.05</v>
      </c>
      <c r="AT217" s="276">
        <v>0.05</v>
      </c>
      <c r="AU217" s="276">
        <v>0.05</v>
      </c>
      <c r="AV217" s="276">
        <v>0.05</v>
      </c>
      <c r="AW217" s="276">
        <v>0.05</v>
      </c>
      <c r="AX217" s="276">
        <v>0.05</v>
      </c>
      <c r="AY217" s="276">
        <v>0.05</v>
      </c>
      <c r="AZ217" s="276">
        <v>0.05</v>
      </c>
      <c r="BA217" s="276">
        <v>0.05</v>
      </c>
      <c r="BB217" s="276">
        <v>0.05</v>
      </c>
      <c r="BC217" s="276">
        <v>0.05</v>
      </c>
      <c r="BD217" s="276">
        <v>0.05</v>
      </c>
      <c r="BE217" s="276">
        <v>0.05</v>
      </c>
      <c r="BF217" s="276">
        <v>0.05</v>
      </c>
      <c r="BG217" s="276">
        <v>0.05</v>
      </c>
      <c r="BH217" s="276">
        <v>0.05</v>
      </c>
      <c r="BI217" s="276">
        <v>0.05</v>
      </c>
      <c r="BJ217" s="276">
        <v>0.05</v>
      </c>
      <c r="BK217" s="276">
        <v>0.05</v>
      </c>
      <c r="BL217" s="276">
        <v>0.05</v>
      </c>
    </row>
    <row r="218" spans="1:64" x14ac:dyDescent="0.35">
      <c r="A218" s="249"/>
      <c r="B218" s="46" t="s">
        <v>168</v>
      </c>
      <c r="C218" s="276">
        <v>0.05</v>
      </c>
      <c r="D218" s="276">
        <v>0.05</v>
      </c>
      <c r="E218" s="276">
        <v>0.05</v>
      </c>
      <c r="F218" s="276">
        <v>0.05</v>
      </c>
      <c r="G218" s="276">
        <v>0.05</v>
      </c>
      <c r="H218" s="276">
        <v>0.05</v>
      </c>
      <c r="I218" s="276">
        <v>0.05</v>
      </c>
      <c r="J218" s="276">
        <v>0.05</v>
      </c>
      <c r="K218" s="276">
        <v>0.05</v>
      </c>
      <c r="L218" s="276">
        <v>0.05</v>
      </c>
      <c r="M218" s="276">
        <v>0.05</v>
      </c>
      <c r="N218" s="276">
        <v>0.05</v>
      </c>
      <c r="O218" s="276">
        <v>0.05</v>
      </c>
      <c r="P218" s="276">
        <v>0.05</v>
      </c>
      <c r="Q218" s="276">
        <v>0.05</v>
      </c>
      <c r="R218" s="276">
        <v>0.05</v>
      </c>
      <c r="S218" s="276">
        <v>0.05</v>
      </c>
      <c r="T218" s="276">
        <v>0.05</v>
      </c>
      <c r="U218" s="276">
        <v>0.05</v>
      </c>
      <c r="V218" s="276">
        <v>0.05</v>
      </c>
      <c r="W218" s="276">
        <v>0.05</v>
      </c>
      <c r="X218" s="276">
        <v>0.05</v>
      </c>
      <c r="Y218" s="276">
        <v>0.05</v>
      </c>
      <c r="Z218" s="276">
        <v>0.05</v>
      </c>
      <c r="AA218" s="276">
        <v>0.05</v>
      </c>
      <c r="AB218" s="276">
        <v>0.05</v>
      </c>
      <c r="AC218" s="276">
        <v>0.05</v>
      </c>
      <c r="AD218" s="276">
        <v>0.05</v>
      </c>
      <c r="AE218" s="276">
        <v>0.05</v>
      </c>
      <c r="AF218" s="276">
        <v>0.05</v>
      </c>
      <c r="AG218" s="276">
        <v>0.05</v>
      </c>
      <c r="AH218" s="276">
        <v>0.05</v>
      </c>
      <c r="AI218" s="276">
        <v>0.05</v>
      </c>
      <c r="AJ218" s="276">
        <v>0.05</v>
      </c>
      <c r="AK218" s="276">
        <v>0.05</v>
      </c>
      <c r="AL218" s="276">
        <v>0.05</v>
      </c>
      <c r="AM218" s="276">
        <v>0.05</v>
      </c>
      <c r="AN218" s="276">
        <v>0.05</v>
      </c>
      <c r="AO218" s="276">
        <v>0.05</v>
      </c>
      <c r="AP218" s="276">
        <v>0.05</v>
      </c>
      <c r="AQ218" s="276">
        <v>0.05</v>
      </c>
      <c r="AR218" s="276">
        <v>0.05</v>
      </c>
      <c r="AS218" s="276">
        <v>0.05</v>
      </c>
      <c r="AT218" s="276">
        <v>0.05</v>
      </c>
      <c r="AU218" s="276">
        <v>0.05</v>
      </c>
      <c r="AV218" s="276">
        <v>0.05</v>
      </c>
      <c r="AW218" s="276">
        <v>0.05</v>
      </c>
      <c r="AX218" s="276">
        <v>0.05</v>
      </c>
      <c r="AY218" s="276">
        <v>0.05</v>
      </c>
      <c r="AZ218" s="276">
        <v>0.05</v>
      </c>
      <c r="BA218" s="276">
        <v>0.05</v>
      </c>
      <c r="BB218" s="276">
        <v>0.05</v>
      </c>
      <c r="BC218" s="276">
        <v>0.05</v>
      </c>
      <c r="BD218" s="276">
        <v>0.05</v>
      </c>
      <c r="BE218" s="276">
        <v>0.05</v>
      </c>
      <c r="BF218" s="276">
        <v>0.05</v>
      </c>
      <c r="BG218" s="276">
        <v>0.05</v>
      </c>
      <c r="BH218" s="276">
        <v>0.05</v>
      </c>
      <c r="BI218" s="276">
        <v>0.05</v>
      </c>
      <c r="BJ218" s="276">
        <v>0.05</v>
      </c>
      <c r="BK218" s="276">
        <v>0.05</v>
      </c>
      <c r="BL218" s="276">
        <v>0.05</v>
      </c>
    </row>
    <row r="219" spans="1:64" x14ac:dyDescent="0.35">
      <c r="A219" s="249"/>
      <c r="B219" s="46" t="s">
        <v>169</v>
      </c>
      <c r="C219" s="276">
        <v>0.05</v>
      </c>
      <c r="D219" s="276">
        <v>0.05</v>
      </c>
      <c r="E219" s="276">
        <v>0.05</v>
      </c>
      <c r="F219" s="276">
        <v>0.05</v>
      </c>
      <c r="G219" s="276">
        <v>0.05</v>
      </c>
      <c r="H219" s="276">
        <v>0.05</v>
      </c>
      <c r="I219" s="276">
        <v>0.05</v>
      </c>
      <c r="J219" s="276">
        <v>0.05</v>
      </c>
      <c r="K219" s="276">
        <v>0.05</v>
      </c>
      <c r="L219" s="276">
        <v>0.05</v>
      </c>
      <c r="M219" s="276">
        <v>0.05</v>
      </c>
      <c r="N219" s="276">
        <v>0.05</v>
      </c>
      <c r="O219" s="276">
        <v>0.05</v>
      </c>
      <c r="P219" s="276">
        <v>0.05</v>
      </c>
      <c r="Q219" s="276">
        <v>0.05</v>
      </c>
      <c r="R219" s="276">
        <v>0.05</v>
      </c>
      <c r="S219" s="276">
        <v>0.05</v>
      </c>
      <c r="T219" s="276">
        <v>0.05</v>
      </c>
      <c r="U219" s="276">
        <v>0.05</v>
      </c>
      <c r="V219" s="276">
        <v>0.05</v>
      </c>
      <c r="W219" s="276">
        <v>0.05</v>
      </c>
      <c r="X219" s="276">
        <v>0.05</v>
      </c>
      <c r="Y219" s="276">
        <v>0.05</v>
      </c>
      <c r="Z219" s="276">
        <v>0.05</v>
      </c>
      <c r="AA219" s="276">
        <v>0.05</v>
      </c>
      <c r="AB219" s="276">
        <v>0.05</v>
      </c>
      <c r="AC219" s="276">
        <v>0.05</v>
      </c>
      <c r="AD219" s="276">
        <v>0.05</v>
      </c>
      <c r="AE219" s="276">
        <v>0.05</v>
      </c>
      <c r="AF219" s="276">
        <v>0.05</v>
      </c>
      <c r="AG219" s="276">
        <v>0.05</v>
      </c>
      <c r="AH219" s="276">
        <v>0.05</v>
      </c>
      <c r="AI219" s="276">
        <v>0.05</v>
      </c>
      <c r="AJ219" s="276">
        <v>0.05</v>
      </c>
      <c r="AK219" s="276">
        <v>0.05</v>
      </c>
      <c r="AL219" s="276">
        <v>0.05</v>
      </c>
      <c r="AM219" s="276">
        <v>0.05</v>
      </c>
      <c r="AN219" s="276">
        <v>0.05</v>
      </c>
      <c r="AO219" s="276">
        <v>0.05</v>
      </c>
      <c r="AP219" s="276">
        <v>0.05</v>
      </c>
      <c r="AQ219" s="276">
        <v>0.05</v>
      </c>
      <c r="AR219" s="276">
        <v>0.05</v>
      </c>
      <c r="AS219" s="276">
        <v>0.05</v>
      </c>
      <c r="AT219" s="276">
        <v>0.05</v>
      </c>
      <c r="AU219" s="276">
        <v>0.05</v>
      </c>
      <c r="AV219" s="276">
        <v>0.05</v>
      </c>
      <c r="AW219" s="276">
        <v>0.05</v>
      </c>
      <c r="AX219" s="276">
        <v>0.05</v>
      </c>
      <c r="AY219" s="276">
        <v>0.05</v>
      </c>
      <c r="AZ219" s="276">
        <v>0.05</v>
      </c>
      <c r="BA219" s="276">
        <v>0.05</v>
      </c>
      <c r="BB219" s="276">
        <v>0.05</v>
      </c>
      <c r="BC219" s="276">
        <v>0.05</v>
      </c>
      <c r="BD219" s="276">
        <v>0.05</v>
      </c>
      <c r="BE219" s="276">
        <v>0.05</v>
      </c>
      <c r="BF219" s="276">
        <v>0.05</v>
      </c>
      <c r="BG219" s="276">
        <v>0.05</v>
      </c>
      <c r="BH219" s="276">
        <v>0.05</v>
      </c>
      <c r="BI219" s="276">
        <v>0.05</v>
      </c>
      <c r="BJ219" s="276">
        <v>0.05</v>
      </c>
      <c r="BK219" s="276">
        <v>0.05</v>
      </c>
      <c r="BL219" s="276">
        <v>0.05</v>
      </c>
    </row>
    <row r="220" spans="1:64" x14ac:dyDescent="0.35">
      <c r="A220" s="249"/>
      <c r="B220" s="46" t="s">
        <v>170</v>
      </c>
      <c r="C220" s="276">
        <v>0.05</v>
      </c>
      <c r="D220" s="276">
        <v>0.05</v>
      </c>
      <c r="E220" s="276">
        <v>0.05</v>
      </c>
      <c r="F220" s="276">
        <v>0.05</v>
      </c>
      <c r="G220" s="276">
        <v>0.05</v>
      </c>
      <c r="H220" s="276">
        <v>0.05</v>
      </c>
      <c r="I220" s="276">
        <v>0.05</v>
      </c>
      <c r="J220" s="276">
        <v>0.05</v>
      </c>
      <c r="K220" s="276">
        <v>0.05</v>
      </c>
      <c r="L220" s="276">
        <v>0.05</v>
      </c>
      <c r="M220" s="276">
        <v>0.05</v>
      </c>
      <c r="N220" s="276">
        <v>0.05</v>
      </c>
      <c r="O220" s="276">
        <v>0.05</v>
      </c>
      <c r="P220" s="276">
        <v>0.05</v>
      </c>
      <c r="Q220" s="276">
        <v>0.05</v>
      </c>
      <c r="R220" s="276">
        <v>0.05</v>
      </c>
      <c r="S220" s="276">
        <v>0.05</v>
      </c>
      <c r="T220" s="276">
        <v>0.05</v>
      </c>
      <c r="U220" s="276">
        <v>0.05</v>
      </c>
      <c r="V220" s="276">
        <v>0.05</v>
      </c>
      <c r="W220" s="276">
        <v>0.05</v>
      </c>
      <c r="X220" s="276">
        <v>0.05</v>
      </c>
      <c r="Y220" s="276">
        <v>0.05</v>
      </c>
      <c r="Z220" s="276">
        <v>0.05</v>
      </c>
      <c r="AA220" s="276">
        <v>0.05</v>
      </c>
      <c r="AB220" s="276">
        <v>0.05</v>
      </c>
      <c r="AC220" s="276">
        <v>0.05</v>
      </c>
      <c r="AD220" s="276">
        <v>0.05</v>
      </c>
      <c r="AE220" s="276">
        <v>0.05</v>
      </c>
      <c r="AF220" s="276">
        <v>0.05</v>
      </c>
      <c r="AG220" s="276">
        <v>0.05</v>
      </c>
      <c r="AH220" s="276">
        <v>0.05</v>
      </c>
      <c r="AI220" s="276">
        <v>0.05</v>
      </c>
      <c r="AJ220" s="276">
        <v>0.05</v>
      </c>
      <c r="AK220" s="276">
        <v>0.05</v>
      </c>
      <c r="AL220" s="276">
        <v>0.05</v>
      </c>
      <c r="AM220" s="276">
        <v>0.05</v>
      </c>
      <c r="AN220" s="276">
        <v>0.05</v>
      </c>
      <c r="AO220" s="276">
        <v>0.05</v>
      </c>
      <c r="AP220" s="276">
        <v>0.05</v>
      </c>
      <c r="AQ220" s="276">
        <v>0.05</v>
      </c>
      <c r="AR220" s="276">
        <v>0.05</v>
      </c>
      <c r="AS220" s="276">
        <v>0.05</v>
      </c>
      <c r="AT220" s="276">
        <v>0.05</v>
      </c>
      <c r="AU220" s="276">
        <v>0.05</v>
      </c>
      <c r="AV220" s="276">
        <v>0.05</v>
      </c>
      <c r="AW220" s="276">
        <v>0.05</v>
      </c>
      <c r="AX220" s="276">
        <v>0.05</v>
      </c>
      <c r="AY220" s="276">
        <v>0.05</v>
      </c>
      <c r="AZ220" s="276">
        <v>0.05</v>
      </c>
      <c r="BA220" s="276">
        <v>0.05</v>
      </c>
      <c r="BB220" s="276">
        <v>0.05</v>
      </c>
      <c r="BC220" s="276">
        <v>0.05</v>
      </c>
      <c r="BD220" s="276">
        <v>0.05</v>
      </c>
      <c r="BE220" s="276">
        <v>0.05</v>
      </c>
      <c r="BF220" s="276">
        <v>0.05</v>
      </c>
      <c r="BG220" s="276">
        <v>0.05</v>
      </c>
      <c r="BH220" s="276">
        <v>0.05</v>
      </c>
      <c r="BI220" s="276">
        <v>0.05</v>
      </c>
      <c r="BJ220" s="276">
        <v>0.05</v>
      </c>
      <c r="BK220" s="276">
        <v>0.05</v>
      </c>
      <c r="BL220" s="276">
        <v>0.05</v>
      </c>
    </row>
    <row r="221" spans="1:64" x14ac:dyDescent="0.35">
      <c r="A221" s="249"/>
      <c r="B221" s="46" t="s">
        <v>171</v>
      </c>
      <c r="C221" s="276">
        <v>0.05</v>
      </c>
      <c r="D221" s="276">
        <v>0.05</v>
      </c>
      <c r="E221" s="276">
        <v>0.05</v>
      </c>
      <c r="F221" s="276">
        <v>0.05</v>
      </c>
      <c r="G221" s="276">
        <v>0.05</v>
      </c>
      <c r="H221" s="276">
        <v>0.05</v>
      </c>
      <c r="I221" s="276">
        <v>0.05</v>
      </c>
      <c r="J221" s="276">
        <v>0.05</v>
      </c>
      <c r="K221" s="276">
        <v>0.05</v>
      </c>
      <c r="L221" s="276">
        <v>0.05</v>
      </c>
      <c r="M221" s="276">
        <v>0.05</v>
      </c>
      <c r="N221" s="276">
        <v>0.05</v>
      </c>
      <c r="O221" s="276">
        <v>0.05</v>
      </c>
      <c r="P221" s="276">
        <v>0.05</v>
      </c>
      <c r="Q221" s="276">
        <v>0.05</v>
      </c>
      <c r="R221" s="276">
        <v>0.05</v>
      </c>
      <c r="S221" s="276">
        <v>0.05</v>
      </c>
      <c r="T221" s="276">
        <v>0.05</v>
      </c>
      <c r="U221" s="276">
        <v>0.05</v>
      </c>
      <c r="V221" s="276">
        <v>0.05</v>
      </c>
      <c r="W221" s="276">
        <v>0.05</v>
      </c>
      <c r="X221" s="276">
        <v>0.05</v>
      </c>
      <c r="Y221" s="276">
        <v>0.05</v>
      </c>
      <c r="Z221" s="276">
        <v>0.05</v>
      </c>
      <c r="AA221" s="276">
        <v>0.05</v>
      </c>
      <c r="AB221" s="276">
        <v>0.05</v>
      </c>
      <c r="AC221" s="276">
        <v>0.05</v>
      </c>
      <c r="AD221" s="276">
        <v>0.05</v>
      </c>
      <c r="AE221" s="276">
        <v>0.05</v>
      </c>
      <c r="AF221" s="276">
        <v>0.05</v>
      </c>
      <c r="AG221" s="276">
        <v>0.05</v>
      </c>
      <c r="AH221" s="276">
        <v>0.05</v>
      </c>
      <c r="AI221" s="276">
        <v>0.05</v>
      </c>
      <c r="AJ221" s="276">
        <v>0.05</v>
      </c>
      <c r="AK221" s="276">
        <v>0.05</v>
      </c>
      <c r="AL221" s="276">
        <v>0.05</v>
      </c>
      <c r="AM221" s="276">
        <v>0.05</v>
      </c>
      <c r="AN221" s="276">
        <v>0.05</v>
      </c>
      <c r="AO221" s="276">
        <v>0.05</v>
      </c>
      <c r="AP221" s="276">
        <v>0.05</v>
      </c>
      <c r="AQ221" s="276">
        <v>0.05</v>
      </c>
      <c r="AR221" s="276">
        <v>0.05</v>
      </c>
      <c r="AS221" s="276">
        <v>0.05</v>
      </c>
      <c r="AT221" s="276">
        <v>0.05</v>
      </c>
      <c r="AU221" s="276">
        <v>0.05</v>
      </c>
      <c r="AV221" s="276">
        <v>0.05</v>
      </c>
      <c r="AW221" s="276">
        <v>0.05</v>
      </c>
      <c r="AX221" s="276">
        <v>0.05</v>
      </c>
      <c r="AY221" s="276">
        <v>0.05</v>
      </c>
      <c r="AZ221" s="276">
        <v>0.05</v>
      </c>
      <c r="BA221" s="276">
        <v>0.05</v>
      </c>
      <c r="BB221" s="276">
        <v>0.05</v>
      </c>
      <c r="BC221" s="276">
        <v>0.05</v>
      </c>
      <c r="BD221" s="276">
        <v>0.05</v>
      </c>
      <c r="BE221" s="276">
        <v>0.05</v>
      </c>
      <c r="BF221" s="276">
        <v>0.05</v>
      </c>
      <c r="BG221" s="276">
        <v>0.05</v>
      </c>
      <c r="BH221" s="276">
        <v>0.05</v>
      </c>
      <c r="BI221" s="276">
        <v>0.05</v>
      </c>
      <c r="BJ221" s="276">
        <v>0.05</v>
      </c>
      <c r="BK221" s="276">
        <v>0.05</v>
      </c>
      <c r="BL221" s="276">
        <v>0.05</v>
      </c>
    </row>
    <row r="222" spans="1:64" x14ac:dyDescent="0.35">
      <c r="A222" s="249"/>
      <c r="B222" s="46" t="s">
        <v>172</v>
      </c>
      <c r="C222" s="276">
        <v>0.05</v>
      </c>
      <c r="D222" s="276">
        <v>0.05</v>
      </c>
      <c r="E222" s="276">
        <v>0.05</v>
      </c>
      <c r="F222" s="276">
        <v>0.05</v>
      </c>
      <c r="G222" s="276">
        <v>0.05</v>
      </c>
      <c r="H222" s="276">
        <v>0.05</v>
      </c>
      <c r="I222" s="276">
        <v>0.05</v>
      </c>
      <c r="J222" s="276">
        <v>0.05</v>
      </c>
      <c r="K222" s="276">
        <v>0.05</v>
      </c>
      <c r="L222" s="276">
        <v>0.05</v>
      </c>
      <c r="M222" s="276">
        <v>0.05</v>
      </c>
      <c r="N222" s="276">
        <v>0.05</v>
      </c>
      <c r="O222" s="276">
        <v>0.05</v>
      </c>
      <c r="P222" s="276">
        <v>0.05</v>
      </c>
      <c r="Q222" s="276">
        <v>0.05</v>
      </c>
      <c r="R222" s="276">
        <v>0.05</v>
      </c>
      <c r="S222" s="276">
        <v>0.05</v>
      </c>
      <c r="T222" s="276">
        <v>0.05</v>
      </c>
      <c r="U222" s="276">
        <v>0.05</v>
      </c>
      <c r="V222" s="276">
        <v>0.05</v>
      </c>
      <c r="W222" s="276">
        <v>0.05</v>
      </c>
      <c r="X222" s="276">
        <v>0.05</v>
      </c>
      <c r="Y222" s="276">
        <v>0.05</v>
      </c>
      <c r="Z222" s="276">
        <v>0.05</v>
      </c>
      <c r="AA222" s="276">
        <v>0.05</v>
      </c>
      <c r="AB222" s="276">
        <v>0.05</v>
      </c>
      <c r="AC222" s="276">
        <v>0.05</v>
      </c>
      <c r="AD222" s="276">
        <v>0.05</v>
      </c>
      <c r="AE222" s="276">
        <v>0.05</v>
      </c>
      <c r="AF222" s="276">
        <v>0.05</v>
      </c>
      <c r="AG222" s="276">
        <v>0.05</v>
      </c>
      <c r="AH222" s="276">
        <v>0.05</v>
      </c>
      <c r="AI222" s="276">
        <v>0.05</v>
      </c>
      <c r="AJ222" s="276">
        <v>0.05</v>
      </c>
      <c r="AK222" s="276">
        <v>0.05</v>
      </c>
      <c r="AL222" s="276">
        <v>0.05</v>
      </c>
      <c r="AM222" s="276">
        <v>0.05</v>
      </c>
      <c r="AN222" s="276">
        <v>0.05</v>
      </c>
      <c r="AO222" s="276">
        <v>0.05</v>
      </c>
      <c r="AP222" s="276">
        <v>0.05</v>
      </c>
      <c r="AQ222" s="276">
        <v>0.05</v>
      </c>
      <c r="AR222" s="276">
        <v>0.05</v>
      </c>
      <c r="AS222" s="276">
        <v>0.05</v>
      </c>
      <c r="AT222" s="276">
        <v>0.05</v>
      </c>
      <c r="AU222" s="276">
        <v>0.05</v>
      </c>
      <c r="AV222" s="276">
        <v>0.05</v>
      </c>
      <c r="AW222" s="276">
        <v>0.05</v>
      </c>
      <c r="AX222" s="276">
        <v>0.05</v>
      </c>
      <c r="AY222" s="276">
        <v>0.05</v>
      </c>
      <c r="AZ222" s="276">
        <v>0.05</v>
      </c>
      <c r="BA222" s="276">
        <v>0.05</v>
      </c>
      <c r="BB222" s="276">
        <v>0.05</v>
      </c>
      <c r="BC222" s="276">
        <v>0.05</v>
      </c>
      <c r="BD222" s="276">
        <v>0.05</v>
      </c>
      <c r="BE222" s="276">
        <v>0.05</v>
      </c>
      <c r="BF222" s="276">
        <v>0.05</v>
      </c>
      <c r="BG222" s="276">
        <v>0.05</v>
      </c>
      <c r="BH222" s="276">
        <v>0.05</v>
      </c>
      <c r="BI222" s="276">
        <v>0.05</v>
      </c>
      <c r="BJ222" s="276">
        <v>0.05</v>
      </c>
      <c r="BK222" s="276">
        <v>0.05</v>
      </c>
      <c r="BL222" s="276">
        <v>0.05</v>
      </c>
    </row>
    <row r="223" spans="1:64" x14ac:dyDescent="0.35">
      <c r="A223" s="249"/>
      <c r="B223" s="46" t="s">
        <v>173</v>
      </c>
      <c r="C223" s="276">
        <v>0.05</v>
      </c>
      <c r="D223" s="276">
        <v>0.05</v>
      </c>
      <c r="E223" s="276">
        <v>0.05</v>
      </c>
      <c r="F223" s="276">
        <v>0.05</v>
      </c>
      <c r="G223" s="276">
        <v>0.05</v>
      </c>
      <c r="H223" s="276">
        <v>0.05</v>
      </c>
      <c r="I223" s="276">
        <v>0.05</v>
      </c>
      <c r="J223" s="276">
        <v>0.05</v>
      </c>
      <c r="K223" s="276">
        <v>0.05</v>
      </c>
      <c r="L223" s="276">
        <v>0.05</v>
      </c>
      <c r="M223" s="276">
        <v>0.05</v>
      </c>
      <c r="N223" s="276">
        <v>0.05</v>
      </c>
      <c r="O223" s="276">
        <v>0.05</v>
      </c>
      <c r="P223" s="276">
        <v>0.05</v>
      </c>
      <c r="Q223" s="276">
        <v>0.05</v>
      </c>
      <c r="R223" s="276">
        <v>0.05</v>
      </c>
      <c r="S223" s="276">
        <v>0.05</v>
      </c>
      <c r="T223" s="276">
        <v>0.05</v>
      </c>
      <c r="U223" s="276">
        <v>0.05</v>
      </c>
      <c r="V223" s="276">
        <v>0.05</v>
      </c>
      <c r="W223" s="276">
        <v>0.05</v>
      </c>
      <c r="X223" s="276">
        <v>0.05</v>
      </c>
      <c r="Y223" s="276">
        <v>0.05</v>
      </c>
      <c r="Z223" s="276">
        <v>0.05</v>
      </c>
      <c r="AA223" s="276">
        <v>0.05</v>
      </c>
      <c r="AB223" s="276">
        <v>0.05</v>
      </c>
      <c r="AC223" s="276">
        <v>0.05</v>
      </c>
      <c r="AD223" s="276">
        <v>0.05</v>
      </c>
      <c r="AE223" s="276">
        <v>0.05</v>
      </c>
      <c r="AF223" s="276">
        <v>0.05</v>
      </c>
      <c r="AG223" s="276">
        <v>0.05</v>
      </c>
      <c r="AH223" s="276">
        <v>0.05</v>
      </c>
      <c r="AI223" s="276">
        <v>0.05</v>
      </c>
      <c r="AJ223" s="276">
        <v>0.05</v>
      </c>
      <c r="AK223" s="276">
        <v>0.05</v>
      </c>
      <c r="AL223" s="276">
        <v>0.05</v>
      </c>
      <c r="AM223" s="276">
        <v>0.05</v>
      </c>
      <c r="AN223" s="276">
        <v>0.05</v>
      </c>
      <c r="AO223" s="276">
        <v>0.05</v>
      </c>
      <c r="AP223" s="276">
        <v>0.05</v>
      </c>
      <c r="AQ223" s="276">
        <v>0.05</v>
      </c>
      <c r="AR223" s="276">
        <v>0.05</v>
      </c>
      <c r="AS223" s="276">
        <v>0.05</v>
      </c>
      <c r="AT223" s="276">
        <v>0.05</v>
      </c>
      <c r="AU223" s="276">
        <v>0.05</v>
      </c>
      <c r="AV223" s="276">
        <v>0.05</v>
      </c>
      <c r="AW223" s="276">
        <v>0.05</v>
      </c>
      <c r="AX223" s="276">
        <v>0.05</v>
      </c>
      <c r="AY223" s="276">
        <v>0.05</v>
      </c>
      <c r="AZ223" s="276">
        <v>0.05</v>
      </c>
      <c r="BA223" s="276">
        <v>0.05</v>
      </c>
      <c r="BB223" s="276">
        <v>0.05</v>
      </c>
      <c r="BC223" s="276">
        <v>0.05</v>
      </c>
      <c r="BD223" s="276">
        <v>0.05</v>
      </c>
      <c r="BE223" s="276">
        <v>0.05</v>
      </c>
      <c r="BF223" s="276">
        <v>0.05</v>
      </c>
      <c r="BG223" s="276">
        <v>0.05</v>
      </c>
      <c r="BH223" s="276">
        <v>0.05</v>
      </c>
      <c r="BI223" s="276">
        <v>0.05</v>
      </c>
      <c r="BJ223" s="276">
        <v>0.05</v>
      </c>
      <c r="BK223" s="276">
        <v>0.05</v>
      </c>
      <c r="BL223" s="276">
        <v>0.05</v>
      </c>
    </row>
    <row r="224" spans="1:64" x14ac:dyDescent="0.35">
      <c r="A224" s="249"/>
      <c r="B224" s="47" t="s">
        <v>136</v>
      </c>
      <c r="C224" s="276">
        <v>0.05</v>
      </c>
      <c r="D224" s="276">
        <v>0.05</v>
      </c>
      <c r="E224" s="276">
        <v>0.05</v>
      </c>
      <c r="F224" s="276">
        <v>0.05</v>
      </c>
      <c r="G224" s="276">
        <v>0.05</v>
      </c>
      <c r="H224" s="276">
        <v>0.05</v>
      </c>
      <c r="I224" s="276">
        <v>0.05</v>
      </c>
      <c r="J224" s="276">
        <v>0.05</v>
      </c>
      <c r="K224" s="276">
        <v>0.05</v>
      </c>
      <c r="L224" s="276">
        <v>0.05</v>
      </c>
      <c r="M224" s="276">
        <v>0.05</v>
      </c>
      <c r="N224" s="276">
        <v>0.05</v>
      </c>
      <c r="O224" s="276">
        <v>0.05</v>
      </c>
      <c r="P224" s="276">
        <v>0.05</v>
      </c>
      <c r="Q224" s="276">
        <v>0.05</v>
      </c>
      <c r="R224" s="276">
        <v>0.05</v>
      </c>
      <c r="S224" s="276">
        <v>0.05</v>
      </c>
      <c r="T224" s="276">
        <v>0.05</v>
      </c>
      <c r="U224" s="276">
        <v>0.05</v>
      </c>
      <c r="V224" s="276">
        <v>0.05</v>
      </c>
      <c r="W224" s="276">
        <v>0.05</v>
      </c>
      <c r="X224" s="276">
        <v>0.05</v>
      </c>
      <c r="Y224" s="276">
        <v>0.05</v>
      </c>
      <c r="Z224" s="276">
        <v>0.05</v>
      </c>
      <c r="AA224" s="276">
        <v>0.05</v>
      </c>
      <c r="AB224" s="276">
        <v>0.05</v>
      </c>
      <c r="AC224" s="276">
        <v>0.05</v>
      </c>
      <c r="AD224" s="276">
        <v>0.05</v>
      </c>
      <c r="AE224" s="276">
        <v>0.05</v>
      </c>
      <c r="AF224" s="276">
        <v>0.05</v>
      </c>
      <c r="AG224" s="276">
        <v>0.05</v>
      </c>
      <c r="AH224" s="276">
        <v>0.05</v>
      </c>
      <c r="AI224" s="276">
        <v>0.05</v>
      </c>
      <c r="AJ224" s="276">
        <v>0.05</v>
      </c>
      <c r="AK224" s="276">
        <v>0.05</v>
      </c>
      <c r="AL224" s="276">
        <v>0.05</v>
      </c>
      <c r="AM224" s="276">
        <v>0.05</v>
      </c>
      <c r="AN224" s="276">
        <v>0.05</v>
      </c>
      <c r="AO224" s="276">
        <v>0.05</v>
      </c>
      <c r="AP224" s="276">
        <v>0.05</v>
      </c>
      <c r="AQ224" s="276">
        <v>0.05</v>
      </c>
      <c r="AR224" s="276">
        <v>0.05</v>
      </c>
      <c r="AS224" s="276">
        <v>0.05</v>
      </c>
      <c r="AT224" s="276">
        <v>0.05</v>
      </c>
      <c r="AU224" s="276">
        <v>0.05</v>
      </c>
      <c r="AV224" s="276">
        <v>0.05</v>
      </c>
      <c r="AW224" s="276">
        <v>0.05</v>
      </c>
      <c r="AX224" s="276">
        <v>0.05</v>
      </c>
      <c r="AY224" s="276">
        <v>0.05</v>
      </c>
      <c r="AZ224" s="276">
        <v>0.05</v>
      </c>
      <c r="BA224" s="276">
        <v>0.05</v>
      </c>
      <c r="BB224" s="276">
        <v>0.05</v>
      </c>
      <c r="BC224" s="276">
        <v>0.05</v>
      </c>
      <c r="BD224" s="276">
        <v>0.05</v>
      </c>
      <c r="BE224" s="276">
        <v>0.05</v>
      </c>
      <c r="BF224" s="276">
        <v>0.05</v>
      </c>
      <c r="BG224" s="276">
        <v>0.05</v>
      </c>
      <c r="BH224" s="276">
        <v>0.05</v>
      </c>
      <c r="BI224" s="276">
        <v>0.05</v>
      </c>
      <c r="BJ224" s="276">
        <v>0.05</v>
      </c>
      <c r="BK224" s="276">
        <v>0.05</v>
      </c>
      <c r="BL224" s="276">
        <v>0.05</v>
      </c>
    </row>
    <row r="225" spans="1:64" x14ac:dyDescent="0.35">
      <c r="A225" s="249"/>
      <c r="B225" s="47" t="s">
        <v>197</v>
      </c>
      <c r="C225" s="276">
        <v>0.05</v>
      </c>
      <c r="D225" s="276">
        <v>0.05</v>
      </c>
      <c r="E225" s="276">
        <v>0.05</v>
      </c>
      <c r="F225" s="276">
        <v>0.05</v>
      </c>
      <c r="G225" s="276">
        <v>0.05</v>
      </c>
      <c r="H225" s="276">
        <v>0.05</v>
      </c>
      <c r="I225" s="276">
        <v>0.05</v>
      </c>
      <c r="J225" s="276">
        <v>0.05</v>
      </c>
      <c r="K225" s="276">
        <v>0.05</v>
      </c>
      <c r="L225" s="276">
        <v>0.05</v>
      </c>
      <c r="M225" s="276">
        <v>0.05</v>
      </c>
      <c r="N225" s="276">
        <v>0.05</v>
      </c>
      <c r="O225" s="276">
        <v>0.05</v>
      </c>
      <c r="P225" s="276">
        <v>0.05</v>
      </c>
      <c r="Q225" s="276">
        <v>0.05</v>
      </c>
      <c r="R225" s="276">
        <v>0.05</v>
      </c>
      <c r="S225" s="276">
        <v>0.05</v>
      </c>
      <c r="T225" s="276">
        <v>0.05</v>
      </c>
      <c r="U225" s="276">
        <v>0.05</v>
      </c>
      <c r="V225" s="276">
        <v>0.05</v>
      </c>
      <c r="W225" s="276">
        <v>0.05</v>
      </c>
      <c r="X225" s="276">
        <v>0.05</v>
      </c>
      <c r="Y225" s="276">
        <v>0.05</v>
      </c>
      <c r="Z225" s="276">
        <v>0.05</v>
      </c>
      <c r="AA225" s="276">
        <v>0.05</v>
      </c>
      <c r="AB225" s="276">
        <v>0.05</v>
      </c>
      <c r="AC225" s="276">
        <v>0.05</v>
      </c>
      <c r="AD225" s="276">
        <v>0.05</v>
      </c>
      <c r="AE225" s="276">
        <v>0.05</v>
      </c>
      <c r="AF225" s="276">
        <v>0.05</v>
      </c>
      <c r="AG225" s="276">
        <v>0.05</v>
      </c>
      <c r="AH225" s="276">
        <v>0.05</v>
      </c>
      <c r="AI225" s="276">
        <v>0.05</v>
      </c>
      <c r="AJ225" s="276">
        <v>0.05</v>
      </c>
      <c r="AK225" s="276">
        <v>0.05</v>
      </c>
      <c r="AL225" s="276">
        <v>0.05</v>
      </c>
      <c r="AM225" s="276">
        <v>0.05</v>
      </c>
      <c r="AN225" s="276">
        <v>0.05</v>
      </c>
      <c r="AO225" s="276">
        <v>0.05</v>
      </c>
      <c r="AP225" s="276">
        <v>0.05</v>
      </c>
      <c r="AQ225" s="276">
        <v>0.05</v>
      </c>
      <c r="AR225" s="276">
        <v>0.05</v>
      </c>
      <c r="AS225" s="276">
        <v>0.05</v>
      </c>
      <c r="AT225" s="276">
        <v>0.05</v>
      </c>
      <c r="AU225" s="276">
        <v>0.05</v>
      </c>
      <c r="AV225" s="276">
        <v>0.05</v>
      </c>
      <c r="AW225" s="276">
        <v>0.05</v>
      </c>
      <c r="AX225" s="276">
        <v>0.05</v>
      </c>
      <c r="AY225" s="276">
        <v>0.05</v>
      </c>
      <c r="AZ225" s="276">
        <v>0.05</v>
      </c>
      <c r="BA225" s="276">
        <v>0.05</v>
      </c>
      <c r="BB225" s="276">
        <v>0.05</v>
      </c>
      <c r="BC225" s="276">
        <v>0.05</v>
      </c>
      <c r="BD225" s="276">
        <v>0.05</v>
      </c>
      <c r="BE225" s="276">
        <v>0.05</v>
      </c>
      <c r="BF225" s="276">
        <v>0.05</v>
      </c>
      <c r="BG225" s="276">
        <v>0.05</v>
      </c>
      <c r="BH225" s="276">
        <v>0.05</v>
      </c>
      <c r="BI225" s="276">
        <v>0.05</v>
      </c>
      <c r="BJ225" s="276">
        <v>0.05</v>
      </c>
      <c r="BK225" s="276">
        <v>0.05</v>
      </c>
      <c r="BL225" s="276">
        <v>0.05</v>
      </c>
    </row>
    <row r="226" spans="1:64" x14ac:dyDescent="0.35">
      <c r="A226" s="249"/>
      <c r="B226" s="47" t="s">
        <v>218</v>
      </c>
      <c r="C226" s="276">
        <v>0.05</v>
      </c>
      <c r="D226" s="276">
        <v>0.05</v>
      </c>
      <c r="E226" s="276">
        <v>0.05</v>
      </c>
      <c r="F226" s="276">
        <v>0.05</v>
      </c>
      <c r="G226" s="276">
        <v>0.05</v>
      </c>
      <c r="H226" s="276">
        <v>0.05</v>
      </c>
      <c r="I226" s="276">
        <v>0.05</v>
      </c>
      <c r="J226" s="276">
        <v>0.05</v>
      </c>
      <c r="K226" s="276">
        <v>0.05</v>
      </c>
      <c r="L226" s="276">
        <v>0.05</v>
      </c>
      <c r="M226" s="276">
        <v>0.05</v>
      </c>
      <c r="N226" s="276">
        <v>0.05</v>
      </c>
      <c r="O226" s="276">
        <v>0.05</v>
      </c>
      <c r="P226" s="276">
        <v>0.05</v>
      </c>
      <c r="Q226" s="276">
        <v>0.05</v>
      </c>
      <c r="R226" s="276">
        <v>0.05</v>
      </c>
      <c r="S226" s="276">
        <v>0.05</v>
      </c>
      <c r="T226" s="276">
        <v>0.05</v>
      </c>
      <c r="U226" s="276">
        <v>0.05</v>
      </c>
      <c r="V226" s="276">
        <v>0.05</v>
      </c>
      <c r="W226" s="276">
        <v>0.05</v>
      </c>
      <c r="X226" s="276">
        <v>0.05</v>
      </c>
      <c r="Y226" s="276">
        <v>0.05</v>
      </c>
      <c r="Z226" s="276">
        <v>0.05</v>
      </c>
      <c r="AA226" s="276">
        <v>0.05</v>
      </c>
      <c r="AB226" s="276">
        <v>0.05</v>
      </c>
      <c r="AC226" s="276">
        <v>0.05</v>
      </c>
      <c r="AD226" s="276">
        <v>0.05</v>
      </c>
      <c r="AE226" s="276">
        <v>0.05</v>
      </c>
      <c r="AF226" s="276">
        <v>0.05</v>
      </c>
      <c r="AG226" s="276">
        <v>0.05</v>
      </c>
      <c r="AH226" s="276">
        <v>0.05</v>
      </c>
      <c r="AI226" s="276">
        <v>0.05</v>
      </c>
      <c r="AJ226" s="276">
        <v>0.05</v>
      </c>
      <c r="AK226" s="276">
        <v>0.05</v>
      </c>
      <c r="AL226" s="276">
        <v>0.05</v>
      </c>
      <c r="AM226" s="276">
        <v>0.05</v>
      </c>
      <c r="AN226" s="276">
        <v>0.05</v>
      </c>
      <c r="AO226" s="276">
        <v>0.05</v>
      </c>
      <c r="AP226" s="276">
        <v>0.05</v>
      </c>
      <c r="AQ226" s="276">
        <v>0.05</v>
      </c>
      <c r="AR226" s="276">
        <v>0.05</v>
      </c>
      <c r="AS226" s="276">
        <v>0.05</v>
      </c>
      <c r="AT226" s="276">
        <v>0.05</v>
      </c>
      <c r="AU226" s="276">
        <v>0.05</v>
      </c>
      <c r="AV226" s="276">
        <v>0.05</v>
      </c>
      <c r="AW226" s="276">
        <v>0.05</v>
      </c>
      <c r="AX226" s="276">
        <v>0.05</v>
      </c>
      <c r="AY226" s="276">
        <v>0.05</v>
      </c>
      <c r="AZ226" s="276">
        <v>0.05</v>
      </c>
      <c r="BA226" s="276">
        <v>0.05</v>
      </c>
      <c r="BB226" s="276">
        <v>0.05</v>
      </c>
      <c r="BC226" s="276">
        <v>0.05</v>
      </c>
      <c r="BD226" s="276">
        <v>0.05</v>
      </c>
      <c r="BE226" s="276">
        <v>0.05</v>
      </c>
      <c r="BF226" s="276">
        <v>0.05</v>
      </c>
      <c r="BG226" s="276">
        <v>0.05</v>
      </c>
      <c r="BH226" s="276">
        <v>0.05</v>
      </c>
      <c r="BI226" s="276">
        <v>0.05</v>
      </c>
      <c r="BJ226" s="276">
        <v>0.05</v>
      </c>
      <c r="BK226" s="276">
        <v>0.05</v>
      </c>
      <c r="BL226" s="276">
        <v>0.05</v>
      </c>
    </row>
    <row r="227" spans="1:64" x14ac:dyDescent="0.35">
      <c r="A227" s="249"/>
      <c r="B227" s="47" t="s">
        <v>198</v>
      </c>
      <c r="C227" s="276">
        <v>0.05</v>
      </c>
      <c r="D227" s="276">
        <v>0.05</v>
      </c>
      <c r="E227" s="276">
        <v>0.05</v>
      </c>
      <c r="F227" s="276">
        <v>0.05</v>
      </c>
      <c r="G227" s="276">
        <v>0.05</v>
      </c>
      <c r="H227" s="276">
        <v>0.05</v>
      </c>
      <c r="I227" s="276">
        <v>0.05</v>
      </c>
      <c r="J227" s="276">
        <v>0.05</v>
      </c>
      <c r="K227" s="276">
        <v>0.05</v>
      </c>
      <c r="L227" s="276">
        <v>0.05</v>
      </c>
      <c r="M227" s="276">
        <v>0.05</v>
      </c>
      <c r="N227" s="276">
        <v>0.05</v>
      </c>
      <c r="O227" s="276">
        <v>0.05</v>
      </c>
      <c r="P227" s="276">
        <v>0.05</v>
      </c>
      <c r="Q227" s="276">
        <v>0.05</v>
      </c>
      <c r="R227" s="276">
        <v>0.05</v>
      </c>
      <c r="S227" s="276">
        <v>0.05</v>
      </c>
      <c r="T227" s="276">
        <v>0.05</v>
      </c>
      <c r="U227" s="276">
        <v>0.05</v>
      </c>
      <c r="V227" s="276">
        <v>0.05</v>
      </c>
      <c r="W227" s="276">
        <v>0.05</v>
      </c>
      <c r="X227" s="276">
        <v>0.05</v>
      </c>
      <c r="Y227" s="276">
        <v>0.05</v>
      </c>
      <c r="Z227" s="276">
        <v>0.05</v>
      </c>
      <c r="AA227" s="276">
        <v>0.05</v>
      </c>
      <c r="AB227" s="276">
        <v>0.05</v>
      </c>
      <c r="AC227" s="276">
        <v>0.05</v>
      </c>
      <c r="AD227" s="276">
        <v>0.05</v>
      </c>
      <c r="AE227" s="276">
        <v>0.05</v>
      </c>
      <c r="AF227" s="276">
        <v>0.05</v>
      </c>
      <c r="AG227" s="276">
        <v>0.05</v>
      </c>
      <c r="AH227" s="276">
        <v>0.05</v>
      </c>
      <c r="AI227" s="276">
        <v>0.05</v>
      </c>
      <c r="AJ227" s="276">
        <v>0.05</v>
      </c>
      <c r="AK227" s="276">
        <v>0.05</v>
      </c>
      <c r="AL227" s="276">
        <v>0.05</v>
      </c>
      <c r="AM227" s="276">
        <v>0.05</v>
      </c>
      <c r="AN227" s="276">
        <v>0.05</v>
      </c>
      <c r="AO227" s="276">
        <v>0.05</v>
      </c>
      <c r="AP227" s="276">
        <v>0.05</v>
      </c>
      <c r="AQ227" s="276">
        <v>0.05</v>
      </c>
      <c r="AR227" s="276">
        <v>0.05</v>
      </c>
      <c r="AS227" s="276">
        <v>0.05</v>
      </c>
      <c r="AT227" s="276">
        <v>0.05</v>
      </c>
      <c r="AU227" s="276">
        <v>0.05</v>
      </c>
      <c r="AV227" s="276">
        <v>0.05</v>
      </c>
      <c r="AW227" s="276">
        <v>0.05</v>
      </c>
      <c r="AX227" s="276">
        <v>0.05</v>
      </c>
      <c r="AY227" s="276">
        <v>0.05</v>
      </c>
      <c r="AZ227" s="276">
        <v>0.05</v>
      </c>
      <c r="BA227" s="276">
        <v>0.05</v>
      </c>
      <c r="BB227" s="276">
        <v>0.05</v>
      </c>
      <c r="BC227" s="276">
        <v>0.05</v>
      </c>
      <c r="BD227" s="276">
        <v>0.05</v>
      </c>
      <c r="BE227" s="276">
        <v>0.05</v>
      </c>
      <c r="BF227" s="276">
        <v>0.05</v>
      </c>
      <c r="BG227" s="276">
        <v>0.05</v>
      </c>
      <c r="BH227" s="276">
        <v>0.05</v>
      </c>
      <c r="BI227" s="276">
        <v>0.05</v>
      </c>
      <c r="BJ227" s="276">
        <v>0.05</v>
      </c>
      <c r="BK227" s="276">
        <v>0.05</v>
      </c>
      <c r="BL227" s="276">
        <v>0.05</v>
      </c>
    </row>
    <row r="228" spans="1:64" x14ac:dyDescent="0.35">
      <c r="A228" s="249"/>
      <c r="B228" s="47" t="s">
        <v>140</v>
      </c>
      <c r="C228" s="276">
        <v>0.05</v>
      </c>
      <c r="D228" s="276">
        <v>0.05</v>
      </c>
      <c r="E228" s="276">
        <v>0.05</v>
      </c>
      <c r="F228" s="276">
        <v>0.05</v>
      </c>
      <c r="G228" s="276">
        <v>0.05</v>
      </c>
      <c r="H228" s="276">
        <v>0.05</v>
      </c>
      <c r="I228" s="276">
        <v>0.05</v>
      </c>
      <c r="J228" s="276">
        <v>0.05</v>
      </c>
      <c r="K228" s="276">
        <v>0.05</v>
      </c>
      <c r="L228" s="276">
        <v>0.05</v>
      </c>
      <c r="M228" s="276">
        <v>0.05</v>
      </c>
      <c r="N228" s="276">
        <v>0.05</v>
      </c>
      <c r="O228" s="276">
        <v>0.05</v>
      </c>
      <c r="P228" s="276">
        <v>0.05</v>
      </c>
      <c r="Q228" s="276">
        <v>0.05</v>
      </c>
      <c r="R228" s="276">
        <v>0.05</v>
      </c>
      <c r="S228" s="276">
        <v>0.05</v>
      </c>
      <c r="T228" s="276">
        <v>0.05</v>
      </c>
      <c r="U228" s="276">
        <v>0.05</v>
      </c>
      <c r="V228" s="276">
        <v>0.05</v>
      </c>
      <c r="W228" s="276">
        <v>0.05</v>
      </c>
      <c r="X228" s="276">
        <v>0.05</v>
      </c>
      <c r="Y228" s="276">
        <v>0.05</v>
      </c>
      <c r="Z228" s="276">
        <v>0.05</v>
      </c>
      <c r="AA228" s="276">
        <v>0.05</v>
      </c>
      <c r="AB228" s="276">
        <v>0.05</v>
      </c>
      <c r="AC228" s="276">
        <v>0.05</v>
      </c>
      <c r="AD228" s="276">
        <v>0.05</v>
      </c>
      <c r="AE228" s="276">
        <v>0.05</v>
      </c>
      <c r="AF228" s="276">
        <v>0.05</v>
      </c>
      <c r="AG228" s="276">
        <v>0.05</v>
      </c>
      <c r="AH228" s="276">
        <v>0.05</v>
      </c>
      <c r="AI228" s="276">
        <v>0.05</v>
      </c>
      <c r="AJ228" s="276">
        <v>0.05</v>
      </c>
      <c r="AK228" s="276">
        <v>0.05</v>
      </c>
      <c r="AL228" s="276">
        <v>0.05</v>
      </c>
      <c r="AM228" s="276">
        <v>0.05</v>
      </c>
      <c r="AN228" s="276">
        <v>0.05</v>
      </c>
      <c r="AO228" s="276">
        <v>0.05</v>
      </c>
      <c r="AP228" s="276">
        <v>0.05</v>
      </c>
      <c r="AQ228" s="276">
        <v>0.05</v>
      </c>
      <c r="AR228" s="276">
        <v>0.05</v>
      </c>
      <c r="AS228" s="276">
        <v>0.05</v>
      </c>
      <c r="AT228" s="276">
        <v>0.05</v>
      </c>
      <c r="AU228" s="276">
        <v>0.05</v>
      </c>
      <c r="AV228" s="276">
        <v>0.05</v>
      </c>
      <c r="AW228" s="276">
        <v>0.05</v>
      </c>
      <c r="AX228" s="276">
        <v>0.05</v>
      </c>
      <c r="AY228" s="276">
        <v>0.05</v>
      </c>
      <c r="AZ228" s="276">
        <v>0.05</v>
      </c>
      <c r="BA228" s="276">
        <v>0.05</v>
      </c>
      <c r="BB228" s="276">
        <v>0.05</v>
      </c>
      <c r="BC228" s="276">
        <v>0.05</v>
      </c>
      <c r="BD228" s="276">
        <v>0.05</v>
      </c>
      <c r="BE228" s="276">
        <v>0.05</v>
      </c>
      <c r="BF228" s="276">
        <v>0.05</v>
      </c>
      <c r="BG228" s="276">
        <v>0.05</v>
      </c>
      <c r="BH228" s="276">
        <v>0.05</v>
      </c>
      <c r="BI228" s="276">
        <v>0.05</v>
      </c>
      <c r="BJ228" s="276">
        <v>0.05</v>
      </c>
      <c r="BK228" s="276">
        <v>0.05</v>
      </c>
      <c r="BL228" s="276">
        <v>0.05</v>
      </c>
    </row>
    <row r="229" spans="1:64" x14ac:dyDescent="0.35">
      <c r="A229" s="249"/>
      <c r="B229" s="47" t="s">
        <v>199</v>
      </c>
      <c r="C229" s="276">
        <v>0.05</v>
      </c>
      <c r="D229" s="276">
        <v>0.05</v>
      </c>
      <c r="E229" s="276">
        <v>0.05</v>
      </c>
      <c r="F229" s="276">
        <v>0.05</v>
      </c>
      <c r="G229" s="276">
        <v>0.05</v>
      </c>
      <c r="H229" s="276">
        <v>0.05</v>
      </c>
      <c r="I229" s="276">
        <v>0.05</v>
      </c>
      <c r="J229" s="276">
        <v>0.05</v>
      </c>
      <c r="K229" s="276">
        <v>0.05</v>
      </c>
      <c r="L229" s="276">
        <v>0.05</v>
      </c>
      <c r="M229" s="276">
        <v>0.05</v>
      </c>
      <c r="N229" s="276">
        <v>0.05</v>
      </c>
      <c r="O229" s="276">
        <v>0.05</v>
      </c>
      <c r="P229" s="276">
        <v>0.05</v>
      </c>
      <c r="Q229" s="276">
        <v>0.05</v>
      </c>
      <c r="R229" s="276">
        <v>0.05</v>
      </c>
      <c r="S229" s="276">
        <v>0.05</v>
      </c>
      <c r="T229" s="276">
        <v>0.05</v>
      </c>
      <c r="U229" s="276">
        <v>0.05</v>
      </c>
      <c r="V229" s="276">
        <v>0.05</v>
      </c>
      <c r="W229" s="276">
        <v>0.05</v>
      </c>
      <c r="X229" s="276">
        <v>0.05</v>
      </c>
      <c r="Y229" s="276">
        <v>0.05</v>
      </c>
      <c r="Z229" s="276">
        <v>0.05</v>
      </c>
      <c r="AA229" s="276">
        <v>0.05</v>
      </c>
      <c r="AB229" s="276">
        <v>0.05</v>
      </c>
      <c r="AC229" s="276">
        <v>0.05</v>
      </c>
      <c r="AD229" s="276">
        <v>0.05</v>
      </c>
      <c r="AE229" s="276">
        <v>0.05</v>
      </c>
      <c r="AF229" s="276">
        <v>0.05</v>
      </c>
      <c r="AG229" s="276">
        <v>0.05</v>
      </c>
      <c r="AH229" s="276">
        <v>0.05</v>
      </c>
      <c r="AI229" s="276">
        <v>0.05</v>
      </c>
      <c r="AJ229" s="276">
        <v>0.05</v>
      </c>
      <c r="AK229" s="276">
        <v>0.05</v>
      </c>
      <c r="AL229" s="276">
        <v>0.05</v>
      </c>
      <c r="AM229" s="276">
        <v>0.05</v>
      </c>
      <c r="AN229" s="276">
        <v>0.05</v>
      </c>
      <c r="AO229" s="276">
        <v>0.05</v>
      </c>
      <c r="AP229" s="276">
        <v>0.05</v>
      </c>
      <c r="AQ229" s="276">
        <v>0.05</v>
      </c>
      <c r="AR229" s="276">
        <v>0.05</v>
      </c>
      <c r="AS229" s="276">
        <v>0.05</v>
      </c>
      <c r="AT229" s="276">
        <v>0.05</v>
      </c>
      <c r="AU229" s="276">
        <v>0.05</v>
      </c>
      <c r="AV229" s="276">
        <v>0.05</v>
      </c>
      <c r="AW229" s="276">
        <v>0.05</v>
      </c>
      <c r="AX229" s="276">
        <v>0.05</v>
      </c>
      <c r="AY229" s="276">
        <v>0.05</v>
      </c>
      <c r="AZ229" s="276">
        <v>0.05</v>
      </c>
      <c r="BA229" s="276">
        <v>0.05</v>
      </c>
      <c r="BB229" s="276">
        <v>0.05</v>
      </c>
      <c r="BC229" s="276">
        <v>0.05</v>
      </c>
      <c r="BD229" s="276">
        <v>0.05</v>
      </c>
      <c r="BE229" s="276">
        <v>0.05</v>
      </c>
      <c r="BF229" s="276">
        <v>0.05</v>
      </c>
      <c r="BG229" s="276">
        <v>0.05</v>
      </c>
      <c r="BH229" s="276">
        <v>0.05</v>
      </c>
      <c r="BI229" s="276">
        <v>0.05</v>
      </c>
      <c r="BJ229" s="276">
        <v>0.05</v>
      </c>
      <c r="BK229" s="276">
        <v>0.05</v>
      </c>
      <c r="BL229" s="276">
        <v>0.05</v>
      </c>
    </row>
    <row r="230" spans="1:64" x14ac:dyDescent="0.35">
      <c r="A230" s="249"/>
      <c r="B230" s="47" t="s">
        <v>142</v>
      </c>
      <c r="C230" s="276">
        <v>0.05</v>
      </c>
      <c r="D230" s="276">
        <v>0.05</v>
      </c>
      <c r="E230" s="276">
        <v>0.05</v>
      </c>
      <c r="F230" s="276">
        <v>0.05</v>
      </c>
      <c r="G230" s="276">
        <v>0.05</v>
      </c>
      <c r="H230" s="276">
        <v>0.05</v>
      </c>
      <c r="I230" s="276">
        <v>0.05</v>
      </c>
      <c r="J230" s="276">
        <v>0.05</v>
      </c>
      <c r="K230" s="276">
        <v>0.05</v>
      </c>
      <c r="L230" s="276">
        <v>0.05</v>
      </c>
      <c r="M230" s="276">
        <v>0.05</v>
      </c>
      <c r="N230" s="276">
        <v>0.05</v>
      </c>
      <c r="O230" s="276">
        <v>0.05</v>
      </c>
      <c r="P230" s="276">
        <v>0.05</v>
      </c>
      <c r="Q230" s="276">
        <v>0.05</v>
      </c>
      <c r="R230" s="276">
        <v>0.05</v>
      </c>
      <c r="S230" s="276">
        <v>0.05</v>
      </c>
      <c r="T230" s="276">
        <v>0.05</v>
      </c>
      <c r="U230" s="276">
        <v>0.05</v>
      </c>
      <c r="V230" s="276">
        <v>0.05</v>
      </c>
      <c r="W230" s="276">
        <v>0.05</v>
      </c>
      <c r="X230" s="276">
        <v>0.05</v>
      </c>
      <c r="Y230" s="276">
        <v>0.05</v>
      </c>
      <c r="Z230" s="276">
        <v>0.05</v>
      </c>
      <c r="AA230" s="276">
        <v>0.05</v>
      </c>
      <c r="AB230" s="276">
        <v>0.05</v>
      </c>
      <c r="AC230" s="276">
        <v>0.05</v>
      </c>
      <c r="AD230" s="276">
        <v>0.05</v>
      </c>
      <c r="AE230" s="276">
        <v>0.05</v>
      </c>
      <c r="AF230" s="276">
        <v>0.05</v>
      </c>
      <c r="AG230" s="276">
        <v>0.05</v>
      </c>
      <c r="AH230" s="276">
        <v>0.05</v>
      </c>
      <c r="AI230" s="276">
        <v>0.05</v>
      </c>
      <c r="AJ230" s="276">
        <v>0.05</v>
      </c>
      <c r="AK230" s="276">
        <v>0.05</v>
      </c>
      <c r="AL230" s="276">
        <v>0.05</v>
      </c>
      <c r="AM230" s="276">
        <v>0.05</v>
      </c>
      <c r="AN230" s="276">
        <v>0.05</v>
      </c>
      <c r="AO230" s="276">
        <v>0.05</v>
      </c>
      <c r="AP230" s="276">
        <v>0.05</v>
      </c>
      <c r="AQ230" s="276">
        <v>0.05</v>
      </c>
      <c r="AR230" s="276">
        <v>0.05</v>
      </c>
      <c r="AS230" s="276">
        <v>0.05</v>
      </c>
      <c r="AT230" s="276">
        <v>0.05</v>
      </c>
      <c r="AU230" s="276">
        <v>0.05</v>
      </c>
      <c r="AV230" s="276">
        <v>0.05</v>
      </c>
      <c r="AW230" s="276">
        <v>0.05</v>
      </c>
      <c r="AX230" s="276">
        <v>0.05</v>
      </c>
      <c r="AY230" s="276">
        <v>0.05</v>
      </c>
      <c r="AZ230" s="276">
        <v>0.05</v>
      </c>
      <c r="BA230" s="276">
        <v>0.05</v>
      </c>
      <c r="BB230" s="276">
        <v>0.05</v>
      </c>
      <c r="BC230" s="276">
        <v>0.05</v>
      </c>
      <c r="BD230" s="276">
        <v>0.05</v>
      </c>
      <c r="BE230" s="276">
        <v>0.05</v>
      </c>
      <c r="BF230" s="276">
        <v>0.05</v>
      </c>
      <c r="BG230" s="276">
        <v>0.05</v>
      </c>
      <c r="BH230" s="276">
        <v>0.05</v>
      </c>
      <c r="BI230" s="276">
        <v>0.05</v>
      </c>
      <c r="BJ230" s="276">
        <v>0.05</v>
      </c>
      <c r="BK230" s="276">
        <v>0.05</v>
      </c>
      <c r="BL230" s="276">
        <v>0.05</v>
      </c>
    </row>
    <row r="231" spans="1:64" x14ac:dyDescent="0.35">
      <c r="A231" s="249"/>
      <c r="B231" s="47" t="s">
        <v>143</v>
      </c>
      <c r="C231" s="276">
        <v>0.05</v>
      </c>
      <c r="D231" s="276">
        <v>0.05</v>
      </c>
      <c r="E231" s="276">
        <v>0.05</v>
      </c>
      <c r="F231" s="276">
        <v>0.05</v>
      </c>
      <c r="G231" s="276">
        <v>0.05</v>
      </c>
      <c r="H231" s="276">
        <v>0.05</v>
      </c>
      <c r="I231" s="276">
        <v>0.05</v>
      </c>
      <c r="J231" s="276">
        <v>0.05</v>
      </c>
      <c r="K231" s="276">
        <v>0.05</v>
      </c>
      <c r="L231" s="276">
        <v>0.05</v>
      </c>
      <c r="M231" s="276">
        <v>0.05</v>
      </c>
      <c r="N231" s="276">
        <v>0.05</v>
      </c>
      <c r="O231" s="276">
        <v>0.05</v>
      </c>
      <c r="P231" s="276">
        <v>0.05</v>
      </c>
      <c r="Q231" s="276">
        <v>0.05</v>
      </c>
      <c r="R231" s="276">
        <v>0.05</v>
      </c>
      <c r="S231" s="276">
        <v>0.05</v>
      </c>
      <c r="T231" s="276">
        <v>0.05</v>
      </c>
      <c r="U231" s="276">
        <v>0.05</v>
      </c>
      <c r="V231" s="276">
        <v>0.05</v>
      </c>
      <c r="W231" s="276">
        <v>0.05</v>
      </c>
      <c r="X231" s="276">
        <v>0.05</v>
      </c>
      <c r="Y231" s="276">
        <v>0.05</v>
      </c>
      <c r="Z231" s="276">
        <v>0.05</v>
      </c>
      <c r="AA231" s="276">
        <v>0.05</v>
      </c>
      <c r="AB231" s="276">
        <v>0.05</v>
      </c>
      <c r="AC231" s="276">
        <v>0.05</v>
      </c>
      <c r="AD231" s="276">
        <v>0.05</v>
      </c>
      <c r="AE231" s="276">
        <v>0.05</v>
      </c>
      <c r="AF231" s="276">
        <v>0.05</v>
      </c>
      <c r="AG231" s="276">
        <v>0.05</v>
      </c>
      <c r="AH231" s="276">
        <v>0.05</v>
      </c>
      <c r="AI231" s="276">
        <v>0.05</v>
      </c>
      <c r="AJ231" s="276">
        <v>0.05</v>
      </c>
      <c r="AK231" s="276">
        <v>0.05</v>
      </c>
      <c r="AL231" s="276">
        <v>0.05</v>
      </c>
      <c r="AM231" s="276">
        <v>0.05</v>
      </c>
      <c r="AN231" s="276">
        <v>0.05</v>
      </c>
      <c r="AO231" s="276">
        <v>0.05</v>
      </c>
      <c r="AP231" s="276">
        <v>0.05</v>
      </c>
      <c r="AQ231" s="276">
        <v>0.05</v>
      </c>
      <c r="AR231" s="276">
        <v>0.05</v>
      </c>
      <c r="AS231" s="276">
        <v>0.05</v>
      </c>
      <c r="AT231" s="276">
        <v>0.05</v>
      </c>
      <c r="AU231" s="276">
        <v>0.05</v>
      </c>
      <c r="AV231" s="276">
        <v>0.05</v>
      </c>
      <c r="AW231" s="276">
        <v>0.05</v>
      </c>
      <c r="AX231" s="276">
        <v>0.05</v>
      </c>
      <c r="AY231" s="276">
        <v>0.05</v>
      </c>
      <c r="AZ231" s="276">
        <v>0.05</v>
      </c>
      <c r="BA231" s="276">
        <v>0.05</v>
      </c>
      <c r="BB231" s="276">
        <v>0.05</v>
      </c>
      <c r="BC231" s="276">
        <v>0.05</v>
      </c>
      <c r="BD231" s="276">
        <v>0.05</v>
      </c>
      <c r="BE231" s="276">
        <v>0.05</v>
      </c>
      <c r="BF231" s="276">
        <v>0.05</v>
      </c>
      <c r="BG231" s="276">
        <v>0.05</v>
      </c>
      <c r="BH231" s="276">
        <v>0.05</v>
      </c>
      <c r="BI231" s="276">
        <v>0.05</v>
      </c>
      <c r="BJ231" s="276">
        <v>0.05</v>
      </c>
      <c r="BK231" s="276">
        <v>0.05</v>
      </c>
      <c r="BL231" s="276">
        <v>0.05</v>
      </c>
    </row>
    <row r="232" spans="1:64" x14ac:dyDescent="0.35">
      <c r="A232" s="249"/>
    </row>
    <row r="233" spans="1:64" x14ac:dyDescent="0.35">
      <c r="A233" s="249"/>
      <c r="B233" s="681" t="s">
        <v>881</v>
      </c>
      <c r="C233" s="681"/>
      <c r="D233" s="681"/>
      <c r="E233" s="681"/>
      <c r="F233" s="681"/>
      <c r="G233" s="681"/>
    </row>
    <row r="234" spans="1:64" x14ac:dyDescent="0.35">
      <c r="A234" s="249"/>
      <c r="B234" s="241" t="s">
        <v>971</v>
      </c>
    </row>
    <row r="235" spans="1:64" x14ac:dyDescent="0.35">
      <c r="A235" s="249"/>
      <c r="B235" s="4" t="s">
        <v>477</v>
      </c>
      <c r="C235" s="40" t="s">
        <v>180</v>
      </c>
    </row>
    <row r="236" spans="1:64" x14ac:dyDescent="0.35">
      <c r="A236" s="249"/>
      <c r="B236" s="47" t="s">
        <v>291</v>
      </c>
      <c r="C236" s="114">
        <v>-0.01</v>
      </c>
    </row>
    <row r="237" spans="1:64" x14ac:dyDescent="0.35">
      <c r="A237" s="249"/>
      <c r="B237" s="47" t="s">
        <v>148</v>
      </c>
      <c r="C237" s="114">
        <v>-0.01</v>
      </c>
    </row>
    <row r="238" spans="1:64" x14ac:dyDescent="0.35">
      <c r="A238" s="249"/>
      <c r="B238" s="47" t="s">
        <v>149</v>
      </c>
      <c r="C238" s="114">
        <v>-0.01</v>
      </c>
    </row>
    <row r="239" spans="1:64" x14ac:dyDescent="0.35">
      <c r="A239" s="249"/>
      <c r="B239" s="47" t="s">
        <v>150</v>
      </c>
      <c r="C239" s="114">
        <v>-0.01</v>
      </c>
    </row>
    <row r="240" spans="1:64" x14ac:dyDescent="0.35">
      <c r="A240" s="249"/>
      <c r="B240" s="47" t="s">
        <v>151</v>
      </c>
      <c r="C240" s="114">
        <v>-0.01</v>
      </c>
    </row>
    <row r="241" spans="1:3" x14ac:dyDescent="0.35">
      <c r="A241" s="249"/>
      <c r="B241" s="47" t="s">
        <v>217</v>
      </c>
      <c r="C241" s="114">
        <v>-0.01</v>
      </c>
    </row>
    <row r="242" spans="1:3" x14ac:dyDescent="0.35">
      <c r="A242" s="249"/>
      <c r="B242" s="47" t="s">
        <v>153</v>
      </c>
      <c r="C242" s="114">
        <v>-0.01</v>
      </c>
    </row>
    <row r="243" spans="1:3" x14ac:dyDescent="0.35">
      <c r="A243" s="249"/>
      <c r="B243" s="47" t="s">
        <v>154</v>
      </c>
      <c r="C243" s="114">
        <v>-0.01</v>
      </c>
    </row>
    <row r="244" spans="1:3" x14ac:dyDescent="0.35">
      <c r="A244" s="249"/>
      <c r="B244" s="47" t="s">
        <v>155</v>
      </c>
      <c r="C244" s="114">
        <v>-0.01</v>
      </c>
    </row>
    <row r="245" spans="1:3" x14ac:dyDescent="0.35">
      <c r="A245" s="249"/>
      <c r="B245" s="47" t="s">
        <v>156</v>
      </c>
      <c r="C245" s="114">
        <v>-0.01</v>
      </c>
    </row>
    <row r="246" spans="1:3" x14ac:dyDescent="0.35">
      <c r="A246" s="249"/>
      <c r="B246" s="47" t="s">
        <v>157</v>
      </c>
      <c r="C246" s="114">
        <v>-0.01</v>
      </c>
    </row>
    <row r="247" spans="1:3" x14ac:dyDescent="0.35">
      <c r="A247" s="249"/>
      <c r="B247" s="47" t="s">
        <v>158</v>
      </c>
      <c r="C247" s="114">
        <v>-0.01</v>
      </c>
    </row>
    <row r="248" spans="1:3" x14ac:dyDescent="0.35">
      <c r="A248" s="249"/>
      <c r="B248" s="47" t="s">
        <v>159</v>
      </c>
      <c r="C248" s="114">
        <v>-0.01</v>
      </c>
    </row>
    <row r="249" spans="1:3" x14ac:dyDescent="0.35">
      <c r="A249" s="249"/>
      <c r="B249" s="47" t="s">
        <v>160</v>
      </c>
      <c r="C249" s="114">
        <v>-0.01</v>
      </c>
    </row>
    <row r="250" spans="1:3" x14ac:dyDescent="0.35">
      <c r="A250" s="249"/>
      <c r="B250" s="47" t="s">
        <v>161</v>
      </c>
      <c r="C250" s="114">
        <v>-0.01</v>
      </c>
    </row>
    <row r="251" spans="1:3" x14ac:dyDescent="0.35">
      <c r="A251" s="249"/>
      <c r="B251" s="47" t="s">
        <v>162</v>
      </c>
      <c r="C251" s="114">
        <v>-0.01</v>
      </c>
    </row>
    <row r="252" spans="1:3" x14ac:dyDescent="0.35">
      <c r="A252" s="249"/>
      <c r="B252" s="47" t="s">
        <v>292</v>
      </c>
      <c r="C252" s="114">
        <v>-0.01</v>
      </c>
    </row>
    <row r="253" spans="1:3" x14ac:dyDescent="0.35">
      <c r="A253" s="249"/>
      <c r="B253" s="47" t="s">
        <v>164</v>
      </c>
      <c r="C253" s="114">
        <v>-0.01</v>
      </c>
    </row>
    <row r="254" spans="1:3" x14ac:dyDescent="0.35">
      <c r="A254" s="249"/>
      <c r="B254" s="47" t="s">
        <v>165</v>
      </c>
      <c r="C254" s="114">
        <v>-0.01</v>
      </c>
    </row>
    <row r="255" spans="1:3" x14ac:dyDescent="0.35">
      <c r="A255" s="249"/>
      <c r="B255" s="47" t="s">
        <v>166</v>
      </c>
      <c r="C255" s="114">
        <v>-0.01</v>
      </c>
    </row>
    <row r="256" spans="1:3" x14ac:dyDescent="0.35">
      <c r="A256" s="249"/>
      <c r="B256" s="47" t="s">
        <v>167</v>
      </c>
      <c r="C256" s="114">
        <v>-0.01</v>
      </c>
    </row>
    <row r="257" spans="1:3" x14ac:dyDescent="0.35">
      <c r="A257" s="249"/>
      <c r="B257" s="47" t="s">
        <v>168</v>
      </c>
      <c r="C257" s="114">
        <v>-0.01</v>
      </c>
    </row>
    <row r="258" spans="1:3" x14ac:dyDescent="0.35">
      <c r="A258" s="249"/>
      <c r="B258" s="47" t="s">
        <v>169</v>
      </c>
      <c r="C258" s="114">
        <v>-0.01</v>
      </c>
    </row>
    <row r="259" spans="1:3" x14ac:dyDescent="0.35">
      <c r="A259" s="249"/>
      <c r="B259" s="47" t="s">
        <v>170</v>
      </c>
      <c r="C259" s="114">
        <v>-0.01</v>
      </c>
    </row>
    <row r="260" spans="1:3" x14ac:dyDescent="0.35">
      <c r="A260" s="249"/>
      <c r="B260" s="47" t="s">
        <v>171</v>
      </c>
      <c r="C260" s="114">
        <v>-0.01</v>
      </c>
    </row>
    <row r="261" spans="1:3" x14ac:dyDescent="0.35">
      <c r="A261" s="249"/>
      <c r="B261" s="47" t="s">
        <v>172</v>
      </c>
      <c r="C261" s="114">
        <v>-0.01</v>
      </c>
    </row>
    <row r="262" spans="1:3" x14ac:dyDescent="0.35">
      <c r="A262" s="249"/>
      <c r="B262" s="47" t="s">
        <v>173</v>
      </c>
      <c r="C262" s="114">
        <v>-0.01</v>
      </c>
    </row>
    <row r="263" spans="1:3" x14ac:dyDescent="0.35">
      <c r="A263" s="249"/>
      <c r="B263" s="47" t="s">
        <v>136</v>
      </c>
      <c r="C263" s="114">
        <v>-0.01</v>
      </c>
    </row>
    <row r="264" spans="1:3" x14ac:dyDescent="0.35">
      <c r="A264" s="249"/>
      <c r="B264" s="47" t="s">
        <v>197</v>
      </c>
      <c r="C264" s="114">
        <v>-0.01</v>
      </c>
    </row>
    <row r="265" spans="1:3" x14ac:dyDescent="0.35">
      <c r="A265" s="249"/>
      <c r="B265" s="47" t="s">
        <v>218</v>
      </c>
      <c r="C265" s="114">
        <v>-0.01</v>
      </c>
    </row>
    <row r="266" spans="1:3" x14ac:dyDescent="0.35">
      <c r="A266" s="249"/>
      <c r="B266" s="47" t="s">
        <v>198</v>
      </c>
      <c r="C266" s="114">
        <v>-0.01</v>
      </c>
    </row>
    <row r="267" spans="1:3" x14ac:dyDescent="0.35">
      <c r="A267" s="249"/>
      <c r="B267" s="47" t="s">
        <v>140</v>
      </c>
      <c r="C267" s="114">
        <v>-0.01</v>
      </c>
    </row>
    <row r="268" spans="1:3" x14ac:dyDescent="0.35">
      <c r="A268" s="249"/>
      <c r="B268" s="47" t="s">
        <v>199</v>
      </c>
      <c r="C268" s="114">
        <v>-0.01</v>
      </c>
    </row>
    <row r="269" spans="1:3" x14ac:dyDescent="0.35">
      <c r="A269" s="249"/>
      <c r="B269" s="47" t="s">
        <v>142</v>
      </c>
      <c r="C269" s="114">
        <v>-0.01</v>
      </c>
    </row>
    <row r="270" spans="1:3" x14ac:dyDescent="0.35">
      <c r="A270" s="249"/>
      <c r="B270" s="47" t="s">
        <v>143</v>
      </c>
      <c r="C270" s="114">
        <v>-0.01</v>
      </c>
    </row>
    <row r="271" spans="1:3" x14ac:dyDescent="0.35">
      <c r="A271" s="249"/>
    </row>
    <row r="272" spans="1:3" x14ac:dyDescent="0.35">
      <c r="A272" s="249"/>
      <c r="B272" s="241" t="s">
        <v>973</v>
      </c>
    </row>
    <row r="273" spans="1:3" x14ac:dyDescent="0.35">
      <c r="A273" s="249"/>
      <c r="B273" s="4" t="s">
        <v>477</v>
      </c>
      <c r="C273" s="40" t="s">
        <v>180</v>
      </c>
    </row>
    <row r="274" spans="1:3" x14ac:dyDescent="0.35">
      <c r="A274" s="249"/>
      <c r="B274" s="47" t="s">
        <v>291</v>
      </c>
      <c r="C274" s="114">
        <v>0</v>
      </c>
    </row>
    <row r="275" spans="1:3" x14ac:dyDescent="0.35">
      <c r="A275" s="249"/>
      <c r="B275" s="47" t="s">
        <v>148</v>
      </c>
      <c r="C275" s="114">
        <v>0</v>
      </c>
    </row>
    <row r="276" spans="1:3" x14ac:dyDescent="0.35">
      <c r="A276" s="249"/>
      <c r="B276" s="47" t="s">
        <v>149</v>
      </c>
      <c r="C276" s="114">
        <v>0</v>
      </c>
    </row>
    <row r="277" spans="1:3" x14ac:dyDescent="0.35">
      <c r="A277" s="249"/>
      <c r="B277" s="47" t="s">
        <v>150</v>
      </c>
      <c r="C277" s="114">
        <v>0</v>
      </c>
    </row>
    <row r="278" spans="1:3" x14ac:dyDescent="0.35">
      <c r="A278" s="249"/>
      <c r="B278" s="47" t="s">
        <v>151</v>
      </c>
      <c r="C278" s="114">
        <v>0</v>
      </c>
    </row>
    <row r="279" spans="1:3" x14ac:dyDescent="0.35">
      <c r="A279" s="249"/>
      <c r="B279" s="47" t="s">
        <v>217</v>
      </c>
      <c r="C279" s="114">
        <v>0</v>
      </c>
    </row>
    <row r="280" spans="1:3" x14ac:dyDescent="0.35">
      <c r="A280" s="249"/>
      <c r="B280" s="47" t="s">
        <v>153</v>
      </c>
      <c r="C280" s="114">
        <v>0</v>
      </c>
    </row>
    <row r="281" spans="1:3" x14ac:dyDescent="0.35">
      <c r="A281" s="249"/>
      <c r="B281" s="47" t="s">
        <v>154</v>
      </c>
      <c r="C281" s="114">
        <v>0</v>
      </c>
    </row>
    <row r="282" spans="1:3" x14ac:dyDescent="0.35">
      <c r="A282" s="249"/>
      <c r="B282" s="47" t="s">
        <v>155</v>
      </c>
      <c r="C282" s="114">
        <v>0</v>
      </c>
    </row>
    <row r="283" spans="1:3" x14ac:dyDescent="0.35">
      <c r="A283" s="249"/>
      <c r="B283" s="47" t="s">
        <v>156</v>
      </c>
      <c r="C283" s="114">
        <v>0</v>
      </c>
    </row>
    <row r="284" spans="1:3" x14ac:dyDescent="0.35">
      <c r="A284" s="249"/>
      <c r="B284" s="47" t="s">
        <v>157</v>
      </c>
      <c r="C284" s="114">
        <v>0</v>
      </c>
    </row>
    <row r="285" spans="1:3" x14ac:dyDescent="0.35">
      <c r="A285" s="249"/>
      <c r="B285" s="47" t="s">
        <v>158</v>
      </c>
      <c r="C285" s="114">
        <v>0</v>
      </c>
    </row>
    <row r="286" spans="1:3" x14ac:dyDescent="0.35">
      <c r="A286" s="249"/>
      <c r="B286" s="47" t="s">
        <v>159</v>
      </c>
      <c r="C286" s="114">
        <v>0</v>
      </c>
    </row>
    <row r="287" spans="1:3" x14ac:dyDescent="0.35">
      <c r="A287" s="249"/>
      <c r="B287" s="47" t="s">
        <v>160</v>
      </c>
      <c r="C287" s="114">
        <v>0</v>
      </c>
    </row>
    <row r="288" spans="1:3" x14ac:dyDescent="0.35">
      <c r="A288" s="249"/>
      <c r="B288" s="47" t="s">
        <v>161</v>
      </c>
      <c r="C288" s="114">
        <v>0</v>
      </c>
    </row>
    <row r="289" spans="1:3" x14ac:dyDescent="0.35">
      <c r="A289" s="249"/>
      <c r="B289" s="47" t="s">
        <v>162</v>
      </c>
      <c r="C289" s="114">
        <v>0</v>
      </c>
    </row>
    <row r="290" spans="1:3" x14ac:dyDescent="0.35">
      <c r="A290" s="249"/>
      <c r="B290" s="47" t="s">
        <v>292</v>
      </c>
      <c r="C290" s="114">
        <v>0</v>
      </c>
    </row>
    <row r="291" spans="1:3" x14ac:dyDescent="0.35">
      <c r="A291" s="249"/>
      <c r="B291" s="47" t="s">
        <v>164</v>
      </c>
      <c r="C291" s="114">
        <v>0</v>
      </c>
    </row>
    <row r="292" spans="1:3" x14ac:dyDescent="0.35">
      <c r="A292" s="249"/>
      <c r="B292" s="47" t="s">
        <v>165</v>
      </c>
      <c r="C292" s="114">
        <v>0</v>
      </c>
    </row>
    <row r="293" spans="1:3" x14ac:dyDescent="0.35">
      <c r="A293" s="249"/>
      <c r="B293" s="47" t="s">
        <v>166</v>
      </c>
      <c r="C293" s="114">
        <v>0</v>
      </c>
    </row>
    <row r="294" spans="1:3" x14ac:dyDescent="0.35">
      <c r="A294" s="249"/>
      <c r="B294" s="47" t="s">
        <v>167</v>
      </c>
      <c r="C294" s="114">
        <v>0</v>
      </c>
    </row>
    <row r="295" spans="1:3" x14ac:dyDescent="0.35">
      <c r="A295" s="249"/>
      <c r="B295" s="47" t="s">
        <v>168</v>
      </c>
      <c r="C295" s="114">
        <v>0</v>
      </c>
    </row>
    <row r="296" spans="1:3" x14ac:dyDescent="0.35">
      <c r="A296" s="249"/>
      <c r="B296" s="47" t="s">
        <v>169</v>
      </c>
      <c r="C296" s="114">
        <v>0</v>
      </c>
    </row>
    <row r="297" spans="1:3" x14ac:dyDescent="0.35">
      <c r="A297" s="249"/>
      <c r="B297" s="47" t="s">
        <v>170</v>
      </c>
      <c r="C297" s="114">
        <v>0</v>
      </c>
    </row>
    <row r="298" spans="1:3" x14ac:dyDescent="0.35">
      <c r="A298" s="249"/>
      <c r="B298" s="47" t="s">
        <v>171</v>
      </c>
      <c r="C298" s="114">
        <v>0</v>
      </c>
    </row>
    <row r="299" spans="1:3" x14ac:dyDescent="0.35">
      <c r="A299" s="249"/>
      <c r="B299" s="47" t="s">
        <v>172</v>
      </c>
      <c r="C299" s="114">
        <v>0</v>
      </c>
    </row>
    <row r="300" spans="1:3" x14ac:dyDescent="0.35">
      <c r="A300" s="249"/>
      <c r="B300" s="47" t="s">
        <v>173</v>
      </c>
      <c r="C300" s="114">
        <v>0</v>
      </c>
    </row>
    <row r="301" spans="1:3" x14ac:dyDescent="0.35">
      <c r="A301" s="249"/>
      <c r="B301" s="47" t="s">
        <v>136</v>
      </c>
      <c r="C301" s="114">
        <v>0</v>
      </c>
    </row>
    <row r="302" spans="1:3" x14ac:dyDescent="0.35">
      <c r="A302" s="249"/>
      <c r="B302" s="47" t="s">
        <v>197</v>
      </c>
      <c r="C302" s="114">
        <v>0</v>
      </c>
    </row>
    <row r="303" spans="1:3" x14ac:dyDescent="0.35">
      <c r="A303" s="249"/>
      <c r="B303" s="47" t="s">
        <v>218</v>
      </c>
      <c r="C303" s="114">
        <v>0</v>
      </c>
    </row>
    <row r="304" spans="1:3" x14ac:dyDescent="0.35">
      <c r="A304" s="249"/>
      <c r="B304" s="47" t="s">
        <v>198</v>
      </c>
      <c r="C304" s="114">
        <v>0</v>
      </c>
    </row>
    <row r="305" spans="1:3" x14ac:dyDescent="0.35">
      <c r="A305" s="249"/>
      <c r="B305" s="47" t="s">
        <v>140</v>
      </c>
      <c r="C305" s="114">
        <v>0</v>
      </c>
    </row>
    <row r="306" spans="1:3" x14ac:dyDescent="0.35">
      <c r="A306" s="249"/>
      <c r="B306" s="47" t="s">
        <v>199</v>
      </c>
      <c r="C306" s="114">
        <v>0</v>
      </c>
    </row>
    <row r="307" spans="1:3" x14ac:dyDescent="0.35">
      <c r="A307" s="249"/>
      <c r="B307" s="47" t="s">
        <v>142</v>
      </c>
      <c r="C307" s="114">
        <v>0</v>
      </c>
    </row>
    <row r="308" spans="1:3" x14ac:dyDescent="0.35">
      <c r="A308" s="249"/>
      <c r="B308" s="47" t="s">
        <v>143</v>
      </c>
      <c r="C308" s="114">
        <v>0</v>
      </c>
    </row>
    <row r="309" spans="1:3" x14ac:dyDescent="0.35">
      <c r="A309" s="249"/>
    </row>
    <row r="310" spans="1:3" x14ac:dyDescent="0.35">
      <c r="A310" s="249"/>
      <c r="B310" s="241" t="s">
        <v>974</v>
      </c>
    </row>
    <row r="311" spans="1:3" x14ac:dyDescent="0.35">
      <c r="A311" s="249"/>
      <c r="B311" s="4" t="s">
        <v>477</v>
      </c>
      <c r="C311" s="40" t="s">
        <v>180</v>
      </c>
    </row>
    <row r="312" spans="1:3" x14ac:dyDescent="0.35">
      <c r="A312" s="249"/>
      <c r="B312" s="47" t="s">
        <v>291</v>
      </c>
      <c r="C312" s="114">
        <v>0.01</v>
      </c>
    </row>
    <row r="313" spans="1:3" x14ac:dyDescent="0.35">
      <c r="A313" s="249"/>
      <c r="B313" s="47" t="s">
        <v>148</v>
      </c>
      <c r="C313" s="114">
        <v>0.01</v>
      </c>
    </row>
    <row r="314" spans="1:3" x14ac:dyDescent="0.35">
      <c r="A314" s="249"/>
      <c r="B314" s="47" t="s">
        <v>149</v>
      </c>
      <c r="C314" s="114">
        <v>0.01</v>
      </c>
    </row>
    <row r="315" spans="1:3" x14ac:dyDescent="0.35">
      <c r="A315" s="249"/>
      <c r="B315" s="47" t="s">
        <v>150</v>
      </c>
      <c r="C315" s="114">
        <v>0.01</v>
      </c>
    </row>
    <row r="316" spans="1:3" x14ac:dyDescent="0.35">
      <c r="A316" s="249"/>
      <c r="B316" s="47" t="s">
        <v>151</v>
      </c>
      <c r="C316" s="114">
        <v>0.01</v>
      </c>
    </row>
    <row r="317" spans="1:3" x14ac:dyDescent="0.35">
      <c r="A317" s="249"/>
      <c r="B317" s="47" t="s">
        <v>217</v>
      </c>
      <c r="C317" s="114">
        <v>0.01</v>
      </c>
    </row>
    <row r="318" spans="1:3" x14ac:dyDescent="0.35">
      <c r="A318" s="249"/>
      <c r="B318" s="47" t="s">
        <v>153</v>
      </c>
      <c r="C318" s="114">
        <v>0.01</v>
      </c>
    </row>
    <row r="319" spans="1:3" x14ac:dyDescent="0.35">
      <c r="A319" s="249"/>
      <c r="B319" s="47" t="s">
        <v>154</v>
      </c>
      <c r="C319" s="114">
        <v>0.01</v>
      </c>
    </row>
    <row r="320" spans="1:3" x14ac:dyDescent="0.35">
      <c r="A320" s="249"/>
      <c r="B320" s="47" t="s">
        <v>155</v>
      </c>
      <c r="C320" s="114">
        <v>0.01</v>
      </c>
    </row>
    <row r="321" spans="1:3" x14ac:dyDescent="0.35">
      <c r="A321" s="249"/>
      <c r="B321" s="47" t="s">
        <v>156</v>
      </c>
      <c r="C321" s="114">
        <v>0.01</v>
      </c>
    </row>
    <row r="322" spans="1:3" x14ac:dyDescent="0.35">
      <c r="A322" s="249"/>
      <c r="B322" s="47" t="s">
        <v>157</v>
      </c>
      <c r="C322" s="114">
        <v>0.01</v>
      </c>
    </row>
    <row r="323" spans="1:3" x14ac:dyDescent="0.35">
      <c r="A323" s="249"/>
      <c r="B323" s="47" t="s">
        <v>158</v>
      </c>
      <c r="C323" s="114">
        <v>0.01</v>
      </c>
    </row>
    <row r="324" spans="1:3" x14ac:dyDescent="0.35">
      <c r="A324" s="249"/>
      <c r="B324" s="47" t="s">
        <v>159</v>
      </c>
      <c r="C324" s="114">
        <v>0.01</v>
      </c>
    </row>
    <row r="325" spans="1:3" x14ac:dyDescent="0.35">
      <c r="A325" s="249"/>
      <c r="B325" s="47" t="s">
        <v>160</v>
      </c>
      <c r="C325" s="114">
        <v>0.01</v>
      </c>
    </row>
    <row r="326" spans="1:3" x14ac:dyDescent="0.35">
      <c r="A326" s="249"/>
      <c r="B326" s="47" t="s">
        <v>161</v>
      </c>
      <c r="C326" s="114">
        <v>0.01</v>
      </c>
    </row>
    <row r="327" spans="1:3" x14ac:dyDescent="0.35">
      <c r="A327" s="249"/>
      <c r="B327" s="47" t="s">
        <v>162</v>
      </c>
      <c r="C327" s="114">
        <v>0.01</v>
      </c>
    </row>
    <row r="328" spans="1:3" x14ac:dyDescent="0.35">
      <c r="A328" s="249"/>
      <c r="B328" s="47" t="s">
        <v>292</v>
      </c>
      <c r="C328" s="114">
        <v>0.01</v>
      </c>
    </row>
    <row r="329" spans="1:3" x14ac:dyDescent="0.35">
      <c r="A329" s="249"/>
      <c r="B329" s="47" t="s">
        <v>164</v>
      </c>
      <c r="C329" s="114">
        <v>0.01</v>
      </c>
    </row>
    <row r="330" spans="1:3" x14ac:dyDescent="0.35">
      <c r="A330" s="249"/>
      <c r="B330" s="47" t="s">
        <v>165</v>
      </c>
      <c r="C330" s="114">
        <v>0.01</v>
      </c>
    </row>
    <row r="331" spans="1:3" x14ac:dyDescent="0.35">
      <c r="A331" s="249"/>
      <c r="B331" s="47" t="s">
        <v>166</v>
      </c>
      <c r="C331" s="114">
        <v>0.01</v>
      </c>
    </row>
    <row r="332" spans="1:3" x14ac:dyDescent="0.35">
      <c r="A332" s="249"/>
      <c r="B332" s="47" t="s">
        <v>167</v>
      </c>
      <c r="C332" s="114">
        <v>0.01</v>
      </c>
    </row>
    <row r="333" spans="1:3" x14ac:dyDescent="0.35">
      <c r="A333" s="249"/>
      <c r="B333" s="47" t="s">
        <v>168</v>
      </c>
      <c r="C333" s="114">
        <v>0.01</v>
      </c>
    </row>
    <row r="334" spans="1:3" x14ac:dyDescent="0.35">
      <c r="A334" s="249"/>
      <c r="B334" s="47" t="s">
        <v>169</v>
      </c>
      <c r="C334" s="114">
        <v>0.01</v>
      </c>
    </row>
    <row r="335" spans="1:3" x14ac:dyDescent="0.35">
      <c r="A335" s="249"/>
      <c r="B335" s="47" t="s">
        <v>170</v>
      </c>
      <c r="C335" s="114">
        <v>0.01</v>
      </c>
    </row>
    <row r="336" spans="1:3" x14ac:dyDescent="0.35">
      <c r="A336" s="249"/>
      <c r="B336" s="47" t="s">
        <v>171</v>
      </c>
      <c r="C336" s="114">
        <v>0.01</v>
      </c>
    </row>
    <row r="337" spans="1:11" x14ac:dyDescent="0.35">
      <c r="A337" s="249"/>
      <c r="B337" s="47" t="s">
        <v>172</v>
      </c>
      <c r="C337" s="114">
        <v>0.01</v>
      </c>
    </row>
    <row r="338" spans="1:11" x14ac:dyDescent="0.35">
      <c r="A338" s="249"/>
      <c r="B338" s="47" t="s">
        <v>173</v>
      </c>
      <c r="C338" s="114">
        <v>0.01</v>
      </c>
    </row>
    <row r="339" spans="1:11" x14ac:dyDescent="0.35">
      <c r="A339" s="249"/>
      <c r="B339" s="47" t="s">
        <v>136</v>
      </c>
      <c r="C339" s="114">
        <v>0.01</v>
      </c>
    </row>
    <row r="340" spans="1:11" x14ac:dyDescent="0.35">
      <c r="A340" s="249"/>
      <c r="B340" s="47" t="s">
        <v>197</v>
      </c>
      <c r="C340" s="114">
        <v>0.01</v>
      </c>
    </row>
    <row r="341" spans="1:11" x14ac:dyDescent="0.35">
      <c r="A341" s="249"/>
      <c r="B341" s="47" t="s">
        <v>218</v>
      </c>
      <c r="C341" s="114">
        <v>0.01</v>
      </c>
    </row>
    <row r="342" spans="1:11" x14ac:dyDescent="0.35">
      <c r="A342" s="249"/>
      <c r="B342" s="47" t="s">
        <v>198</v>
      </c>
      <c r="C342" s="114">
        <v>0.01</v>
      </c>
    </row>
    <row r="343" spans="1:11" x14ac:dyDescent="0.35">
      <c r="A343" s="249"/>
      <c r="B343" s="47" t="s">
        <v>140</v>
      </c>
      <c r="C343" s="114">
        <v>0.01</v>
      </c>
    </row>
    <row r="344" spans="1:11" x14ac:dyDescent="0.35">
      <c r="A344" s="249"/>
      <c r="B344" s="47" t="s">
        <v>199</v>
      </c>
      <c r="C344" s="114">
        <v>0.01</v>
      </c>
    </row>
    <row r="345" spans="1:11" x14ac:dyDescent="0.35">
      <c r="A345" s="249"/>
      <c r="B345" s="47" t="s">
        <v>142</v>
      </c>
      <c r="C345" s="114">
        <v>0.01</v>
      </c>
    </row>
    <row r="346" spans="1:11" x14ac:dyDescent="0.35">
      <c r="A346" s="249"/>
      <c r="B346" s="47" t="s">
        <v>143</v>
      </c>
      <c r="C346" s="114">
        <v>0.01</v>
      </c>
    </row>
    <row r="347" spans="1:11" x14ac:dyDescent="0.35">
      <c r="A347" s="654" t="s">
        <v>450</v>
      </c>
    </row>
    <row r="348" spans="1:11" x14ac:dyDescent="0.35">
      <c r="A348" s="655"/>
      <c r="B348" s="659" t="s">
        <v>888</v>
      </c>
      <c r="C348" s="656"/>
      <c r="D348" s="656"/>
      <c r="E348" s="656"/>
      <c r="F348" s="656"/>
      <c r="G348" s="656"/>
      <c r="H348" s="656"/>
      <c r="I348" s="656"/>
      <c r="J348" s="656"/>
      <c r="K348" s="656"/>
    </row>
    <row r="349" spans="1:11" x14ac:dyDescent="0.35">
      <c r="A349" s="655"/>
      <c r="B349" s="241" t="s">
        <v>971</v>
      </c>
    </row>
    <row r="350" spans="1:11" x14ac:dyDescent="0.35">
      <c r="A350" s="655"/>
      <c r="B350" s="94" t="s">
        <v>449</v>
      </c>
      <c r="C350" s="39" t="s">
        <v>201</v>
      </c>
      <c r="D350" s="39" t="s">
        <v>213</v>
      </c>
      <c r="E350" s="39" t="s">
        <v>214</v>
      </c>
      <c r="F350" s="39" t="s">
        <v>215</v>
      </c>
      <c r="G350" s="39" t="s">
        <v>362</v>
      </c>
      <c r="H350" s="39" t="s">
        <v>363</v>
      </c>
      <c r="I350" s="39" t="s">
        <v>364</v>
      </c>
      <c r="J350" s="39" t="s">
        <v>216</v>
      </c>
      <c r="K350" s="39" t="s">
        <v>202</v>
      </c>
    </row>
    <row r="351" spans="1:11" x14ac:dyDescent="0.35">
      <c r="A351" s="655"/>
      <c r="B351" s="17" t="s">
        <v>203</v>
      </c>
      <c r="C351" s="41">
        <v>1</v>
      </c>
      <c r="D351" s="41">
        <v>1</v>
      </c>
      <c r="E351" s="41">
        <v>1</v>
      </c>
      <c r="F351" s="41">
        <v>1</v>
      </c>
      <c r="G351" s="41">
        <v>1</v>
      </c>
      <c r="H351" s="41">
        <v>1</v>
      </c>
      <c r="I351" s="41">
        <v>1</v>
      </c>
      <c r="J351" s="41">
        <v>1</v>
      </c>
      <c r="K351" s="41">
        <v>1</v>
      </c>
    </row>
    <row r="352" spans="1:11" x14ac:dyDescent="0.35">
      <c r="A352" s="655"/>
      <c r="B352" s="17" t="s">
        <v>204</v>
      </c>
      <c r="C352" s="41">
        <v>1</v>
      </c>
      <c r="D352" s="41">
        <v>1</v>
      </c>
      <c r="E352" s="41">
        <v>1</v>
      </c>
      <c r="F352" s="41">
        <v>1</v>
      </c>
      <c r="G352" s="41">
        <v>1</v>
      </c>
      <c r="H352" s="41">
        <v>1</v>
      </c>
      <c r="I352" s="41">
        <v>1</v>
      </c>
      <c r="J352" s="41">
        <v>1</v>
      </c>
      <c r="K352" s="41">
        <v>1</v>
      </c>
    </row>
    <row r="353" spans="1:11" x14ac:dyDescent="0.35">
      <c r="A353" s="655"/>
      <c r="B353" s="17" t="s">
        <v>205</v>
      </c>
      <c r="C353" s="41">
        <v>1</v>
      </c>
      <c r="D353" s="41">
        <v>1</v>
      </c>
      <c r="E353" s="41">
        <v>1</v>
      </c>
      <c r="F353" s="41">
        <v>1</v>
      </c>
      <c r="G353" s="41">
        <v>1</v>
      </c>
      <c r="H353" s="41">
        <v>1</v>
      </c>
      <c r="I353" s="41">
        <v>1</v>
      </c>
      <c r="J353" s="41">
        <v>1</v>
      </c>
      <c r="K353" s="41">
        <v>1</v>
      </c>
    </row>
    <row r="354" spans="1:11" x14ac:dyDescent="0.35">
      <c r="A354" s="655"/>
      <c r="B354" s="17" t="s">
        <v>206</v>
      </c>
      <c r="C354" s="41">
        <v>1</v>
      </c>
      <c r="D354" s="41">
        <v>1</v>
      </c>
      <c r="E354" s="41">
        <v>1</v>
      </c>
      <c r="F354" s="41">
        <v>1</v>
      </c>
      <c r="G354" s="41">
        <v>1</v>
      </c>
      <c r="H354" s="41">
        <v>1</v>
      </c>
      <c r="I354" s="41">
        <v>1</v>
      </c>
      <c r="J354" s="41">
        <v>1</v>
      </c>
      <c r="K354" s="41">
        <v>1</v>
      </c>
    </row>
    <row r="355" spans="1:11" x14ac:dyDescent="0.35">
      <c r="A355" s="655"/>
      <c r="B355" s="17" t="s">
        <v>207</v>
      </c>
      <c r="C355" s="41">
        <v>1</v>
      </c>
      <c r="D355" s="41">
        <v>1</v>
      </c>
      <c r="E355" s="41">
        <v>1</v>
      </c>
      <c r="F355" s="41">
        <v>1</v>
      </c>
      <c r="G355" s="41">
        <v>1</v>
      </c>
      <c r="H355" s="41">
        <v>1</v>
      </c>
      <c r="I355" s="41">
        <v>1</v>
      </c>
      <c r="J355" s="41">
        <v>1</v>
      </c>
      <c r="K355" s="41">
        <v>1</v>
      </c>
    </row>
    <row r="356" spans="1:11" x14ac:dyDescent="0.35">
      <c r="A356" s="655"/>
      <c r="B356" s="17" t="s">
        <v>208</v>
      </c>
      <c r="C356" s="41">
        <v>1</v>
      </c>
      <c r="D356" s="41">
        <v>1</v>
      </c>
      <c r="E356" s="41">
        <v>1</v>
      </c>
      <c r="F356" s="41">
        <v>1</v>
      </c>
      <c r="G356" s="41">
        <v>1</v>
      </c>
      <c r="H356" s="41">
        <v>1</v>
      </c>
      <c r="I356" s="41">
        <v>1</v>
      </c>
      <c r="J356" s="41">
        <v>1</v>
      </c>
      <c r="K356" s="41">
        <v>1</v>
      </c>
    </row>
    <row r="357" spans="1:11" x14ac:dyDescent="0.35">
      <c r="A357" s="655"/>
      <c r="B357" s="17" t="s">
        <v>209</v>
      </c>
      <c r="C357" s="41">
        <v>1</v>
      </c>
      <c r="D357" s="41">
        <v>1</v>
      </c>
      <c r="E357" s="41">
        <v>1</v>
      </c>
      <c r="F357" s="41">
        <v>1</v>
      </c>
      <c r="G357" s="41">
        <v>1</v>
      </c>
      <c r="H357" s="41">
        <v>1</v>
      </c>
      <c r="I357" s="41">
        <v>1</v>
      </c>
      <c r="J357" s="41">
        <v>1</v>
      </c>
      <c r="K357" s="41">
        <v>1</v>
      </c>
    </row>
    <row r="358" spans="1:11" x14ac:dyDescent="0.35">
      <c r="A358" s="655"/>
      <c r="B358" s="17" t="s">
        <v>210</v>
      </c>
      <c r="C358" s="41">
        <v>1</v>
      </c>
      <c r="D358" s="41">
        <v>1</v>
      </c>
      <c r="E358" s="41">
        <v>1</v>
      </c>
      <c r="F358" s="41">
        <v>1</v>
      </c>
      <c r="G358" s="41">
        <v>1</v>
      </c>
      <c r="H358" s="41">
        <v>1</v>
      </c>
      <c r="I358" s="41">
        <v>1</v>
      </c>
      <c r="J358" s="41">
        <v>1</v>
      </c>
      <c r="K358" s="41">
        <v>1</v>
      </c>
    </row>
    <row r="359" spans="1:11" x14ac:dyDescent="0.35">
      <c r="A359" s="655"/>
      <c r="B359" s="17" t="s">
        <v>211</v>
      </c>
      <c r="C359" s="41">
        <v>1</v>
      </c>
      <c r="D359" s="41">
        <v>1</v>
      </c>
      <c r="E359" s="41">
        <v>1</v>
      </c>
      <c r="F359" s="41">
        <v>1</v>
      </c>
      <c r="G359" s="41">
        <v>1</v>
      </c>
      <c r="H359" s="41">
        <v>1</v>
      </c>
      <c r="I359" s="41">
        <v>1</v>
      </c>
      <c r="J359" s="41">
        <v>1</v>
      </c>
      <c r="K359" s="41">
        <v>1</v>
      </c>
    </row>
    <row r="360" spans="1:11" x14ac:dyDescent="0.35">
      <c r="A360" s="655"/>
      <c r="B360" s="17" t="s">
        <v>212</v>
      </c>
      <c r="C360" s="41">
        <v>1</v>
      </c>
      <c r="D360" s="41">
        <v>1</v>
      </c>
      <c r="E360" s="41">
        <v>1</v>
      </c>
      <c r="F360" s="41">
        <v>1</v>
      </c>
      <c r="G360" s="41">
        <v>1</v>
      </c>
      <c r="H360" s="41">
        <v>1</v>
      </c>
      <c r="I360" s="41">
        <v>1</v>
      </c>
      <c r="J360" s="41">
        <v>1</v>
      </c>
      <c r="K360" s="41">
        <v>1</v>
      </c>
    </row>
    <row r="361" spans="1:11" x14ac:dyDescent="0.35">
      <c r="A361" s="655"/>
    </row>
    <row r="362" spans="1:11" x14ac:dyDescent="0.35">
      <c r="A362" s="655"/>
      <c r="B362" s="241" t="s">
        <v>973</v>
      </c>
    </row>
    <row r="363" spans="1:11" x14ac:dyDescent="0.35">
      <c r="A363" s="655"/>
      <c r="B363" s="94" t="s">
        <v>449</v>
      </c>
      <c r="C363" s="39" t="s">
        <v>201</v>
      </c>
      <c r="D363" s="39" t="s">
        <v>213</v>
      </c>
      <c r="E363" s="39" t="s">
        <v>214</v>
      </c>
      <c r="F363" s="39" t="s">
        <v>215</v>
      </c>
      <c r="G363" s="39" t="s">
        <v>362</v>
      </c>
      <c r="H363" s="39" t="s">
        <v>363</v>
      </c>
      <c r="I363" s="39" t="s">
        <v>364</v>
      </c>
      <c r="J363" s="39" t="s">
        <v>216</v>
      </c>
      <c r="K363" s="39" t="s">
        <v>202</v>
      </c>
    </row>
    <row r="364" spans="1:11" x14ac:dyDescent="0.35">
      <c r="A364" s="655"/>
      <c r="B364" s="17" t="s">
        <v>203</v>
      </c>
      <c r="C364" s="41">
        <v>0.9</v>
      </c>
      <c r="D364" s="41">
        <v>0.9</v>
      </c>
      <c r="E364" s="41">
        <v>0.9</v>
      </c>
      <c r="F364" s="41">
        <v>0.9</v>
      </c>
      <c r="G364" s="41">
        <v>0.9</v>
      </c>
      <c r="H364" s="41">
        <v>0.9</v>
      </c>
      <c r="I364" s="41">
        <v>0.9</v>
      </c>
      <c r="J364" s="41">
        <v>0.9</v>
      </c>
      <c r="K364" s="41">
        <v>0.9</v>
      </c>
    </row>
    <row r="365" spans="1:11" x14ac:dyDescent="0.35">
      <c r="A365" s="655"/>
      <c r="B365" s="17" t="s">
        <v>204</v>
      </c>
      <c r="C365" s="41">
        <v>0.9</v>
      </c>
      <c r="D365" s="41">
        <v>0.9</v>
      </c>
      <c r="E365" s="41">
        <v>0.9</v>
      </c>
      <c r="F365" s="41">
        <v>0.9</v>
      </c>
      <c r="G365" s="41">
        <v>0.9</v>
      </c>
      <c r="H365" s="41">
        <v>0.9</v>
      </c>
      <c r="I365" s="41">
        <v>0.9</v>
      </c>
      <c r="J365" s="41">
        <v>0.9</v>
      </c>
      <c r="K365" s="41">
        <v>0.9</v>
      </c>
    </row>
    <row r="366" spans="1:11" x14ac:dyDescent="0.35">
      <c r="A366" s="655"/>
      <c r="B366" s="17" t="s">
        <v>205</v>
      </c>
      <c r="C366" s="41">
        <v>0.9</v>
      </c>
      <c r="D366" s="41">
        <v>0.9</v>
      </c>
      <c r="E366" s="41">
        <v>0.9</v>
      </c>
      <c r="F366" s="41">
        <v>0.9</v>
      </c>
      <c r="G366" s="41">
        <v>0.9</v>
      </c>
      <c r="H366" s="41">
        <v>0.9</v>
      </c>
      <c r="I366" s="41">
        <v>0.9</v>
      </c>
      <c r="J366" s="41">
        <v>0.9</v>
      </c>
      <c r="K366" s="41">
        <v>0.9</v>
      </c>
    </row>
    <row r="367" spans="1:11" x14ac:dyDescent="0.35">
      <c r="A367" s="655"/>
      <c r="B367" s="17" t="s">
        <v>206</v>
      </c>
      <c r="C367" s="41">
        <v>0.9</v>
      </c>
      <c r="D367" s="41">
        <v>0.9</v>
      </c>
      <c r="E367" s="41">
        <v>0.9</v>
      </c>
      <c r="F367" s="41">
        <v>0.9</v>
      </c>
      <c r="G367" s="41">
        <v>0.9</v>
      </c>
      <c r="H367" s="41">
        <v>0.9</v>
      </c>
      <c r="I367" s="41">
        <v>0.9</v>
      </c>
      <c r="J367" s="41">
        <v>0.9</v>
      </c>
      <c r="K367" s="41">
        <v>0.9</v>
      </c>
    </row>
    <row r="368" spans="1:11" x14ac:dyDescent="0.35">
      <c r="A368" s="655"/>
      <c r="B368" s="17" t="s">
        <v>207</v>
      </c>
      <c r="C368" s="41">
        <v>0.9</v>
      </c>
      <c r="D368" s="41">
        <v>0.9</v>
      </c>
      <c r="E368" s="41">
        <v>0.9</v>
      </c>
      <c r="F368" s="41">
        <v>0.9</v>
      </c>
      <c r="G368" s="41">
        <v>0.9</v>
      </c>
      <c r="H368" s="41">
        <v>0.9</v>
      </c>
      <c r="I368" s="41">
        <v>0.9</v>
      </c>
      <c r="J368" s="41">
        <v>0.9</v>
      </c>
      <c r="K368" s="41">
        <v>0.9</v>
      </c>
    </row>
    <row r="369" spans="1:11" x14ac:dyDescent="0.35">
      <c r="A369" s="655"/>
      <c r="B369" s="17" t="s">
        <v>208</v>
      </c>
      <c r="C369" s="41">
        <v>0.9</v>
      </c>
      <c r="D369" s="41">
        <v>0.9</v>
      </c>
      <c r="E369" s="41">
        <v>0.9</v>
      </c>
      <c r="F369" s="41">
        <v>0.9</v>
      </c>
      <c r="G369" s="41">
        <v>0.9</v>
      </c>
      <c r="H369" s="41">
        <v>0.9</v>
      </c>
      <c r="I369" s="41">
        <v>0.9</v>
      </c>
      <c r="J369" s="41">
        <v>0.9</v>
      </c>
      <c r="K369" s="41">
        <v>0.9</v>
      </c>
    </row>
    <row r="370" spans="1:11" x14ac:dyDescent="0.35">
      <c r="A370" s="655"/>
      <c r="B370" s="17" t="s">
        <v>209</v>
      </c>
      <c r="C370" s="41">
        <v>0.9</v>
      </c>
      <c r="D370" s="41">
        <v>0.9</v>
      </c>
      <c r="E370" s="41">
        <v>0.9</v>
      </c>
      <c r="F370" s="41">
        <v>0.9</v>
      </c>
      <c r="G370" s="41">
        <v>0.9</v>
      </c>
      <c r="H370" s="41">
        <v>0.9</v>
      </c>
      <c r="I370" s="41">
        <v>0.9</v>
      </c>
      <c r="J370" s="41">
        <v>0.9</v>
      </c>
      <c r="K370" s="41">
        <v>0.9</v>
      </c>
    </row>
    <row r="371" spans="1:11" x14ac:dyDescent="0.35">
      <c r="A371" s="655"/>
      <c r="B371" s="17" t="s">
        <v>210</v>
      </c>
      <c r="C371" s="41">
        <v>0.9</v>
      </c>
      <c r="D371" s="41">
        <v>0.9</v>
      </c>
      <c r="E371" s="41">
        <v>0.9</v>
      </c>
      <c r="F371" s="41">
        <v>0.9</v>
      </c>
      <c r="G371" s="41">
        <v>0.9</v>
      </c>
      <c r="H371" s="41">
        <v>0.9</v>
      </c>
      <c r="I371" s="41">
        <v>0.9</v>
      </c>
      <c r="J371" s="41">
        <v>0.9</v>
      </c>
      <c r="K371" s="41">
        <v>0.9</v>
      </c>
    </row>
    <row r="372" spans="1:11" x14ac:dyDescent="0.35">
      <c r="A372" s="655"/>
      <c r="B372" s="17" t="s">
        <v>211</v>
      </c>
      <c r="C372" s="41">
        <v>0.9</v>
      </c>
      <c r="D372" s="41">
        <v>0.9</v>
      </c>
      <c r="E372" s="41">
        <v>0.9</v>
      </c>
      <c r="F372" s="41">
        <v>0.9</v>
      </c>
      <c r="G372" s="41">
        <v>0.9</v>
      </c>
      <c r="H372" s="41">
        <v>0.9</v>
      </c>
      <c r="I372" s="41">
        <v>0.9</v>
      </c>
      <c r="J372" s="41">
        <v>0.9</v>
      </c>
      <c r="K372" s="41">
        <v>0.9</v>
      </c>
    </row>
    <row r="373" spans="1:11" x14ac:dyDescent="0.35">
      <c r="A373" s="655"/>
      <c r="B373" s="17" t="s">
        <v>212</v>
      </c>
      <c r="C373" s="41">
        <v>0.9</v>
      </c>
      <c r="D373" s="41">
        <v>0.9</v>
      </c>
      <c r="E373" s="41">
        <v>0.9</v>
      </c>
      <c r="F373" s="41">
        <v>0.9</v>
      </c>
      <c r="G373" s="41">
        <v>0.9</v>
      </c>
      <c r="H373" s="41">
        <v>0.9</v>
      </c>
      <c r="I373" s="41">
        <v>0.9</v>
      </c>
      <c r="J373" s="41">
        <v>0.9</v>
      </c>
      <c r="K373" s="41">
        <v>0.9</v>
      </c>
    </row>
    <row r="374" spans="1:11" x14ac:dyDescent="0.35">
      <c r="A374" s="655"/>
    </row>
    <row r="375" spans="1:11" x14ac:dyDescent="0.35">
      <c r="A375" s="655"/>
      <c r="B375" s="241" t="s">
        <v>974</v>
      </c>
    </row>
    <row r="376" spans="1:11" x14ac:dyDescent="0.35">
      <c r="A376" s="655"/>
      <c r="B376" s="94" t="s">
        <v>449</v>
      </c>
      <c r="C376" s="39" t="s">
        <v>201</v>
      </c>
      <c r="D376" s="39" t="s">
        <v>213</v>
      </c>
      <c r="E376" s="39" t="s">
        <v>214</v>
      </c>
      <c r="F376" s="39" t="s">
        <v>215</v>
      </c>
      <c r="G376" s="39" t="s">
        <v>362</v>
      </c>
      <c r="H376" s="39" t="s">
        <v>363</v>
      </c>
      <c r="I376" s="39" t="s">
        <v>364</v>
      </c>
      <c r="J376" s="39" t="s">
        <v>216</v>
      </c>
      <c r="K376" s="39" t="s">
        <v>202</v>
      </c>
    </row>
    <row r="377" spans="1:11" x14ac:dyDescent="0.35">
      <c r="A377" s="655"/>
      <c r="B377" s="17" t="s">
        <v>203</v>
      </c>
      <c r="C377" s="41">
        <v>0.8</v>
      </c>
      <c r="D377" s="41">
        <v>0.8</v>
      </c>
      <c r="E377" s="41">
        <v>0.8</v>
      </c>
      <c r="F377" s="41">
        <v>0.8</v>
      </c>
      <c r="G377" s="41">
        <v>0.8</v>
      </c>
      <c r="H377" s="41">
        <v>0.8</v>
      </c>
      <c r="I377" s="41">
        <v>0.8</v>
      </c>
      <c r="J377" s="41">
        <v>0.8</v>
      </c>
      <c r="K377" s="41">
        <v>0.8</v>
      </c>
    </row>
    <row r="378" spans="1:11" x14ac:dyDescent="0.35">
      <c r="A378" s="655"/>
      <c r="B378" s="17" t="s">
        <v>204</v>
      </c>
      <c r="C378" s="41">
        <v>0.8</v>
      </c>
      <c r="D378" s="41">
        <v>0.8</v>
      </c>
      <c r="E378" s="41">
        <v>0.8</v>
      </c>
      <c r="F378" s="41">
        <v>0.8</v>
      </c>
      <c r="G378" s="41">
        <v>0.8</v>
      </c>
      <c r="H378" s="41">
        <v>0.8</v>
      </c>
      <c r="I378" s="41">
        <v>0.8</v>
      </c>
      <c r="J378" s="41">
        <v>0.8</v>
      </c>
      <c r="K378" s="41">
        <v>0.8</v>
      </c>
    </row>
    <row r="379" spans="1:11" x14ac:dyDescent="0.35">
      <c r="A379" s="655"/>
      <c r="B379" s="17" t="s">
        <v>205</v>
      </c>
      <c r="C379" s="41">
        <v>0.8</v>
      </c>
      <c r="D379" s="41">
        <v>0.8</v>
      </c>
      <c r="E379" s="41">
        <v>0.8</v>
      </c>
      <c r="F379" s="41">
        <v>0.8</v>
      </c>
      <c r="G379" s="41">
        <v>0.8</v>
      </c>
      <c r="H379" s="41">
        <v>0.8</v>
      </c>
      <c r="I379" s="41">
        <v>0.8</v>
      </c>
      <c r="J379" s="41">
        <v>0.8</v>
      </c>
      <c r="K379" s="41">
        <v>0.8</v>
      </c>
    </row>
    <row r="380" spans="1:11" x14ac:dyDescent="0.35">
      <c r="A380" s="655"/>
      <c r="B380" s="17" t="s">
        <v>206</v>
      </c>
      <c r="C380" s="41">
        <v>0.8</v>
      </c>
      <c r="D380" s="41">
        <v>0.8</v>
      </c>
      <c r="E380" s="41">
        <v>0.8</v>
      </c>
      <c r="F380" s="41">
        <v>0.8</v>
      </c>
      <c r="G380" s="41">
        <v>0.8</v>
      </c>
      <c r="H380" s="41">
        <v>0.8</v>
      </c>
      <c r="I380" s="41">
        <v>0.8</v>
      </c>
      <c r="J380" s="41">
        <v>0.8</v>
      </c>
      <c r="K380" s="41">
        <v>0.8</v>
      </c>
    </row>
    <row r="381" spans="1:11" x14ac:dyDescent="0.35">
      <c r="A381" s="655"/>
      <c r="B381" s="17" t="s">
        <v>207</v>
      </c>
      <c r="C381" s="41">
        <v>0.8</v>
      </c>
      <c r="D381" s="41">
        <v>0.8</v>
      </c>
      <c r="E381" s="41">
        <v>0.8</v>
      </c>
      <c r="F381" s="41">
        <v>0.8</v>
      </c>
      <c r="G381" s="41">
        <v>0.8</v>
      </c>
      <c r="H381" s="41">
        <v>0.8</v>
      </c>
      <c r="I381" s="41">
        <v>0.8</v>
      </c>
      <c r="J381" s="41">
        <v>0.8</v>
      </c>
      <c r="K381" s="41">
        <v>0.8</v>
      </c>
    </row>
    <row r="382" spans="1:11" x14ac:dyDescent="0.35">
      <c r="A382" s="655"/>
      <c r="B382" s="17" t="s">
        <v>208</v>
      </c>
      <c r="C382" s="41">
        <v>0.8</v>
      </c>
      <c r="D382" s="41">
        <v>0.8</v>
      </c>
      <c r="E382" s="41">
        <v>0.8</v>
      </c>
      <c r="F382" s="41">
        <v>0.8</v>
      </c>
      <c r="G382" s="41">
        <v>0.8</v>
      </c>
      <c r="H382" s="41">
        <v>0.8</v>
      </c>
      <c r="I382" s="41">
        <v>0.8</v>
      </c>
      <c r="J382" s="41">
        <v>0.8</v>
      </c>
      <c r="K382" s="41">
        <v>0.8</v>
      </c>
    </row>
    <row r="383" spans="1:11" x14ac:dyDescent="0.35">
      <c r="A383" s="655"/>
      <c r="B383" s="17" t="s">
        <v>209</v>
      </c>
      <c r="C383" s="41">
        <v>0.8</v>
      </c>
      <c r="D383" s="41">
        <v>0.8</v>
      </c>
      <c r="E383" s="41">
        <v>0.8</v>
      </c>
      <c r="F383" s="41">
        <v>0.8</v>
      </c>
      <c r="G383" s="41">
        <v>0.8</v>
      </c>
      <c r="H383" s="41">
        <v>0.8</v>
      </c>
      <c r="I383" s="41">
        <v>0.8</v>
      </c>
      <c r="J383" s="41">
        <v>0.8</v>
      </c>
      <c r="K383" s="41">
        <v>0.8</v>
      </c>
    </row>
    <row r="384" spans="1:11" x14ac:dyDescent="0.35">
      <c r="A384" s="655"/>
      <c r="B384" s="17" t="s">
        <v>210</v>
      </c>
      <c r="C384" s="41">
        <v>0.8</v>
      </c>
      <c r="D384" s="41">
        <v>0.8</v>
      </c>
      <c r="E384" s="41">
        <v>0.8</v>
      </c>
      <c r="F384" s="41">
        <v>0.8</v>
      </c>
      <c r="G384" s="41">
        <v>0.8</v>
      </c>
      <c r="H384" s="41">
        <v>0.8</v>
      </c>
      <c r="I384" s="41">
        <v>0.8</v>
      </c>
      <c r="J384" s="41">
        <v>0.8</v>
      </c>
      <c r="K384" s="41">
        <v>0.8</v>
      </c>
    </row>
    <row r="385" spans="1:12" x14ac:dyDescent="0.35">
      <c r="A385" s="655"/>
      <c r="B385" s="17" t="s">
        <v>211</v>
      </c>
      <c r="C385" s="41">
        <v>0.8</v>
      </c>
      <c r="D385" s="41">
        <v>0.8</v>
      </c>
      <c r="E385" s="41">
        <v>0.8</v>
      </c>
      <c r="F385" s="41">
        <v>0.8</v>
      </c>
      <c r="G385" s="41">
        <v>0.8</v>
      </c>
      <c r="H385" s="41">
        <v>0.8</v>
      </c>
      <c r="I385" s="41">
        <v>0.8</v>
      </c>
      <c r="J385" s="41">
        <v>0.8</v>
      </c>
      <c r="K385" s="41">
        <v>0.8</v>
      </c>
    </row>
    <row r="386" spans="1:12" x14ac:dyDescent="0.35">
      <c r="A386" s="655"/>
      <c r="B386" s="17" t="s">
        <v>212</v>
      </c>
      <c r="C386" s="41">
        <v>0.8</v>
      </c>
      <c r="D386" s="41">
        <v>0.8</v>
      </c>
      <c r="E386" s="41">
        <v>0.8</v>
      </c>
      <c r="F386" s="41">
        <v>0.8</v>
      </c>
      <c r="G386" s="41">
        <v>0.8</v>
      </c>
      <c r="H386" s="41">
        <v>0.8</v>
      </c>
      <c r="I386" s="41">
        <v>0.8</v>
      </c>
      <c r="J386" s="41">
        <v>0.8</v>
      </c>
      <c r="K386" s="41">
        <v>0.8</v>
      </c>
    </row>
    <row r="387" spans="1:12" x14ac:dyDescent="0.35">
      <c r="A387" s="655"/>
    </row>
    <row r="388" spans="1:12" x14ac:dyDescent="0.35">
      <c r="A388" s="655"/>
      <c r="B388" s="656" t="s">
        <v>431</v>
      </c>
      <c r="C388" s="656"/>
      <c r="D388" s="656"/>
      <c r="E388" s="656"/>
      <c r="F388" s="656"/>
      <c r="G388" s="656"/>
      <c r="H388" s="656"/>
      <c r="I388" s="656"/>
      <c r="J388" s="656"/>
      <c r="K388" s="656"/>
      <c r="L388" s="656"/>
    </row>
    <row r="389" spans="1:12" x14ac:dyDescent="0.35">
      <c r="A389" s="655"/>
      <c r="B389" s="241" t="s">
        <v>971</v>
      </c>
    </row>
    <row r="390" spans="1:12" ht="15" thickBot="1" x14ac:dyDescent="0.4">
      <c r="A390" s="655"/>
      <c r="B390" s="17" t="s">
        <v>425</v>
      </c>
      <c r="C390" s="17" t="s">
        <v>424</v>
      </c>
      <c r="D390" s="100" t="s">
        <v>201</v>
      </c>
      <c r="E390" s="100" t="s">
        <v>213</v>
      </c>
      <c r="F390" s="100" t="s">
        <v>214</v>
      </c>
      <c r="G390" s="100" t="s">
        <v>215</v>
      </c>
      <c r="H390" s="100" t="s">
        <v>362</v>
      </c>
      <c r="I390" s="100" t="s">
        <v>363</v>
      </c>
      <c r="J390" s="100" t="s">
        <v>364</v>
      </c>
      <c r="K390" s="100" t="s">
        <v>216</v>
      </c>
      <c r="L390" s="100" t="s">
        <v>202</v>
      </c>
    </row>
    <row r="391" spans="1:12" x14ac:dyDescent="0.35">
      <c r="A391" s="655"/>
      <c r="B391" s="677" t="s">
        <v>147</v>
      </c>
      <c r="C391" s="98" t="s">
        <v>203</v>
      </c>
      <c r="D391" s="101">
        <v>0.19424096172911057</v>
      </c>
      <c r="E391" s="101">
        <v>6.4590143253902659E-6</v>
      </c>
      <c r="F391" s="101">
        <v>1.2706280195525582E-2</v>
      </c>
      <c r="G391" s="101">
        <v>0</v>
      </c>
      <c r="H391" s="101">
        <v>1.1772790730864885E-3</v>
      </c>
      <c r="I391" s="101">
        <v>5.8289309887852074E-2</v>
      </c>
      <c r="J391" s="101">
        <v>0.12595835131058775</v>
      </c>
      <c r="K391" s="101">
        <v>0</v>
      </c>
      <c r="L391" s="102">
        <v>0</v>
      </c>
    </row>
    <row r="392" spans="1:12" x14ac:dyDescent="0.35">
      <c r="A392" s="655"/>
      <c r="B392" s="572"/>
      <c r="C392" s="17" t="s">
        <v>204</v>
      </c>
      <c r="D392" s="103">
        <v>0.37361920850232405</v>
      </c>
      <c r="E392" s="103">
        <v>6.8936034011708155E-2</v>
      </c>
      <c r="F392" s="103">
        <v>0</v>
      </c>
      <c r="G392" s="103">
        <v>1.1710986094547834E-2</v>
      </c>
      <c r="H392" s="103">
        <v>0</v>
      </c>
      <c r="I392" s="103">
        <v>0</v>
      </c>
      <c r="J392" s="103">
        <v>0</v>
      </c>
      <c r="K392" s="103">
        <v>0</v>
      </c>
      <c r="L392" s="104">
        <v>0</v>
      </c>
    </row>
    <row r="393" spans="1:12" x14ac:dyDescent="0.35">
      <c r="A393" s="655"/>
      <c r="B393" s="572"/>
      <c r="C393" s="17" t="s">
        <v>205</v>
      </c>
      <c r="D393" s="103">
        <v>1.1987374716107228E-3</v>
      </c>
      <c r="E393" s="103">
        <v>1.1295557374303147E-3</v>
      </c>
      <c r="F393" s="103">
        <v>0</v>
      </c>
      <c r="G393" s="103">
        <v>0</v>
      </c>
      <c r="H393" s="103">
        <v>0</v>
      </c>
      <c r="I393" s="103">
        <v>0</v>
      </c>
      <c r="J393" s="103">
        <v>0</v>
      </c>
      <c r="K393" s="103">
        <v>0</v>
      </c>
      <c r="L393" s="104">
        <v>0</v>
      </c>
    </row>
    <row r="394" spans="1:12" x14ac:dyDescent="0.35">
      <c r="A394" s="655"/>
      <c r="B394" s="572"/>
      <c r="C394" s="17" t="s">
        <v>206</v>
      </c>
      <c r="D394" s="103">
        <v>5.1418605609185753E-4</v>
      </c>
      <c r="E394" s="103">
        <v>4.0671401468740671E-3</v>
      </c>
      <c r="F394" s="103">
        <v>0</v>
      </c>
      <c r="G394" s="103">
        <v>0</v>
      </c>
      <c r="H394" s="103">
        <v>0</v>
      </c>
      <c r="I394" s="103">
        <v>0</v>
      </c>
      <c r="J394" s="103">
        <v>0</v>
      </c>
      <c r="K394" s="103">
        <v>0</v>
      </c>
      <c r="L394" s="104">
        <v>0</v>
      </c>
    </row>
    <row r="395" spans="1:12" x14ac:dyDescent="0.35">
      <c r="A395" s="655"/>
      <c r="B395" s="572"/>
      <c r="C395" s="17" t="s">
        <v>207</v>
      </c>
      <c r="D395" s="103">
        <v>5.7213218248533754E-4</v>
      </c>
      <c r="E395" s="103">
        <v>8.0350884939271998E-4</v>
      </c>
      <c r="F395" s="103">
        <v>0</v>
      </c>
      <c r="G395" s="103">
        <v>0</v>
      </c>
      <c r="H395" s="103">
        <v>0</v>
      </c>
      <c r="I395" s="103">
        <v>0</v>
      </c>
      <c r="J395" s="103">
        <v>0</v>
      </c>
      <c r="K395" s="103">
        <v>0</v>
      </c>
      <c r="L395" s="104">
        <v>0</v>
      </c>
    </row>
    <row r="396" spans="1:12" x14ac:dyDescent="0.35">
      <c r="A396" s="655"/>
      <c r="B396" s="572"/>
      <c r="C396" s="17" t="s">
        <v>208</v>
      </c>
      <c r="D396" s="103">
        <v>1.6064527733315021E-4</v>
      </c>
      <c r="E396" s="103">
        <v>0</v>
      </c>
      <c r="F396" s="103">
        <v>0</v>
      </c>
      <c r="G396" s="103">
        <v>0</v>
      </c>
      <c r="H396" s="103">
        <v>0</v>
      </c>
      <c r="I396" s="103">
        <v>0</v>
      </c>
      <c r="J396" s="103">
        <v>0</v>
      </c>
      <c r="K396" s="103">
        <v>0</v>
      </c>
      <c r="L396" s="104">
        <v>0</v>
      </c>
    </row>
    <row r="397" spans="1:12" x14ac:dyDescent="0.35">
      <c r="A397" s="655"/>
      <c r="B397" s="572"/>
      <c r="C397" s="17" t="s">
        <v>209</v>
      </c>
      <c r="D397" s="103">
        <v>0</v>
      </c>
      <c r="E397" s="103">
        <v>0</v>
      </c>
      <c r="F397" s="103">
        <v>0</v>
      </c>
      <c r="G397" s="103">
        <v>0</v>
      </c>
      <c r="H397" s="103">
        <v>0</v>
      </c>
      <c r="I397" s="103">
        <v>0</v>
      </c>
      <c r="J397" s="103">
        <v>0</v>
      </c>
      <c r="K397" s="103">
        <v>0</v>
      </c>
      <c r="L397" s="104">
        <v>0</v>
      </c>
    </row>
    <row r="398" spans="1:12" x14ac:dyDescent="0.35">
      <c r="A398" s="655"/>
      <c r="B398" s="572"/>
      <c r="C398" s="17" t="s">
        <v>210</v>
      </c>
      <c r="D398" s="103">
        <v>0</v>
      </c>
      <c r="E398" s="103">
        <v>0</v>
      </c>
      <c r="F398" s="103">
        <v>0</v>
      </c>
      <c r="G398" s="103">
        <v>0</v>
      </c>
      <c r="H398" s="103">
        <v>0</v>
      </c>
      <c r="I398" s="103">
        <v>0</v>
      </c>
      <c r="J398" s="103">
        <v>0</v>
      </c>
      <c r="K398" s="103">
        <v>0</v>
      </c>
      <c r="L398" s="104">
        <v>0</v>
      </c>
    </row>
    <row r="399" spans="1:12" x14ac:dyDescent="0.35">
      <c r="A399" s="655"/>
      <c r="B399" s="572"/>
      <c r="C399" s="17" t="s">
        <v>211</v>
      </c>
      <c r="D399" s="103">
        <v>0</v>
      </c>
      <c r="E399" s="103">
        <v>0</v>
      </c>
      <c r="F399" s="103">
        <v>0</v>
      </c>
      <c r="G399" s="103">
        <v>0.12867656606215566</v>
      </c>
      <c r="H399" s="103">
        <v>0</v>
      </c>
      <c r="I399" s="103">
        <v>0</v>
      </c>
      <c r="J399" s="103">
        <v>0</v>
      </c>
      <c r="K399" s="103">
        <v>0</v>
      </c>
      <c r="L399" s="104">
        <v>0</v>
      </c>
    </row>
    <row r="400" spans="1:12" ht="15" thickBot="1" x14ac:dyDescent="0.4">
      <c r="A400" s="655"/>
      <c r="B400" s="573"/>
      <c r="C400" s="99" t="s">
        <v>212</v>
      </c>
      <c r="D400" s="105">
        <v>0</v>
      </c>
      <c r="E400" s="105">
        <v>0</v>
      </c>
      <c r="F400" s="105">
        <v>1.6232658397558077E-2</v>
      </c>
      <c r="G400" s="105">
        <v>0</v>
      </c>
      <c r="H400" s="105">
        <v>0</v>
      </c>
      <c r="I400" s="105">
        <v>0</v>
      </c>
      <c r="J400" s="105">
        <v>0</v>
      </c>
      <c r="K400" s="105">
        <v>0</v>
      </c>
      <c r="L400" s="106">
        <v>0</v>
      </c>
    </row>
    <row r="401" spans="1:12" x14ac:dyDescent="0.35">
      <c r="A401" s="655"/>
      <c r="B401" s="677" t="s">
        <v>148</v>
      </c>
      <c r="C401" s="98" t="s">
        <v>203</v>
      </c>
      <c r="D401" s="101">
        <v>0.13669582133335315</v>
      </c>
      <c r="E401" s="101">
        <v>2.1761107534050981E-4</v>
      </c>
      <c r="F401" s="101">
        <v>1.0086467206135652E-2</v>
      </c>
      <c r="G401" s="101">
        <v>0</v>
      </c>
      <c r="H401" s="101">
        <v>0</v>
      </c>
      <c r="I401" s="101">
        <v>7.2326145611790266E-2</v>
      </c>
      <c r="J401" s="101">
        <v>9.5047907235569121E-2</v>
      </c>
      <c r="K401" s="101">
        <v>0</v>
      </c>
      <c r="L401" s="102">
        <v>0</v>
      </c>
    </row>
    <row r="402" spans="1:12" x14ac:dyDescent="0.35">
      <c r="A402" s="655"/>
      <c r="B402" s="572"/>
      <c r="C402" s="17" t="s">
        <v>204</v>
      </c>
      <c r="D402" s="103">
        <v>0.47116775893187313</v>
      </c>
      <c r="E402" s="103">
        <v>8.659686316800759E-2</v>
      </c>
      <c r="F402" s="103">
        <v>0</v>
      </c>
      <c r="G402" s="103">
        <v>6.8041994395156742E-3</v>
      </c>
      <c r="H402" s="103">
        <v>0</v>
      </c>
      <c r="I402" s="103">
        <v>0</v>
      </c>
      <c r="J402" s="103">
        <v>0</v>
      </c>
      <c r="K402" s="103">
        <v>6.1358631022372578E-3</v>
      </c>
      <c r="L402" s="104">
        <v>0</v>
      </c>
    </row>
    <row r="403" spans="1:12" x14ac:dyDescent="0.35">
      <c r="A403" s="655"/>
      <c r="B403" s="572"/>
      <c r="C403" s="17" t="s">
        <v>205</v>
      </c>
      <c r="D403" s="103">
        <v>4.7986777581659045E-3</v>
      </c>
      <c r="E403" s="103">
        <v>0</v>
      </c>
      <c r="F403" s="103">
        <v>0</v>
      </c>
      <c r="G403" s="103">
        <v>0</v>
      </c>
      <c r="H403" s="103">
        <v>0</v>
      </c>
      <c r="I403" s="103">
        <v>0</v>
      </c>
      <c r="J403" s="103">
        <v>0</v>
      </c>
      <c r="K403" s="103">
        <v>0</v>
      </c>
      <c r="L403" s="104">
        <v>0</v>
      </c>
    </row>
    <row r="404" spans="1:12" x14ac:dyDescent="0.35">
      <c r="A404" s="655"/>
      <c r="B404" s="572"/>
      <c r="C404" s="17" t="s">
        <v>206</v>
      </c>
      <c r="D404" s="103">
        <v>2.7460985160218443E-4</v>
      </c>
      <c r="E404" s="103">
        <v>0</v>
      </c>
      <c r="F404" s="103">
        <v>0</v>
      </c>
      <c r="G404" s="103">
        <v>0</v>
      </c>
      <c r="H404" s="103">
        <v>0</v>
      </c>
      <c r="I404" s="103">
        <v>0</v>
      </c>
      <c r="J404" s="103">
        <v>0</v>
      </c>
      <c r="K404" s="103">
        <v>0</v>
      </c>
      <c r="L404" s="104">
        <v>0</v>
      </c>
    </row>
    <row r="405" spans="1:12" x14ac:dyDescent="0.35">
      <c r="A405" s="655"/>
      <c r="B405" s="572"/>
      <c r="C405" s="17" t="s">
        <v>207</v>
      </c>
      <c r="D405" s="103">
        <v>3.459183917398733E-4</v>
      </c>
      <c r="E405" s="103">
        <v>8.7060617333665669E-5</v>
      </c>
      <c r="F405" s="103">
        <v>0</v>
      </c>
      <c r="G405" s="103">
        <v>0</v>
      </c>
      <c r="H405" s="103">
        <v>0</v>
      </c>
      <c r="I405" s="103">
        <v>0</v>
      </c>
      <c r="J405" s="103">
        <v>0</v>
      </c>
      <c r="K405" s="103">
        <v>0</v>
      </c>
      <c r="L405" s="104">
        <v>0</v>
      </c>
    </row>
    <row r="406" spans="1:12" x14ac:dyDescent="0.35">
      <c r="A406" s="655"/>
      <c r="B406" s="572"/>
      <c r="C406" s="17" t="s">
        <v>208</v>
      </c>
      <c r="D406" s="103">
        <v>2.3187340107979425E-4</v>
      </c>
      <c r="E406" s="103">
        <v>0</v>
      </c>
      <c r="F406" s="103">
        <v>0</v>
      </c>
      <c r="G406" s="103">
        <v>0</v>
      </c>
      <c r="H406" s="103">
        <v>0</v>
      </c>
      <c r="I406" s="103">
        <v>0</v>
      </c>
      <c r="J406" s="103">
        <v>0</v>
      </c>
      <c r="K406" s="103">
        <v>0</v>
      </c>
      <c r="L406" s="104">
        <v>0</v>
      </c>
    </row>
    <row r="407" spans="1:12" x14ac:dyDescent="0.35">
      <c r="A407" s="655"/>
      <c r="B407" s="572"/>
      <c r="C407" s="17" t="s">
        <v>209</v>
      </c>
      <c r="D407" s="103">
        <v>0</v>
      </c>
      <c r="E407" s="103">
        <v>0</v>
      </c>
      <c r="F407" s="103">
        <v>0</v>
      </c>
      <c r="G407" s="103">
        <v>0</v>
      </c>
      <c r="H407" s="103">
        <v>0</v>
      </c>
      <c r="I407" s="103">
        <v>0</v>
      </c>
      <c r="J407" s="103">
        <v>0</v>
      </c>
      <c r="K407" s="103">
        <v>0</v>
      </c>
      <c r="L407" s="104">
        <v>0</v>
      </c>
    </row>
    <row r="408" spans="1:12" x14ac:dyDescent="0.35">
      <c r="A408" s="655"/>
      <c r="B408" s="572"/>
      <c r="C408" s="17" t="s">
        <v>210</v>
      </c>
      <c r="D408" s="103">
        <v>0</v>
      </c>
      <c r="E408" s="103">
        <v>0</v>
      </c>
      <c r="F408" s="103">
        <v>0</v>
      </c>
      <c r="G408" s="103">
        <v>0</v>
      </c>
      <c r="H408" s="103">
        <v>0</v>
      </c>
      <c r="I408" s="103">
        <v>0</v>
      </c>
      <c r="J408" s="103">
        <v>0</v>
      </c>
      <c r="K408" s="103">
        <v>0</v>
      </c>
      <c r="L408" s="104">
        <v>0</v>
      </c>
    </row>
    <row r="409" spans="1:12" x14ac:dyDescent="0.35">
      <c r="A409" s="655"/>
      <c r="B409" s="572"/>
      <c r="C409" s="17" t="s">
        <v>211</v>
      </c>
      <c r="D409" s="103">
        <v>0</v>
      </c>
      <c r="E409" s="103">
        <v>0</v>
      </c>
      <c r="F409" s="103">
        <v>0</v>
      </c>
      <c r="G409" s="103">
        <v>5.9522295888482207E-2</v>
      </c>
      <c r="H409" s="103">
        <v>0</v>
      </c>
      <c r="I409" s="103">
        <v>0</v>
      </c>
      <c r="J409" s="103">
        <v>0</v>
      </c>
      <c r="K409" s="103">
        <v>0</v>
      </c>
      <c r="L409" s="104">
        <v>0</v>
      </c>
    </row>
    <row r="410" spans="1:12" ht="15" thickBot="1" x14ac:dyDescent="0.4">
      <c r="A410" s="655"/>
      <c r="B410" s="573"/>
      <c r="C410" s="99" t="s">
        <v>212</v>
      </c>
      <c r="D410" s="105">
        <v>0</v>
      </c>
      <c r="E410" s="105">
        <v>0</v>
      </c>
      <c r="F410" s="105">
        <v>4.9660926987773739E-2</v>
      </c>
      <c r="G410" s="105">
        <v>0</v>
      </c>
      <c r="H410" s="105">
        <v>0</v>
      </c>
      <c r="I410" s="105">
        <v>0</v>
      </c>
      <c r="J410" s="105">
        <v>0</v>
      </c>
      <c r="K410" s="105">
        <v>0</v>
      </c>
      <c r="L410" s="106">
        <v>0</v>
      </c>
    </row>
    <row r="411" spans="1:12" x14ac:dyDescent="0.35">
      <c r="A411" s="655"/>
      <c r="B411" s="677" t="s">
        <v>149</v>
      </c>
      <c r="C411" s="98" t="s">
        <v>203</v>
      </c>
      <c r="D411" s="101">
        <v>0.14807900347526137</v>
      </c>
      <c r="E411" s="101">
        <v>0</v>
      </c>
      <c r="F411" s="101">
        <v>1.0097811134155397E-2</v>
      </c>
      <c r="G411" s="101">
        <v>0</v>
      </c>
      <c r="H411" s="101">
        <v>6.8610951770054494E-4</v>
      </c>
      <c r="I411" s="101">
        <v>5.7270562805149375E-2</v>
      </c>
      <c r="J411" s="101">
        <v>2.7426763353627898E-2</v>
      </c>
      <c r="K411" s="101">
        <v>0</v>
      </c>
      <c r="L411" s="102">
        <v>0</v>
      </c>
    </row>
    <row r="412" spans="1:12" x14ac:dyDescent="0.35">
      <c r="A412" s="655"/>
      <c r="B412" s="572"/>
      <c r="C412" s="17" t="s">
        <v>204</v>
      </c>
      <c r="D412" s="103">
        <v>0.39699258547182587</v>
      </c>
      <c r="E412" s="103">
        <v>0.12950670457920541</v>
      </c>
      <c r="F412" s="103">
        <v>0</v>
      </c>
      <c r="G412" s="103">
        <v>3.8944689394572103E-3</v>
      </c>
      <c r="H412" s="103">
        <v>0</v>
      </c>
      <c r="I412" s="103">
        <v>0</v>
      </c>
      <c r="J412" s="103">
        <v>0</v>
      </c>
      <c r="K412" s="103">
        <v>3.4069215218377547E-3</v>
      </c>
      <c r="L412" s="104">
        <v>0</v>
      </c>
    </row>
    <row r="413" spans="1:12" x14ac:dyDescent="0.35">
      <c r="A413" s="655"/>
      <c r="B413" s="572"/>
      <c r="C413" s="17" t="s">
        <v>205</v>
      </c>
      <c r="D413" s="103">
        <v>0.15161803601212887</v>
      </c>
      <c r="E413" s="103">
        <v>0</v>
      </c>
      <c r="F413" s="103">
        <v>0</v>
      </c>
      <c r="G413" s="103">
        <v>0</v>
      </c>
      <c r="H413" s="103">
        <v>0</v>
      </c>
      <c r="I413" s="103">
        <v>0</v>
      </c>
      <c r="J413" s="103">
        <v>0</v>
      </c>
      <c r="K413" s="103">
        <v>0</v>
      </c>
      <c r="L413" s="104">
        <v>0</v>
      </c>
    </row>
    <row r="414" spans="1:12" x14ac:dyDescent="0.35">
      <c r="A414" s="655"/>
      <c r="B414" s="572"/>
      <c r="C414" s="17" t="s">
        <v>206</v>
      </c>
      <c r="D414" s="103">
        <v>1.7765125007933886E-2</v>
      </c>
      <c r="E414" s="103">
        <v>2.0867525417261151E-2</v>
      </c>
      <c r="F414" s="103">
        <v>0</v>
      </c>
      <c r="G414" s="103">
        <v>0</v>
      </c>
      <c r="H414" s="103">
        <v>0</v>
      </c>
      <c r="I414" s="103">
        <v>0</v>
      </c>
      <c r="J414" s="103">
        <v>0</v>
      </c>
      <c r="K414" s="103">
        <v>0</v>
      </c>
      <c r="L414" s="104">
        <v>0</v>
      </c>
    </row>
    <row r="415" spans="1:12" x14ac:dyDescent="0.35">
      <c r="A415" s="655"/>
      <c r="B415" s="572"/>
      <c r="C415" s="17" t="s">
        <v>207</v>
      </c>
      <c r="D415" s="103">
        <v>0</v>
      </c>
      <c r="E415" s="103">
        <v>6.8291962488914153E-3</v>
      </c>
      <c r="F415" s="103">
        <v>0</v>
      </c>
      <c r="G415" s="103">
        <v>0</v>
      </c>
      <c r="H415" s="103">
        <v>0</v>
      </c>
      <c r="I415" s="103">
        <v>0</v>
      </c>
      <c r="J415" s="103">
        <v>0</v>
      </c>
      <c r="K415" s="103">
        <v>0</v>
      </c>
      <c r="L415" s="104">
        <v>0</v>
      </c>
    </row>
    <row r="416" spans="1:12" x14ac:dyDescent="0.35">
      <c r="A416" s="655"/>
      <c r="B416" s="572"/>
      <c r="C416" s="17" t="s">
        <v>208</v>
      </c>
      <c r="D416" s="103">
        <v>0</v>
      </c>
      <c r="E416" s="103">
        <v>0</v>
      </c>
      <c r="F416" s="103">
        <v>0</v>
      </c>
      <c r="G416" s="103">
        <v>0</v>
      </c>
      <c r="H416" s="103">
        <v>0</v>
      </c>
      <c r="I416" s="103">
        <v>0</v>
      </c>
      <c r="J416" s="103">
        <v>0</v>
      </c>
      <c r="K416" s="103">
        <v>0</v>
      </c>
      <c r="L416" s="104">
        <v>0</v>
      </c>
    </row>
    <row r="417" spans="1:12" x14ac:dyDescent="0.35">
      <c r="A417" s="655"/>
      <c r="B417" s="572"/>
      <c r="C417" s="17" t="s">
        <v>209</v>
      </c>
      <c r="D417" s="103">
        <v>0</v>
      </c>
      <c r="E417" s="103">
        <v>0</v>
      </c>
      <c r="F417" s="103">
        <v>0</v>
      </c>
      <c r="G417" s="103">
        <v>0</v>
      </c>
      <c r="H417" s="103">
        <v>0</v>
      </c>
      <c r="I417" s="103">
        <v>0</v>
      </c>
      <c r="J417" s="103">
        <v>0</v>
      </c>
      <c r="K417" s="103">
        <v>0</v>
      </c>
      <c r="L417" s="104">
        <v>0</v>
      </c>
    </row>
    <row r="418" spans="1:12" x14ac:dyDescent="0.35">
      <c r="A418" s="655"/>
      <c r="B418" s="572"/>
      <c r="C418" s="17" t="s">
        <v>210</v>
      </c>
      <c r="D418" s="103">
        <v>0</v>
      </c>
      <c r="E418" s="103">
        <v>0</v>
      </c>
      <c r="F418" s="103">
        <v>0</v>
      </c>
      <c r="G418" s="103">
        <v>0</v>
      </c>
      <c r="H418" s="103">
        <v>0</v>
      </c>
      <c r="I418" s="103">
        <v>0</v>
      </c>
      <c r="J418" s="103">
        <v>0</v>
      </c>
      <c r="K418" s="103">
        <v>0</v>
      </c>
      <c r="L418" s="104">
        <v>0</v>
      </c>
    </row>
    <row r="419" spans="1:12" x14ac:dyDescent="0.35">
      <c r="A419" s="655"/>
      <c r="B419" s="572"/>
      <c r="C419" s="17" t="s">
        <v>211</v>
      </c>
      <c r="D419" s="103">
        <v>0</v>
      </c>
      <c r="E419" s="103">
        <v>0</v>
      </c>
      <c r="F419" s="103">
        <v>0</v>
      </c>
      <c r="G419" s="103">
        <v>2.4880218133885371E-2</v>
      </c>
      <c r="H419" s="103">
        <v>0</v>
      </c>
      <c r="I419" s="103">
        <v>0</v>
      </c>
      <c r="J419" s="103">
        <v>0</v>
      </c>
      <c r="K419" s="103">
        <v>0</v>
      </c>
      <c r="L419" s="104">
        <v>0</v>
      </c>
    </row>
    <row r="420" spans="1:12" ht="15" thickBot="1" x14ac:dyDescent="0.4">
      <c r="A420" s="655"/>
      <c r="B420" s="573"/>
      <c r="C420" s="99" t="s">
        <v>212</v>
      </c>
      <c r="D420" s="105">
        <v>0</v>
      </c>
      <c r="E420" s="105">
        <v>0</v>
      </c>
      <c r="F420" s="105">
        <v>6.7896838167859201E-4</v>
      </c>
      <c r="G420" s="105">
        <v>0</v>
      </c>
      <c r="H420" s="105">
        <v>0</v>
      </c>
      <c r="I420" s="105">
        <v>0</v>
      </c>
      <c r="J420" s="105">
        <v>0</v>
      </c>
      <c r="K420" s="105">
        <v>0</v>
      </c>
      <c r="L420" s="106">
        <v>0</v>
      </c>
    </row>
    <row r="421" spans="1:12" x14ac:dyDescent="0.35">
      <c r="A421" s="655"/>
      <c r="B421" s="677" t="s">
        <v>150</v>
      </c>
      <c r="C421" s="98" t="s">
        <v>203</v>
      </c>
      <c r="D421" s="101">
        <v>0.31083262792106131</v>
      </c>
      <c r="E421" s="101">
        <v>1.3562118016019725E-4</v>
      </c>
      <c r="F421" s="101">
        <v>7.6884142006058663E-3</v>
      </c>
      <c r="G421" s="101">
        <v>0</v>
      </c>
      <c r="H421" s="101">
        <v>2.5462336488036837E-3</v>
      </c>
      <c r="I421" s="101">
        <v>1.1133447250724028E-2</v>
      </c>
      <c r="J421" s="101">
        <v>6.9642882338928291E-2</v>
      </c>
      <c r="K421" s="101">
        <v>0</v>
      </c>
      <c r="L421" s="102">
        <v>0</v>
      </c>
    </row>
    <row r="422" spans="1:12" x14ac:dyDescent="0.35">
      <c r="A422" s="655"/>
      <c r="B422" s="572"/>
      <c r="C422" s="17" t="s">
        <v>204</v>
      </c>
      <c r="D422" s="103">
        <v>0.39297488917642903</v>
      </c>
      <c r="E422" s="103">
        <v>9.3706724748393116E-2</v>
      </c>
      <c r="F422" s="103">
        <v>0</v>
      </c>
      <c r="G422" s="103">
        <v>1.2006230627934485E-2</v>
      </c>
      <c r="H422" s="103">
        <v>0</v>
      </c>
      <c r="I422" s="103">
        <v>0</v>
      </c>
      <c r="J422" s="103">
        <v>0</v>
      </c>
      <c r="K422" s="103">
        <v>4.1535423776641713E-3</v>
      </c>
      <c r="L422" s="104">
        <v>0</v>
      </c>
    </row>
    <row r="423" spans="1:12" x14ac:dyDescent="0.35">
      <c r="A423" s="655"/>
      <c r="B423" s="572"/>
      <c r="C423" s="17" t="s">
        <v>205</v>
      </c>
      <c r="D423" s="103">
        <v>4.9554001269014748E-2</v>
      </c>
      <c r="E423" s="103">
        <v>1.1557316714645796E-4</v>
      </c>
      <c r="F423" s="103">
        <v>0</v>
      </c>
      <c r="G423" s="103">
        <v>0</v>
      </c>
      <c r="H423" s="103">
        <v>0</v>
      </c>
      <c r="I423" s="103">
        <v>0</v>
      </c>
      <c r="J423" s="103">
        <v>0</v>
      </c>
      <c r="K423" s="103">
        <v>0</v>
      </c>
      <c r="L423" s="104">
        <v>0</v>
      </c>
    </row>
    <row r="424" spans="1:12" x14ac:dyDescent="0.35">
      <c r="A424" s="655"/>
      <c r="B424" s="572"/>
      <c r="C424" s="17" t="s">
        <v>206</v>
      </c>
      <c r="D424" s="103">
        <v>3.1921887675121716E-5</v>
      </c>
      <c r="E424" s="103">
        <v>2.4221538315247742E-3</v>
      </c>
      <c r="F424" s="103">
        <v>0</v>
      </c>
      <c r="G424" s="103">
        <v>0</v>
      </c>
      <c r="H424" s="103">
        <v>0</v>
      </c>
      <c r="I424" s="103">
        <v>0</v>
      </c>
      <c r="J424" s="103">
        <v>0</v>
      </c>
      <c r="K424" s="103">
        <v>0</v>
      </c>
      <c r="L424" s="104">
        <v>0</v>
      </c>
    </row>
    <row r="425" spans="1:12" x14ac:dyDescent="0.35">
      <c r="A425" s="655"/>
      <c r="B425" s="572"/>
      <c r="C425" s="17" t="s">
        <v>207</v>
      </c>
      <c r="D425" s="103">
        <v>1.9489765512876673E-5</v>
      </c>
      <c r="E425" s="103">
        <v>2.8089354370758352E-5</v>
      </c>
      <c r="F425" s="103">
        <v>0</v>
      </c>
      <c r="G425" s="103">
        <v>0</v>
      </c>
      <c r="H425" s="103">
        <v>0</v>
      </c>
      <c r="I425" s="103">
        <v>0</v>
      </c>
      <c r="J425" s="103">
        <v>0</v>
      </c>
      <c r="K425" s="103">
        <v>0</v>
      </c>
      <c r="L425" s="104">
        <v>0</v>
      </c>
    </row>
    <row r="426" spans="1:12" x14ac:dyDescent="0.35">
      <c r="A426" s="655"/>
      <c r="B426" s="572"/>
      <c r="C426" s="17" t="s">
        <v>208</v>
      </c>
      <c r="D426" s="103">
        <v>6.6675280321911687E-5</v>
      </c>
      <c r="E426" s="103">
        <v>0</v>
      </c>
      <c r="F426" s="103">
        <v>0</v>
      </c>
      <c r="G426" s="103">
        <v>0</v>
      </c>
      <c r="H426" s="103">
        <v>0</v>
      </c>
      <c r="I426" s="103">
        <v>0</v>
      </c>
      <c r="J426" s="103">
        <v>0</v>
      </c>
      <c r="K426" s="103">
        <v>0</v>
      </c>
      <c r="L426" s="104">
        <v>0</v>
      </c>
    </row>
    <row r="427" spans="1:12" x14ac:dyDescent="0.35">
      <c r="A427" s="655"/>
      <c r="B427" s="572"/>
      <c r="C427" s="17" t="s">
        <v>209</v>
      </c>
      <c r="D427" s="103">
        <v>0</v>
      </c>
      <c r="E427" s="103">
        <v>0</v>
      </c>
      <c r="F427" s="103">
        <v>0</v>
      </c>
      <c r="G427" s="103">
        <v>0</v>
      </c>
      <c r="H427" s="103">
        <v>0</v>
      </c>
      <c r="I427" s="103">
        <v>0</v>
      </c>
      <c r="J427" s="103">
        <v>0</v>
      </c>
      <c r="K427" s="103">
        <v>0</v>
      </c>
      <c r="L427" s="104">
        <v>0</v>
      </c>
    </row>
    <row r="428" spans="1:12" x14ac:dyDescent="0.35">
      <c r="A428" s="655"/>
      <c r="B428" s="572"/>
      <c r="C428" s="17" t="s">
        <v>210</v>
      </c>
      <c r="D428" s="103">
        <v>0</v>
      </c>
      <c r="E428" s="103">
        <v>0</v>
      </c>
      <c r="F428" s="103">
        <v>0</v>
      </c>
      <c r="G428" s="103">
        <v>0</v>
      </c>
      <c r="H428" s="103">
        <v>0</v>
      </c>
      <c r="I428" s="103">
        <v>0</v>
      </c>
      <c r="J428" s="103">
        <v>0</v>
      </c>
      <c r="K428" s="103">
        <v>0</v>
      </c>
      <c r="L428" s="104">
        <v>0</v>
      </c>
    </row>
    <row r="429" spans="1:12" x14ac:dyDescent="0.35">
      <c r="A429" s="655"/>
      <c r="B429" s="572"/>
      <c r="C429" s="17" t="s">
        <v>211</v>
      </c>
      <c r="D429" s="103">
        <v>0</v>
      </c>
      <c r="E429" s="103">
        <v>0</v>
      </c>
      <c r="F429" s="103">
        <v>0</v>
      </c>
      <c r="G429" s="103">
        <v>3.1928884525710036E-2</v>
      </c>
      <c r="H429" s="103">
        <v>0</v>
      </c>
      <c r="I429" s="103">
        <v>0</v>
      </c>
      <c r="J429" s="103">
        <v>0</v>
      </c>
      <c r="K429" s="103">
        <v>0</v>
      </c>
      <c r="L429" s="104">
        <v>0</v>
      </c>
    </row>
    <row r="430" spans="1:12" ht="15" thickBot="1" x14ac:dyDescent="0.4">
      <c r="A430" s="655"/>
      <c r="B430" s="573"/>
      <c r="C430" s="99" t="s">
        <v>212</v>
      </c>
      <c r="D430" s="105">
        <v>0</v>
      </c>
      <c r="E430" s="105">
        <v>0</v>
      </c>
      <c r="F430" s="105">
        <v>1.1012597448018874E-2</v>
      </c>
      <c r="G430" s="105">
        <v>0</v>
      </c>
      <c r="H430" s="105">
        <v>0</v>
      </c>
      <c r="I430" s="105">
        <v>0</v>
      </c>
      <c r="J430" s="105">
        <v>0</v>
      </c>
      <c r="K430" s="105">
        <v>0</v>
      </c>
      <c r="L430" s="106">
        <v>0</v>
      </c>
    </row>
    <row r="431" spans="1:12" x14ac:dyDescent="0.35">
      <c r="A431" s="655"/>
      <c r="B431" s="677" t="s">
        <v>151</v>
      </c>
      <c r="C431" s="98" t="s">
        <v>203</v>
      </c>
      <c r="D431" s="101">
        <v>0.29875317707638271</v>
      </c>
      <c r="E431" s="101">
        <v>4.8215741807666886E-4</v>
      </c>
      <c r="F431" s="101">
        <v>7.9040851648273739E-3</v>
      </c>
      <c r="G431" s="101">
        <v>0</v>
      </c>
      <c r="H431" s="101">
        <v>0</v>
      </c>
      <c r="I431" s="101">
        <v>0.39992998316630829</v>
      </c>
      <c r="J431" s="101">
        <v>0.15450730883055816</v>
      </c>
      <c r="K431" s="101">
        <v>0</v>
      </c>
      <c r="L431" s="102">
        <v>0</v>
      </c>
    </row>
    <row r="432" spans="1:12" x14ac:dyDescent="0.35">
      <c r="A432" s="655"/>
      <c r="B432" s="572"/>
      <c r="C432" s="17" t="s">
        <v>204</v>
      </c>
      <c r="D432" s="103">
        <v>5.2885165481026376E-2</v>
      </c>
      <c r="E432" s="103">
        <v>8.0424012129263506E-2</v>
      </c>
      <c r="F432" s="103">
        <v>0</v>
      </c>
      <c r="G432" s="103">
        <v>0</v>
      </c>
      <c r="H432" s="103">
        <v>0</v>
      </c>
      <c r="I432" s="103">
        <v>0</v>
      </c>
      <c r="J432" s="103">
        <v>0</v>
      </c>
      <c r="K432" s="103">
        <v>4.7326692431428315E-3</v>
      </c>
      <c r="L432" s="104">
        <v>0</v>
      </c>
    </row>
    <row r="433" spans="1:12" x14ac:dyDescent="0.35">
      <c r="A433" s="655"/>
      <c r="B433" s="572"/>
      <c r="C433" s="17" t="s">
        <v>205</v>
      </c>
      <c r="D433" s="103">
        <v>0</v>
      </c>
      <c r="E433" s="103">
        <v>0</v>
      </c>
      <c r="F433" s="103">
        <v>0</v>
      </c>
      <c r="G433" s="103">
        <v>0</v>
      </c>
      <c r="H433" s="103">
        <v>0</v>
      </c>
      <c r="I433" s="103">
        <v>0</v>
      </c>
      <c r="J433" s="103">
        <v>0</v>
      </c>
      <c r="K433" s="103">
        <v>0</v>
      </c>
      <c r="L433" s="104">
        <v>0</v>
      </c>
    </row>
    <row r="434" spans="1:12" x14ac:dyDescent="0.35">
      <c r="A434" s="655"/>
      <c r="B434" s="572"/>
      <c r="C434" s="17" t="s">
        <v>206</v>
      </c>
      <c r="D434" s="103">
        <v>0</v>
      </c>
      <c r="E434" s="103">
        <v>0</v>
      </c>
      <c r="F434" s="103">
        <v>0</v>
      </c>
      <c r="G434" s="103">
        <v>0</v>
      </c>
      <c r="H434" s="103">
        <v>0</v>
      </c>
      <c r="I434" s="103">
        <v>0</v>
      </c>
      <c r="J434" s="103">
        <v>0</v>
      </c>
      <c r="K434" s="103">
        <v>0</v>
      </c>
      <c r="L434" s="104">
        <v>0</v>
      </c>
    </row>
    <row r="435" spans="1:12" x14ac:dyDescent="0.35">
      <c r="A435" s="655"/>
      <c r="B435" s="572"/>
      <c r="C435" s="17" t="s">
        <v>207</v>
      </c>
      <c r="D435" s="103">
        <v>6.4232399642268192E-7</v>
      </c>
      <c r="E435" s="103">
        <v>3.8973424099294814E-5</v>
      </c>
      <c r="F435" s="103">
        <v>0</v>
      </c>
      <c r="G435" s="103">
        <v>0</v>
      </c>
      <c r="H435" s="103">
        <v>0</v>
      </c>
      <c r="I435" s="103">
        <v>0</v>
      </c>
      <c r="J435" s="103">
        <v>0</v>
      </c>
      <c r="K435" s="103">
        <v>0</v>
      </c>
      <c r="L435" s="104">
        <v>0</v>
      </c>
    </row>
    <row r="436" spans="1:12" x14ac:dyDescent="0.35">
      <c r="A436" s="655"/>
      <c r="B436" s="572"/>
      <c r="C436" s="17" t="s">
        <v>208</v>
      </c>
      <c r="D436" s="103">
        <v>1.359780919036676E-5</v>
      </c>
      <c r="E436" s="103">
        <v>0</v>
      </c>
      <c r="F436" s="103">
        <v>0</v>
      </c>
      <c r="G436" s="103">
        <v>0</v>
      </c>
      <c r="H436" s="103">
        <v>0</v>
      </c>
      <c r="I436" s="103">
        <v>0</v>
      </c>
      <c r="J436" s="103">
        <v>0</v>
      </c>
      <c r="K436" s="103">
        <v>0</v>
      </c>
      <c r="L436" s="104">
        <v>0</v>
      </c>
    </row>
    <row r="437" spans="1:12" x14ac:dyDescent="0.35">
      <c r="A437" s="655"/>
      <c r="B437" s="572"/>
      <c r="C437" s="17" t="s">
        <v>209</v>
      </c>
      <c r="D437" s="103">
        <v>0</v>
      </c>
      <c r="E437" s="103">
        <v>0</v>
      </c>
      <c r="F437" s="103">
        <v>0</v>
      </c>
      <c r="G437" s="103">
        <v>0</v>
      </c>
      <c r="H437" s="103">
        <v>0</v>
      </c>
      <c r="I437" s="103">
        <v>0</v>
      </c>
      <c r="J437" s="103">
        <v>0</v>
      </c>
      <c r="K437" s="103">
        <v>0</v>
      </c>
      <c r="L437" s="104">
        <v>0</v>
      </c>
    </row>
    <row r="438" spans="1:12" x14ac:dyDescent="0.35">
      <c r="A438" s="655"/>
      <c r="B438" s="572"/>
      <c r="C438" s="17" t="s">
        <v>210</v>
      </c>
      <c r="D438" s="103">
        <v>0</v>
      </c>
      <c r="E438" s="103">
        <v>0</v>
      </c>
      <c r="F438" s="103">
        <v>0</v>
      </c>
      <c r="G438" s="103">
        <v>0</v>
      </c>
      <c r="H438" s="103">
        <v>0</v>
      </c>
      <c r="I438" s="103">
        <v>0</v>
      </c>
      <c r="J438" s="103">
        <v>0</v>
      </c>
      <c r="K438" s="103">
        <v>0</v>
      </c>
      <c r="L438" s="104">
        <v>0</v>
      </c>
    </row>
    <row r="439" spans="1:12" x14ac:dyDescent="0.35">
      <c r="A439" s="655"/>
      <c r="B439" s="572"/>
      <c r="C439" s="17" t="s">
        <v>211</v>
      </c>
      <c r="D439" s="103">
        <v>0</v>
      </c>
      <c r="E439" s="103">
        <v>0</v>
      </c>
      <c r="F439" s="103">
        <v>0</v>
      </c>
      <c r="G439" s="103">
        <v>0</v>
      </c>
      <c r="H439" s="103">
        <v>0</v>
      </c>
      <c r="I439" s="103">
        <v>0</v>
      </c>
      <c r="J439" s="103">
        <v>0</v>
      </c>
      <c r="K439" s="103">
        <v>0</v>
      </c>
      <c r="L439" s="104">
        <v>0</v>
      </c>
    </row>
    <row r="440" spans="1:12" ht="15" thickBot="1" x14ac:dyDescent="0.4">
      <c r="A440" s="655"/>
      <c r="B440" s="573"/>
      <c r="C440" s="99" t="s">
        <v>212</v>
      </c>
      <c r="D440" s="105">
        <v>0</v>
      </c>
      <c r="E440" s="105">
        <v>0</v>
      </c>
      <c r="F440" s="105">
        <v>3.2822793312820567E-4</v>
      </c>
      <c r="G440" s="105">
        <v>0</v>
      </c>
      <c r="H440" s="105">
        <v>0</v>
      </c>
      <c r="I440" s="105">
        <v>0</v>
      </c>
      <c r="J440" s="105">
        <v>0</v>
      </c>
      <c r="K440" s="105">
        <v>0</v>
      </c>
      <c r="L440" s="106">
        <v>0</v>
      </c>
    </row>
    <row r="441" spans="1:12" x14ac:dyDescent="0.35">
      <c r="A441" s="655"/>
      <c r="B441" s="677" t="s">
        <v>217</v>
      </c>
      <c r="C441" s="98" t="s">
        <v>203</v>
      </c>
      <c r="D441" s="101">
        <v>0.29145299707255856</v>
      </c>
      <c r="E441" s="101">
        <v>1.7551367623720433E-3</v>
      </c>
      <c r="F441" s="101">
        <v>1.490515937331441E-2</v>
      </c>
      <c r="G441" s="101">
        <v>0</v>
      </c>
      <c r="H441" s="101">
        <v>3.3410035414588974E-4</v>
      </c>
      <c r="I441" s="101">
        <v>7.445988537184034E-2</v>
      </c>
      <c r="J441" s="101">
        <v>5.3299123358958284E-2</v>
      </c>
      <c r="K441" s="101">
        <v>0</v>
      </c>
      <c r="L441" s="102">
        <v>0</v>
      </c>
    </row>
    <row r="442" spans="1:12" x14ac:dyDescent="0.35">
      <c r="A442" s="655"/>
      <c r="B442" s="572"/>
      <c r="C442" s="17" t="s">
        <v>204</v>
      </c>
      <c r="D442" s="103">
        <v>0.26854552847763208</v>
      </c>
      <c r="E442" s="103">
        <v>0.11970931976002043</v>
      </c>
      <c r="F442" s="103">
        <v>0</v>
      </c>
      <c r="G442" s="103">
        <v>2.9424726550323538E-2</v>
      </c>
      <c r="H442" s="103">
        <v>0</v>
      </c>
      <c r="I442" s="103">
        <v>0</v>
      </c>
      <c r="J442" s="103">
        <v>0</v>
      </c>
      <c r="K442" s="103">
        <v>0</v>
      </c>
      <c r="L442" s="104">
        <v>0</v>
      </c>
    </row>
    <row r="443" spans="1:12" x14ac:dyDescent="0.35">
      <c r="A443" s="655"/>
      <c r="B443" s="572"/>
      <c r="C443" s="17" t="s">
        <v>205</v>
      </c>
      <c r="D443" s="103">
        <v>1.4204029869251251E-2</v>
      </c>
      <c r="E443" s="103">
        <v>0</v>
      </c>
      <c r="F443" s="103">
        <v>0</v>
      </c>
      <c r="G443" s="103">
        <v>0</v>
      </c>
      <c r="H443" s="103">
        <v>0</v>
      </c>
      <c r="I443" s="103">
        <v>0</v>
      </c>
      <c r="J443" s="103">
        <v>0</v>
      </c>
      <c r="K443" s="103">
        <v>0</v>
      </c>
      <c r="L443" s="104">
        <v>0</v>
      </c>
    </row>
    <row r="444" spans="1:12" x14ac:dyDescent="0.35">
      <c r="A444" s="655"/>
      <c r="B444" s="572"/>
      <c r="C444" s="17" t="s">
        <v>206</v>
      </c>
      <c r="D444" s="103">
        <v>1.4271602994360407E-3</v>
      </c>
      <c r="E444" s="103">
        <v>1.1866522668567E-2</v>
      </c>
      <c r="F444" s="103">
        <v>0</v>
      </c>
      <c r="G444" s="103">
        <v>0</v>
      </c>
      <c r="H444" s="103">
        <v>0</v>
      </c>
      <c r="I444" s="103">
        <v>0</v>
      </c>
      <c r="J444" s="103">
        <v>0</v>
      </c>
      <c r="K444" s="103">
        <v>0</v>
      </c>
      <c r="L444" s="104">
        <v>0</v>
      </c>
    </row>
    <row r="445" spans="1:12" x14ac:dyDescent="0.35">
      <c r="A445" s="655"/>
      <c r="B445" s="572"/>
      <c r="C445" s="17" t="s">
        <v>207</v>
      </c>
      <c r="D445" s="103">
        <v>8.3458900894839793E-5</v>
      </c>
      <c r="E445" s="103">
        <v>9.9372249124605322E-4</v>
      </c>
      <c r="F445" s="103">
        <v>0</v>
      </c>
      <c r="G445" s="103">
        <v>0</v>
      </c>
      <c r="H445" s="103">
        <v>0</v>
      </c>
      <c r="I445" s="103">
        <v>0</v>
      </c>
      <c r="J445" s="103">
        <v>0</v>
      </c>
      <c r="K445" s="103">
        <v>0</v>
      </c>
      <c r="L445" s="104">
        <v>0</v>
      </c>
    </row>
    <row r="446" spans="1:12" x14ac:dyDescent="0.35">
      <c r="A446" s="655"/>
      <c r="B446" s="572"/>
      <c r="C446" s="17" t="s">
        <v>208</v>
      </c>
      <c r="D446" s="103">
        <v>2.0755414732526876E-5</v>
      </c>
      <c r="E446" s="103">
        <v>0</v>
      </c>
      <c r="F446" s="103">
        <v>0</v>
      </c>
      <c r="G446" s="103">
        <v>0</v>
      </c>
      <c r="H446" s="103">
        <v>0</v>
      </c>
      <c r="I446" s="103">
        <v>0</v>
      </c>
      <c r="J446" s="103">
        <v>0</v>
      </c>
      <c r="K446" s="103">
        <v>0</v>
      </c>
      <c r="L446" s="104">
        <v>0</v>
      </c>
    </row>
    <row r="447" spans="1:12" x14ac:dyDescent="0.35">
      <c r="A447" s="655"/>
      <c r="B447" s="572"/>
      <c r="C447" s="17" t="s">
        <v>209</v>
      </c>
      <c r="D447" s="103">
        <v>0</v>
      </c>
      <c r="E447" s="103">
        <v>0</v>
      </c>
      <c r="F447" s="103">
        <v>0</v>
      </c>
      <c r="G447" s="103">
        <v>0</v>
      </c>
      <c r="H447" s="103">
        <v>0</v>
      </c>
      <c r="I447" s="103">
        <v>0</v>
      </c>
      <c r="J447" s="103">
        <v>0</v>
      </c>
      <c r="K447" s="103">
        <v>0</v>
      </c>
      <c r="L447" s="104">
        <v>0</v>
      </c>
    </row>
    <row r="448" spans="1:12" x14ac:dyDescent="0.35">
      <c r="A448" s="655"/>
      <c r="B448" s="572"/>
      <c r="C448" s="17" t="s">
        <v>210</v>
      </c>
      <c r="D448" s="103">
        <v>0</v>
      </c>
      <c r="E448" s="103">
        <v>0</v>
      </c>
      <c r="F448" s="103">
        <v>0</v>
      </c>
      <c r="G448" s="103">
        <v>0</v>
      </c>
      <c r="H448" s="103">
        <v>0</v>
      </c>
      <c r="I448" s="103">
        <v>0</v>
      </c>
      <c r="J448" s="103">
        <v>0</v>
      </c>
      <c r="K448" s="103">
        <v>0</v>
      </c>
      <c r="L448" s="104">
        <v>0</v>
      </c>
    </row>
    <row r="449" spans="1:12" x14ac:dyDescent="0.35">
      <c r="A449" s="655"/>
      <c r="B449" s="572"/>
      <c r="C449" s="17" t="s">
        <v>211</v>
      </c>
      <c r="D449" s="103">
        <v>0</v>
      </c>
      <c r="E449" s="103">
        <v>0</v>
      </c>
      <c r="F449" s="103">
        <v>0</v>
      </c>
      <c r="G449" s="103">
        <v>0.11686893055850862</v>
      </c>
      <c r="H449" s="103">
        <v>0</v>
      </c>
      <c r="I449" s="103">
        <v>0</v>
      </c>
      <c r="J449" s="103">
        <v>0</v>
      </c>
      <c r="K449" s="103">
        <v>0</v>
      </c>
      <c r="L449" s="104">
        <v>0</v>
      </c>
    </row>
    <row r="450" spans="1:12" ht="15" thickBot="1" x14ac:dyDescent="0.4">
      <c r="A450" s="655"/>
      <c r="B450" s="573"/>
      <c r="C450" s="99" t="s">
        <v>212</v>
      </c>
      <c r="D450" s="105">
        <v>0</v>
      </c>
      <c r="E450" s="105">
        <v>0</v>
      </c>
      <c r="F450" s="105">
        <v>6.4944271619806621E-4</v>
      </c>
      <c r="G450" s="105">
        <v>0</v>
      </c>
      <c r="H450" s="105">
        <v>0</v>
      </c>
      <c r="I450" s="105">
        <v>0</v>
      </c>
      <c r="J450" s="105">
        <v>0</v>
      </c>
      <c r="K450" s="105">
        <v>0</v>
      </c>
      <c r="L450" s="106">
        <v>0</v>
      </c>
    </row>
    <row r="451" spans="1:12" x14ac:dyDescent="0.35">
      <c r="A451" s="655"/>
      <c r="B451" s="677" t="s">
        <v>153</v>
      </c>
      <c r="C451" s="98" t="s">
        <v>203</v>
      </c>
      <c r="D451" s="101">
        <v>0.29447043529366451</v>
      </c>
      <c r="E451" s="101">
        <v>3.4806322830206319E-5</v>
      </c>
      <c r="F451" s="101">
        <v>6.9819838299702191E-3</v>
      </c>
      <c r="G451" s="101">
        <v>0</v>
      </c>
      <c r="H451" s="101">
        <v>3.8362087015002722E-3</v>
      </c>
      <c r="I451" s="101">
        <v>0.12163168649770729</v>
      </c>
      <c r="J451" s="101">
        <v>0.14055384691293349</v>
      </c>
      <c r="K451" s="101">
        <v>0</v>
      </c>
      <c r="L451" s="102">
        <v>0</v>
      </c>
    </row>
    <row r="452" spans="1:12" x14ac:dyDescent="0.35">
      <c r="A452" s="655"/>
      <c r="B452" s="572"/>
      <c r="C452" s="17" t="s">
        <v>204</v>
      </c>
      <c r="D452" s="103">
        <v>0.25568789430122685</v>
      </c>
      <c r="E452" s="103">
        <v>6.7162937222386684E-2</v>
      </c>
      <c r="F452" s="103">
        <v>0</v>
      </c>
      <c r="G452" s="103">
        <v>2.9854146581324511E-2</v>
      </c>
      <c r="H452" s="103">
        <v>0</v>
      </c>
      <c r="I452" s="103">
        <v>0</v>
      </c>
      <c r="J452" s="103">
        <v>0</v>
      </c>
      <c r="K452" s="103">
        <v>5.5061480961359401E-3</v>
      </c>
      <c r="L452" s="104">
        <v>0</v>
      </c>
    </row>
    <row r="453" spans="1:12" x14ac:dyDescent="0.35">
      <c r="A453" s="655"/>
      <c r="B453" s="572"/>
      <c r="C453" s="17" t="s">
        <v>205</v>
      </c>
      <c r="D453" s="103">
        <v>0</v>
      </c>
      <c r="E453" s="103">
        <v>0</v>
      </c>
      <c r="F453" s="103">
        <v>0</v>
      </c>
      <c r="G453" s="103">
        <v>0</v>
      </c>
      <c r="H453" s="103">
        <v>0</v>
      </c>
      <c r="I453" s="103">
        <v>0</v>
      </c>
      <c r="J453" s="103">
        <v>0</v>
      </c>
      <c r="K453" s="103">
        <v>0</v>
      </c>
      <c r="L453" s="104">
        <v>0</v>
      </c>
    </row>
    <row r="454" spans="1:12" x14ac:dyDescent="0.35">
      <c r="A454" s="655"/>
      <c r="B454" s="572"/>
      <c r="C454" s="17" t="s">
        <v>206</v>
      </c>
      <c r="D454" s="103">
        <v>6.3718975290841764E-7</v>
      </c>
      <c r="E454" s="103">
        <v>3.7232583112181044E-4</v>
      </c>
      <c r="F454" s="103">
        <v>0</v>
      </c>
      <c r="G454" s="103">
        <v>0</v>
      </c>
      <c r="H454" s="103">
        <v>0</v>
      </c>
      <c r="I454" s="103">
        <v>0</v>
      </c>
      <c r="J454" s="103">
        <v>0</v>
      </c>
      <c r="K454" s="103">
        <v>0</v>
      </c>
      <c r="L454" s="104">
        <v>0</v>
      </c>
    </row>
    <row r="455" spans="1:12" x14ac:dyDescent="0.35">
      <c r="A455" s="655"/>
      <c r="B455" s="572"/>
      <c r="C455" s="17" t="s">
        <v>207</v>
      </c>
      <c r="D455" s="103">
        <v>7.5583195204861702E-4</v>
      </c>
      <c r="E455" s="103">
        <v>0</v>
      </c>
      <c r="F455" s="103">
        <v>0</v>
      </c>
      <c r="G455" s="103">
        <v>0</v>
      </c>
      <c r="H455" s="103">
        <v>0</v>
      </c>
      <c r="I455" s="103">
        <v>0</v>
      </c>
      <c r="J455" s="103">
        <v>0</v>
      </c>
      <c r="K455" s="103">
        <v>0</v>
      </c>
      <c r="L455" s="104">
        <v>0</v>
      </c>
    </row>
    <row r="456" spans="1:12" x14ac:dyDescent="0.35">
      <c r="A456" s="655"/>
      <c r="B456" s="572"/>
      <c r="C456" s="17" t="s">
        <v>208</v>
      </c>
      <c r="D456" s="103">
        <v>1.4807799961379339E-3</v>
      </c>
      <c r="E456" s="103">
        <v>0</v>
      </c>
      <c r="F456" s="103">
        <v>0</v>
      </c>
      <c r="G456" s="103">
        <v>0</v>
      </c>
      <c r="H456" s="103">
        <v>0</v>
      </c>
      <c r="I456" s="103">
        <v>0</v>
      </c>
      <c r="J456" s="103">
        <v>0</v>
      </c>
      <c r="K456" s="103">
        <v>0</v>
      </c>
      <c r="L456" s="104">
        <v>0</v>
      </c>
    </row>
    <row r="457" spans="1:12" x14ac:dyDescent="0.35">
      <c r="A457" s="655"/>
      <c r="B457" s="572"/>
      <c r="C457" s="17" t="s">
        <v>209</v>
      </c>
      <c r="D457" s="103">
        <v>0</v>
      </c>
      <c r="E457" s="103">
        <v>0</v>
      </c>
      <c r="F457" s="103">
        <v>0</v>
      </c>
      <c r="G457" s="103">
        <v>0</v>
      </c>
      <c r="H457" s="103">
        <v>0</v>
      </c>
      <c r="I457" s="103">
        <v>0</v>
      </c>
      <c r="J457" s="103">
        <v>0</v>
      </c>
      <c r="K457" s="103">
        <v>0</v>
      </c>
      <c r="L457" s="104">
        <v>0</v>
      </c>
    </row>
    <row r="458" spans="1:12" x14ac:dyDescent="0.35">
      <c r="A458" s="655"/>
      <c r="B458" s="572"/>
      <c r="C458" s="17" t="s">
        <v>210</v>
      </c>
      <c r="D458" s="103">
        <v>0</v>
      </c>
      <c r="E458" s="103">
        <v>0</v>
      </c>
      <c r="F458" s="103">
        <v>0</v>
      </c>
      <c r="G458" s="103">
        <v>0</v>
      </c>
      <c r="H458" s="103">
        <v>0</v>
      </c>
      <c r="I458" s="103">
        <v>0</v>
      </c>
      <c r="J458" s="103">
        <v>0</v>
      </c>
      <c r="K458" s="103">
        <v>0</v>
      </c>
      <c r="L458" s="104">
        <v>0</v>
      </c>
    </row>
    <row r="459" spans="1:12" x14ac:dyDescent="0.35">
      <c r="A459" s="655"/>
      <c r="B459" s="572"/>
      <c r="C459" s="17" t="s">
        <v>211</v>
      </c>
      <c r="D459" s="103">
        <v>0</v>
      </c>
      <c r="E459" s="103">
        <v>0</v>
      </c>
      <c r="F459" s="103">
        <v>0</v>
      </c>
      <c r="G459" s="103">
        <v>3.6670218799748321E-2</v>
      </c>
      <c r="H459" s="103">
        <v>0</v>
      </c>
      <c r="I459" s="103">
        <v>0</v>
      </c>
      <c r="J459" s="103">
        <v>0</v>
      </c>
      <c r="K459" s="103">
        <v>0</v>
      </c>
      <c r="L459" s="104">
        <v>0</v>
      </c>
    </row>
    <row r="460" spans="1:12" ht="15" thickBot="1" x14ac:dyDescent="0.4">
      <c r="A460" s="655"/>
      <c r="B460" s="573"/>
      <c r="C460" s="99" t="s">
        <v>212</v>
      </c>
      <c r="D460" s="105">
        <v>0</v>
      </c>
      <c r="E460" s="105">
        <v>0</v>
      </c>
      <c r="F460" s="105">
        <v>3.500011247151031E-2</v>
      </c>
      <c r="G460" s="105">
        <v>0</v>
      </c>
      <c r="H460" s="105">
        <v>0</v>
      </c>
      <c r="I460" s="105">
        <v>0</v>
      </c>
      <c r="J460" s="105">
        <v>0</v>
      </c>
      <c r="K460" s="105">
        <v>0</v>
      </c>
      <c r="L460" s="106">
        <v>0</v>
      </c>
    </row>
    <row r="461" spans="1:12" x14ac:dyDescent="0.35">
      <c r="A461" s="655"/>
      <c r="B461" s="677" t="s">
        <v>154</v>
      </c>
      <c r="C461" s="98" t="s">
        <v>203</v>
      </c>
      <c r="D461" s="101">
        <v>0.31630402520379447</v>
      </c>
      <c r="E461" s="101">
        <v>1.6406460621576043E-3</v>
      </c>
      <c r="F461" s="101">
        <v>3.5330863890475957E-3</v>
      </c>
      <c r="G461" s="101">
        <v>0</v>
      </c>
      <c r="H461" s="101">
        <v>0</v>
      </c>
      <c r="I461" s="101">
        <v>4.9527130586213608E-2</v>
      </c>
      <c r="J461" s="101">
        <v>1.6530512348045052E-2</v>
      </c>
      <c r="K461" s="101">
        <v>0</v>
      </c>
      <c r="L461" s="102">
        <v>0</v>
      </c>
    </row>
    <row r="462" spans="1:12" x14ac:dyDescent="0.35">
      <c r="A462" s="655"/>
      <c r="B462" s="572"/>
      <c r="C462" s="17" t="s">
        <v>204</v>
      </c>
      <c r="D462" s="103">
        <v>0.3974666955294085</v>
      </c>
      <c r="E462" s="103">
        <v>0.17071230026906201</v>
      </c>
      <c r="F462" s="103">
        <v>0</v>
      </c>
      <c r="G462" s="103">
        <v>1.2494322455523676E-2</v>
      </c>
      <c r="H462" s="103">
        <v>0</v>
      </c>
      <c r="I462" s="103">
        <v>0</v>
      </c>
      <c r="J462" s="103">
        <v>0</v>
      </c>
      <c r="K462" s="103">
        <v>4.5452131993554065E-3</v>
      </c>
      <c r="L462" s="104">
        <v>0</v>
      </c>
    </row>
    <row r="463" spans="1:12" x14ac:dyDescent="0.35">
      <c r="A463" s="655"/>
      <c r="B463" s="572"/>
      <c r="C463" s="17" t="s">
        <v>205</v>
      </c>
      <c r="D463" s="103">
        <v>0</v>
      </c>
      <c r="E463" s="103">
        <v>0</v>
      </c>
      <c r="F463" s="103">
        <v>0</v>
      </c>
      <c r="G463" s="103">
        <v>0</v>
      </c>
      <c r="H463" s="103">
        <v>0</v>
      </c>
      <c r="I463" s="103">
        <v>0</v>
      </c>
      <c r="J463" s="103">
        <v>0</v>
      </c>
      <c r="K463" s="103">
        <v>0</v>
      </c>
      <c r="L463" s="104">
        <v>0</v>
      </c>
    </row>
    <row r="464" spans="1:12" x14ac:dyDescent="0.35">
      <c r="A464" s="655"/>
      <c r="B464" s="572"/>
      <c r="C464" s="17" t="s">
        <v>206</v>
      </c>
      <c r="D464" s="103">
        <v>6.750262681163862E-4</v>
      </c>
      <c r="E464" s="103">
        <v>5.2597602105189777E-3</v>
      </c>
      <c r="F464" s="103">
        <v>0</v>
      </c>
      <c r="G464" s="103">
        <v>0</v>
      </c>
      <c r="H464" s="103">
        <v>0</v>
      </c>
      <c r="I464" s="103">
        <v>0</v>
      </c>
      <c r="J464" s="103">
        <v>0</v>
      </c>
      <c r="K464" s="103">
        <v>0</v>
      </c>
      <c r="L464" s="104">
        <v>0</v>
      </c>
    </row>
    <row r="465" spans="1:12" x14ac:dyDescent="0.35">
      <c r="A465" s="655"/>
      <c r="B465" s="572"/>
      <c r="C465" s="17" t="s">
        <v>207</v>
      </c>
      <c r="D465" s="103">
        <v>1.5745178904016538E-3</v>
      </c>
      <c r="E465" s="103">
        <v>5.0849064591646396E-3</v>
      </c>
      <c r="F465" s="103">
        <v>0</v>
      </c>
      <c r="G465" s="103">
        <v>0</v>
      </c>
      <c r="H465" s="103">
        <v>0</v>
      </c>
      <c r="I465" s="103">
        <v>0</v>
      </c>
      <c r="J465" s="103">
        <v>0</v>
      </c>
      <c r="K465" s="103">
        <v>0</v>
      </c>
      <c r="L465" s="104">
        <v>0</v>
      </c>
    </row>
    <row r="466" spans="1:12" x14ac:dyDescent="0.35">
      <c r="A466" s="655"/>
      <c r="B466" s="572"/>
      <c r="C466" s="17" t="s">
        <v>208</v>
      </c>
      <c r="D466" s="103">
        <v>3.8459164366832366E-5</v>
      </c>
      <c r="E466" s="103">
        <v>0</v>
      </c>
      <c r="F466" s="103">
        <v>0</v>
      </c>
      <c r="G466" s="103">
        <v>0</v>
      </c>
      <c r="H466" s="103">
        <v>0</v>
      </c>
      <c r="I466" s="103">
        <v>0</v>
      </c>
      <c r="J466" s="103">
        <v>0</v>
      </c>
      <c r="K466" s="103">
        <v>0</v>
      </c>
      <c r="L466" s="104">
        <v>0</v>
      </c>
    </row>
    <row r="467" spans="1:12" x14ac:dyDescent="0.35">
      <c r="A467" s="655"/>
      <c r="B467" s="572"/>
      <c r="C467" s="17" t="s">
        <v>209</v>
      </c>
      <c r="D467" s="103">
        <v>0</v>
      </c>
      <c r="E467" s="103">
        <v>0</v>
      </c>
      <c r="F467" s="103">
        <v>0</v>
      </c>
      <c r="G467" s="103">
        <v>0</v>
      </c>
      <c r="H467" s="103">
        <v>0</v>
      </c>
      <c r="I467" s="103">
        <v>0</v>
      </c>
      <c r="J467" s="103">
        <v>0</v>
      </c>
      <c r="K467" s="103">
        <v>0</v>
      </c>
      <c r="L467" s="104">
        <v>0</v>
      </c>
    </row>
    <row r="468" spans="1:12" x14ac:dyDescent="0.35">
      <c r="A468" s="655"/>
      <c r="B468" s="572"/>
      <c r="C468" s="17" t="s">
        <v>210</v>
      </c>
      <c r="D468" s="103">
        <v>0</v>
      </c>
      <c r="E468" s="103">
        <v>0</v>
      </c>
      <c r="F468" s="103">
        <v>0</v>
      </c>
      <c r="G468" s="103">
        <v>0</v>
      </c>
      <c r="H468" s="103">
        <v>0</v>
      </c>
      <c r="I468" s="103">
        <v>0</v>
      </c>
      <c r="J468" s="103">
        <v>0</v>
      </c>
      <c r="K468" s="103">
        <v>0</v>
      </c>
      <c r="L468" s="104">
        <v>0</v>
      </c>
    </row>
    <row r="469" spans="1:12" x14ac:dyDescent="0.35">
      <c r="A469" s="655"/>
      <c r="B469" s="572"/>
      <c r="C469" s="17" t="s">
        <v>211</v>
      </c>
      <c r="D469" s="103">
        <v>0</v>
      </c>
      <c r="E469" s="103">
        <v>0</v>
      </c>
      <c r="F469" s="103">
        <v>0</v>
      </c>
      <c r="G469" s="103">
        <v>1.3921398607328639E-2</v>
      </c>
      <c r="H469" s="103">
        <v>0</v>
      </c>
      <c r="I469" s="103">
        <v>0</v>
      </c>
      <c r="J469" s="103">
        <v>0</v>
      </c>
      <c r="K469" s="103">
        <v>0</v>
      </c>
      <c r="L469" s="104">
        <v>0</v>
      </c>
    </row>
    <row r="470" spans="1:12" ht="15" thickBot="1" x14ac:dyDescent="0.4">
      <c r="A470" s="655"/>
      <c r="B470" s="573"/>
      <c r="C470" s="99" t="s">
        <v>212</v>
      </c>
      <c r="D470" s="105">
        <v>0</v>
      </c>
      <c r="E470" s="105">
        <v>0</v>
      </c>
      <c r="F470" s="105">
        <v>6.9199935749525389E-4</v>
      </c>
      <c r="G470" s="105">
        <v>0</v>
      </c>
      <c r="H470" s="105">
        <v>0</v>
      </c>
      <c r="I470" s="105">
        <v>0</v>
      </c>
      <c r="J470" s="105">
        <v>0</v>
      </c>
      <c r="K470" s="105">
        <v>0</v>
      </c>
      <c r="L470" s="106">
        <v>0</v>
      </c>
    </row>
    <row r="471" spans="1:12" x14ac:dyDescent="0.35">
      <c r="A471" s="655"/>
      <c r="B471" s="677" t="s">
        <v>155</v>
      </c>
      <c r="C471" s="98" t="s">
        <v>203</v>
      </c>
      <c r="D471" s="101">
        <v>0.36392975100699421</v>
      </c>
      <c r="E471" s="101">
        <v>3.3373144075122967E-5</v>
      </c>
      <c r="F471" s="101">
        <v>1.1444744413571174E-2</v>
      </c>
      <c r="G471" s="101">
        <v>0</v>
      </c>
      <c r="H471" s="101">
        <v>1.5842687986865334E-2</v>
      </c>
      <c r="I471" s="101">
        <v>8.2736404388612711E-2</v>
      </c>
      <c r="J471" s="101">
        <v>0.119259535839768</v>
      </c>
      <c r="K471" s="101">
        <v>0</v>
      </c>
      <c r="L471" s="102">
        <v>0</v>
      </c>
    </row>
    <row r="472" spans="1:12" x14ac:dyDescent="0.35">
      <c r="A472" s="655"/>
      <c r="B472" s="572"/>
      <c r="C472" s="17" t="s">
        <v>204</v>
      </c>
      <c r="D472" s="103">
        <v>0.26650459448965202</v>
      </c>
      <c r="E472" s="103">
        <v>7.0969515563412952E-2</v>
      </c>
      <c r="F472" s="103">
        <v>0</v>
      </c>
      <c r="G472" s="103">
        <v>2.1998246361771123E-3</v>
      </c>
      <c r="H472" s="103">
        <v>0</v>
      </c>
      <c r="I472" s="103">
        <v>0</v>
      </c>
      <c r="J472" s="103">
        <v>0</v>
      </c>
      <c r="K472" s="103">
        <v>4.7959654298393743E-3</v>
      </c>
      <c r="L472" s="104">
        <v>0</v>
      </c>
    </row>
    <row r="473" spans="1:12" x14ac:dyDescent="0.35">
      <c r="A473" s="655"/>
      <c r="B473" s="572"/>
      <c r="C473" s="17" t="s">
        <v>205</v>
      </c>
      <c r="D473" s="103">
        <v>0</v>
      </c>
      <c r="E473" s="103">
        <v>0</v>
      </c>
      <c r="F473" s="103">
        <v>0</v>
      </c>
      <c r="G473" s="103">
        <v>0</v>
      </c>
      <c r="H473" s="103">
        <v>0</v>
      </c>
      <c r="I473" s="103">
        <v>0</v>
      </c>
      <c r="J473" s="103">
        <v>0</v>
      </c>
      <c r="K473" s="103">
        <v>0</v>
      </c>
      <c r="L473" s="104">
        <v>0</v>
      </c>
    </row>
    <row r="474" spans="1:12" x14ac:dyDescent="0.35">
      <c r="A474" s="655"/>
      <c r="B474" s="572"/>
      <c r="C474" s="17" t="s">
        <v>206</v>
      </c>
      <c r="D474" s="103">
        <v>2.700162468241703E-4</v>
      </c>
      <c r="E474" s="103">
        <v>7.2764791035465819E-4</v>
      </c>
      <c r="F474" s="103">
        <v>0</v>
      </c>
      <c r="G474" s="103">
        <v>0</v>
      </c>
      <c r="H474" s="103">
        <v>0</v>
      </c>
      <c r="I474" s="103">
        <v>0</v>
      </c>
      <c r="J474" s="103">
        <v>0</v>
      </c>
      <c r="K474" s="103">
        <v>0</v>
      </c>
      <c r="L474" s="104">
        <v>0</v>
      </c>
    </row>
    <row r="475" spans="1:12" x14ac:dyDescent="0.35">
      <c r="A475" s="655"/>
      <c r="B475" s="572"/>
      <c r="C475" s="17" t="s">
        <v>207</v>
      </c>
      <c r="D475" s="103">
        <v>1.2101832269977651E-4</v>
      </c>
      <c r="E475" s="103">
        <v>3.0820413401481883E-5</v>
      </c>
      <c r="F475" s="103">
        <v>0</v>
      </c>
      <c r="G475" s="103">
        <v>0</v>
      </c>
      <c r="H475" s="103">
        <v>0</v>
      </c>
      <c r="I475" s="103">
        <v>0</v>
      </c>
      <c r="J475" s="103">
        <v>0</v>
      </c>
      <c r="K475" s="103">
        <v>0</v>
      </c>
      <c r="L475" s="104">
        <v>0</v>
      </c>
    </row>
    <row r="476" spans="1:12" x14ac:dyDescent="0.35">
      <c r="A476" s="655"/>
      <c r="B476" s="572"/>
      <c r="C476" s="17" t="s">
        <v>208</v>
      </c>
      <c r="D476" s="103">
        <v>1.3206879143421303E-4</v>
      </c>
      <c r="E476" s="103">
        <v>0</v>
      </c>
      <c r="F476" s="103">
        <v>0</v>
      </c>
      <c r="G476" s="103">
        <v>0</v>
      </c>
      <c r="H476" s="103">
        <v>0</v>
      </c>
      <c r="I476" s="103">
        <v>0</v>
      </c>
      <c r="J476" s="103">
        <v>0</v>
      </c>
      <c r="K476" s="103">
        <v>0</v>
      </c>
      <c r="L476" s="104">
        <v>0</v>
      </c>
    </row>
    <row r="477" spans="1:12" x14ac:dyDescent="0.35">
      <c r="A477" s="655"/>
      <c r="B477" s="572"/>
      <c r="C477" s="17" t="s">
        <v>209</v>
      </c>
      <c r="D477" s="103">
        <v>0</v>
      </c>
      <c r="E477" s="103">
        <v>0</v>
      </c>
      <c r="F477" s="103">
        <v>0</v>
      </c>
      <c r="G477" s="103">
        <v>0</v>
      </c>
      <c r="H477" s="103">
        <v>0</v>
      </c>
      <c r="I477" s="103">
        <v>0</v>
      </c>
      <c r="J477" s="103">
        <v>0</v>
      </c>
      <c r="K477" s="103">
        <v>0</v>
      </c>
      <c r="L477" s="104">
        <v>0</v>
      </c>
    </row>
    <row r="478" spans="1:12" x14ac:dyDescent="0.35">
      <c r="A478" s="655"/>
      <c r="B478" s="572"/>
      <c r="C478" s="17" t="s">
        <v>210</v>
      </c>
      <c r="D478" s="103">
        <v>0</v>
      </c>
      <c r="E478" s="103">
        <v>0</v>
      </c>
      <c r="F478" s="103">
        <v>0</v>
      </c>
      <c r="G478" s="103">
        <v>0</v>
      </c>
      <c r="H478" s="103">
        <v>0</v>
      </c>
      <c r="I478" s="103">
        <v>0</v>
      </c>
      <c r="J478" s="103">
        <v>0</v>
      </c>
      <c r="K478" s="103">
        <v>0</v>
      </c>
      <c r="L478" s="104">
        <v>0</v>
      </c>
    </row>
    <row r="479" spans="1:12" x14ac:dyDescent="0.35">
      <c r="A479" s="655"/>
      <c r="B479" s="572"/>
      <c r="C479" s="17" t="s">
        <v>211</v>
      </c>
      <c r="D479" s="103">
        <v>0</v>
      </c>
      <c r="E479" s="103">
        <v>0</v>
      </c>
      <c r="F479" s="103">
        <v>0</v>
      </c>
      <c r="G479" s="103">
        <v>3.6429749628119165E-2</v>
      </c>
      <c r="H479" s="103">
        <v>0</v>
      </c>
      <c r="I479" s="103">
        <v>0</v>
      </c>
      <c r="J479" s="103">
        <v>0</v>
      </c>
      <c r="K479" s="103">
        <v>0</v>
      </c>
      <c r="L479" s="104">
        <v>0</v>
      </c>
    </row>
    <row r="480" spans="1:12" ht="15" thickBot="1" x14ac:dyDescent="0.4">
      <c r="A480" s="655"/>
      <c r="B480" s="573"/>
      <c r="C480" s="99" t="s">
        <v>212</v>
      </c>
      <c r="D480" s="105">
        <v>0</v>
      </c>
      <c r="E480" s="105">
        <v>0</v>
      </c>
      <c r="F480" s="105">
        <v>2.4572281788198508E-2</v>
      </c>
      <c r="G480" s="105">
        <v>0</v>
      </c>
      <c r="H480" s="105">
        <v>0</v>
      </c>
      <c r="I480" s="105">
        <v>0</v>
      </c>
      <c r="J480" s="105">
        <v>0</v>
      </c>
      <c r="K480" s="105">
        <v>0</v>
      </c>
      <c r="L480" s="106">
        <v>0</v>
      </c>
    </row>
    <row r="481" spans="1:12" x14ac:dyDescent="0.35">
      <c r="A481" s="655"/>
      <c r="B481" s="677" t="s">
        <v>156</v>
      </c>
      <c r="C481" s="98" t="s">
        <v>203</v>
      </c>
      <c r="D481" s="101">
        <v>0.14534048046901923</v>
      </c>
      <c r="E481" s="101">
        <v>2.810368298120647E-5</v>
      </c>
      <c r="F481" s="101">
        <v>1.584743060523543E-2</v>
      </c>
      <c r="G481" s="101">
        <v>0</v>
      </c>
      <c r="H481" s="101">
        <v>1.8304727137990012E-2</v>
      </c>
      <c r="I481" s="101">
        <v>5.0702994164093233E-2</v>
      </c>
      <c r="J481" s="101">
        <v>0.17869221249284864</v>
      </c>
      <c r="K481" s="101">
        <v>0</v>
      </c>
      <c r="L481" s="102">
        <v>0</v>
      </c>
    </row>
    <row r="482" spans="1:12" x14ac:dyDescent="0.35">
      <c r="A482" s="655"/>
      <c r="B482" s="572"/>
      <c r="C482" s="17" t="s">
        <v>204</v>
      </c>
      <c r="D482" s="103">
        <v>0.46824621535730832</v>
      </c>
      <c r="E482" s="103">
        <v>5.4916114775777673E-2</v>
      </c>
      <c r="F482" s="103">
        <v>0</v>
      </c>
      <c r="G482" s="103">
        <v>7.687096197325125E-3</v>
      </c>
      <c r="H482" s="103">
        <v>0</v>
      </c>
      <c r="I482" s="103">
        <v>0</v>
      </c>
      <c r="J482" s="103">
        <v>0</v>
      </c>
      <c r="K482" s="103">
        <v>5.2962607461912222E-3</v>
      </c>
      <c r="L482" s="104">
        <v>0</v>
      </c>
    </row>
    <row r="483" spans="1:12" x14ac:dyDescent="0.35">
      <c r="A483" s="655"/>
      <c r="B483" s="572"/>
      <c r="C483" s="17" t="s">
        <v>205</v>
      </c>
      <c r="D483" s="103">
        <v>1.6028179345920917E-3</v>
      </c>
      <c r="E483" s="103">
        <v>5.4439043780257514E-5</v>
      </c>
      <c r="F483" s="103">
        <v>0</v>
      </c>
      <c r="G483" s="103">
        <v>0</v>
      </c>
      <c r="H483" s="103">
        <v>0</v>
      </c>
      <c r="I483" s="103">
        <v>0</v>
      </c>
      <c r="J483" s="103">
        <v>0</v>
      </c>
      <c r="K483" s="103">
        <v>0</v>
      </c>
      <c r="L483" s="104">
        <v>0</v>
      </c>
    </row>
    <row r="484" spans="1:12" x14ac:dyDescent="0.35">
      <c r="A484" s="655"/>
      <c r="B484" s="572"/>
      <c r="C484" s="17" t="s">
        <v>206</v>
      </c>
      <c r="D484" s="103">
        <v>5.1631886984956045E-5</v>
      </c>
      <c r="E484" s="103">
        <v>4.5826973978932237E-3</v>
      </c>
      <c r="F484" s="103">
        <v>0</v>
      </c>
      <c r="G484" s="103">
        <v>0</v>
      </c>
      <c r="H484" s="103">
        <v>0</v>
      </c>
      <c r="I484" s="103">
        <v>0</v>
      </c>
      <c r="J484" s="103">
        <v>0</v>
      </c>
      <c r="K484" s="103">
        <v>0</v>
      </c>
      <c r="L484" s="104">
        <v>0</v>
      </c>
    </row>
    <row r="485" spans="1:12" x14ac:dyDescent="0.35">
      <c r="A485" s="655"/>
      <c r="B485" s="572"/>
      <c r="C485" s="17" t="s">
        <v>207</v>
      </c>
      <c r="D485" s="103">
        <v>7.8157992910940261E-4</v>
      </c>
      <c r="E485" s="103">
        <v>2.620913323756719E-4</v>
      </c>
      <c r="F485" s="103">
        <v>0</v>
      </c>
      <c r="G485" s="103">
        <v>0</v>
      </c>
      <c r="H485" s="103">
        <v>0</v>
      </c>
      <c r="I485" s="103">
        <v>0</v>
      </c>
      <c r="J485" s="103">
        <v>0</v>
      </c>
      <c r="K485" s="103">
        <v>0</v>
      </c>
      <c r="L485" s="104">
        <v>0</v>
      </c>
    </row>
    <row r="486" spans="1:12" x14ac:dyDescent="0.35">
      <c r="A486" s="655"/>
      <c r="B486" s="572"/>
      <c r="C486" s="17" t="s">
        <v>208</v>
      </c>
      <c r="D486" s="103">
        <v>1.2424854615448617E-4</v>
      </c>
      <c r="E486" s="103">
        <v>0</v>
      </c>
      <c r="F486" s="103">
        <v>0</v>
      </c>
      <c r="G486" s="103">
        <v>0</v>
      </c>
      <c r="H486" s="103">
        <v>0</v>
      </c>
      <c r="I486" s="103">
        <v>0</v>
      </c>
      <c r="J486" s="103">
        <v>0</v>
      </c>
      <c r="K486" s="103">
        <v>0</v>
      </c>
      <c r="L486" s="104">
        <v>0</v>
      </c>
    </row>
    <row r="487" spans="1:12" x14ac:dyDescent="0.35">
      <c r="A487" s="655"/>
      <c r="B487" s="572"/>
      <c r="C487" s="17" t="s">
        <v>209</v>
      </c>
      <c r="D487" s="103">
        <v>0</v>
      </c>
      <c r="E487" s="103">
        <v>0</v>
      </c>
      <c r="F487" s="103">
        <v>0</v>
      </c>
      <c r="G487" s="103">
        <v>0</v>
      </c>
      <c r="H487" s="103">
        <v>0</v>
      </c>
      <c r="I487" s="103">
        <v>0</v>
      </c>
      <c r="J487" s="103">
        <v>0</v>
      </c>
      <c r="K487" s="103">
        <v>0</v>
      </c>
      <c r="L487" s="104">
        <v>0</v>
      </c>
    </row>
    <row r="488" spans="1:12" x14ac:dyDescent="0.35">
      <c r="A488" s="655"/>
      <c r="B488" s="572"/>
      <c r="C488" s="17" t="s">
        <v>210</v>
      </c>
      <c r="D488" s="103">
        <v>0</v>
      </c>
      <c r="E488" s="103">
        <v>0</v>
      </c>
      <c r="F488" s="103">
        <v>0</v>
      </c>
      <c r="G488" s="103">
        <v>0</v>
      </c>
      <c r="H488" s="103">
        <v>0</v>
      </c>
      <c r="I488" s="103">
        <v>0</v>
      </c>
      <c r="J488" s="103">
        <v>0</v>
      </c>
      <c r="K488" s="103">
        <v>0</v>
      </c>
      <c r="L488" s="104">
        <v>0</v>
      </c>
    </row>
    <row r="489" spans="1:12" x14ac:dyDescent="0.35">
      <c r="A489" s="655"/>
      <c r="B489" s="572"/>
      <c r="C489" s="17" t="s">
        <v>211</v>
      </c>
      <c r="D489" s="103">
        <v>0</v>
      </c>
      <c r="E489" s="103">
        <v>0</v>
      </c>
      <c r="F489" s="103">
        <v>0</v>
      </c>
      <c r="G489" s="103">
        <v>3.9409542459080932E-2</v>
      </c>
      <c r="H489" s="103">
        <v>0</v>
      </c>
      <c r="I489" s="103">
        <v>0</v>
      </c>
      <c r="J489" s="103">
        <v>0</v>
      </c>
      <c r="K489" s="103">
        <v>0</v>
      </c>
      <c r="L489" s="104">
        <v>0</v>
      </c>
    </row>
    <row r="490" spans="1:12" ht="15" thickBot="1" x14ac:dyDescent="0.4">
      <c r="A490" s="655"/>
      <c r="B490" s="573"/>
      <c r="C490" s="99" t="s">
        <v>212</v>
      </c>
      <c r="D490" s="105">
        <v>0</v>
      </c>
      <c r="E490" s="105">
        <v>0</v>
      </c>
      <c r="F490" s="105">
        <v>8.0693158412593179E-3</v>
      </c>
      <c r="G490" s="105">
        <v>0</v>
      </c>
      <c r="H490" s="105">
        <v>0</v>
      </c>
      <c r="I490" s="105">
        <v>0</v>
      </c>
      <c r="J490" s="105">
        <v>0</v>
      </c>
      <c r="K490" s="105">
        <v>0</v>
      </c>
      <c r="L490" s="106">
        <v>0</v>
      </c>
    </row>
    <row r="491" spans="1:12" x14ac:dyDescent="0.35">
      <c r="A491" s="655"/>
      <c r="B491" s="677" t="s">
        <v>157</v>
      </c>
      <c r="C491" s="98" t="s">
        <v>203</v>
      </c>
      <c r="D491" s="101">
        <v>0.30591951062121858</v>
      </c>
      <c r="E491" s="101">
        <v>0</v>
      </c>
      <c r="F491" s="101">
        <v>9.6891936569331334E-3</v>
      </c>
      <c r="G491" s="101">
        <v>0</v>
      </c>
      <c r="H491" s="101">
        <v>7.1673613229947921E-3</v>
      </c>
      <c r="I491" s="101">
        <v>4.2064982010394068E-2</v>
      </c>
      <c r="J491" s="101">
        <v>0.1313507675160597</v>
      </c>
      <c r="K491" s="101">
        <v>0</v>
      </c>
      <c r="L491" s="102">
        <v>0</v>
      </c>
    </row>
    <row r="492" spans="1:12" x14ac:dyDescent="0.35">
      <c r="A492" s="655"/>
      <c r="B492" s="572"/>
      <c r="C492" s="17" t="s">
        <v>204</v>
      </c>
      <c r="D492" s="103">
        <v>0.34180270471612828</v>
      </c>
      <c r="E492" s="103">
        <v>4.5332994594736477E-2</v>
      </c>
      <c r="F492" s="103">
        <v>0</v>
      </c>
      <c r="G492" s="103">
        <v>1.5334443270264132E-2</v>
      </c>
      <c r="H492" s="103">
        <v>0</v>
      </c>
      <c r="I492" s="103">
        <v>0</v>
      </c>
      <c r="J492" s="103">
        <v>0</v>
      </c>
      <c r="K492" s="103">
        <v>6.5422476865108865E-3</v>
      </c>
      <c r="L492" s="104">
        <v>0</v>
      </c>
    </row>
    <row r="493" spans="1:12" x14ac:dyDescent="0.35">
      <c r="A493" s="655"/>
      <c r="B493" s="572"/>
      <c r="C493" s="17" t="s">
        <v>205</v>
      </c>
      <c r="D493" s="103">
        <v>8.6503526775435578E-3</v>
      </c>
      <c r="E493" s="103">
        <v>7.3074682321026653E-6</v>
      </c>
      <c r="F493" s="103">
        <v>0</v>
      </c>
      <c r="G493" s="103">
        <v>0</v>
      </c>
      <c r="H493" s="103">
        <v>0</v>
      </c>
      <c r="I493" s="103">
        <v>0</v>
      </c>
      <c r="J493" s="103">
        <v>0</v>
      </c>
      <c r="K493" s="103">
        <v>0</v>
      </c>
      <c r="L493" s="104">
        <v>0</v>
      </c>
    </row>
    <row r="494" spans="1:12" x14ac:dyDescent="0.35">
      <c r="A494" s="655"/>
      <c r="B494" s="572"/>
      <c r="C494" s="17" t="s">
        <v>206</v>
      </c>
      <c r="D494" s="103">
        <v>2.3263576511874571E-3</v>
      </c>
      <c r="E494" s="103">
        <v>8.3543475845142452E-4</v>
      </c>
      <c r="F494" s="103">
        <v>0</v>
      </c>
      <c r="G494" s="103">
        <v>0</v>
      </c>
      <c r="H494" s="103">
        <v>0</v>
      </c>
      <c r="I494" s="103">
        <v>0</v>
      </c>
      <c r="J494" s="103">
        <v>0</v>
      </c>
      <c r="K494" s="103">
        <v>0</v>
      </c>
      <c r="L494" s="104">
        <v>0</v>
      </c>
    </row>
    <row r="495" spans="1:12" x14ac:dyDescent="0.35">
      <c r="A495" s="655"/>
      <c r="B495" s="572"/>
      <c r="C495" s="17" t="s">
        <v>207</v>
      </c>
      <c r="D495" s="103">
        <v>6.2281938126021311E-4</v>
      </c>
      <c r="E495" s="103">
        <v>7.3491811838808003E-5</v>
      </c>
      <c r="F495" s="103">
        <v>0</v>
      </c>
      <c r="G495" s="103">
        <v>0</v>
      </c>
      <c r="H495" s="103">
        <v>0</v>
      </c>
      <c r="I495" s="103">
        <v>0</v>
      </c>
      <c r="J495" s="103">
        <v>0</v>
      </c>
      <c r="K495" s="103">
        <v>0</v>
      </c>
      <c r="L495" s="104">
        <v>0</v>
      </c>
    </row>
    <row r="496" spans="1:12" x14ac:dyDescent="0.35">
      <c r="A496" s="655"/>
      <c r="B496" s="572"/>
      <c r="C496" s="17" t="s">
        <v>208</v>
      </c>
      <c r="D496" s="103">
        <v>1.737839888244825E-4</v>
      </c>
      <c r="E496" s="103">
        <v>0</v>
      </c>
      <c r="F496" s="103">
        <v>0</v>
      </c>
      <c r="G496" s="103">
        <v>0</v>
      </c>
      <c r="H496" s="103">
        <v>0</v>
      </c>
      <c r="I496" s="103">
        <v>0</v>
      </c>
      <c r="J496" s="103">
        <v>0</v>
      </c>
      <c r="K496" s="103">
        <v>0</v>
      </c>
      <c r="L496" s="104">
        <v>0</v>
      </c>
    </row>
    <row r="497" spans="1:12" x14ac:dyDescent="0.35">
      <c r="A497" s="655"/>
      <c r="B497" s="572"/>
      <c r="C497" s="17" t="s">
        <v>209</v>
      </c>
      <c r="D497" s="103">
        <v>0</v>
      </c>
      <c r="E497" s="103">
        <v>0</v>
      </c>
      <c r="F497" s="103">
        <v>0</v>
      </c>
      <c r="G497" s="103">
        <v>0</v>
      </c>
      <c r="H497" s="103">
        <v>0</v>
      </c>
      <c r="I497" s="103">
        <v>0</v>
      </c>
      <c r="J497" s="103">
        <v>0</v>
      </c>
      <c r="K497" s="103">
        <v>0</v>
      </c>
      <c r="L497" s="104">
        <v>0</v>
      </c>
    </row>
    <row r="498" spans="1:12" x14ac:dyDescent="0.35">
      <c r="A498" s="655"/>
      <c r="B498" s="572"/>
      <c r="C498" s="17" t="s">
        <v>210</v>
      </c>
      <c r="D498" s="103">
        <v>0</v>
      </c>
      <c r="E498" s="103">
        <v>0</v>
      </c>
      <c r="F498" s="103">
        <v>0</v>
      </c>
      <c r="G498" s="103">
        <v>0</v>
      </c>
      <c r="H498" s="103">
        <v>0</v>
      </c>
      <c r="I498" s="103">
        <v>0</v>
      </c>
      <c r="J498" s="103">
        <v>0</v>
      </c>
      <c r="K498" s="103">
        <v>0</v>
      </c>
      <c r="L498" s="104">
        <v>0</v>
      </c>
    </row>
    <row r="499" spans="1:12" x14ac:dyDescent="0.35">
      <c r="A499" s="655"/>
      <c r="B499" s="572"/>
      <c r="C499" s="17" t="s">
        <v>211</v>
      </c>
      <c r="D499" s="103">
        <v>0</v>
      </c>
      <c r="E499" s="103">
        <v>0</v>
      </c>
      <c r="F499" s="103">
        <v>0</v>
      </c>
      <c r="G499" s="103">
        <v>4.3544755158003837E-2</v>
      </c>
      <c r="H499" s="103">
        <v>0</v>
      </c>
      <c r="I499" s="103">
        <v>0</v>
      </c>
      <c r="J499" s="103">
        <v>0</v>
      </c>
      <c r="K499" s="103">
        <v>0</v>
      </c>
      <c r="L499" s="104">
        <v>0</v>
      </c>
    </row>
    <row r="500" spans="1:12" ht="15" thickBot="1" x14ac:dyDescent="0.4">
      <c r="A500" s="655"/>
      <c r="B500" s="573"/>
      <c r="C500" s="99" t="s">
        <v>212</v>
      </c>
      <c r="D500" s="105">
        <v>0</v>
      </c>
      <c r="E500" s="105">
        <v>0</v>
      </c>
      <c r="F500" s="105">
        <v>3.8561491709418215E-2</v>
      </c>
      <c r="G500" s="105">
        <v>0</v>
      </c>
      <c r="H500" s="105">
        <v>0</v>
      </c>
      <c r="I500" s="105">
        <v>0</v>
      </c>
      <c r="J500" s="105">
        <v>0</v>
      </c>
      <c r="K500" s="105">
        <v>0</v>
      </c>
      <c r="L500" s="106">
        <v>0</v>
      </c>
    </row>
    <row r="501" spans="1:12" x14ac:dyDescent="0.35">
      <c r="A501" s="655"/>
      <c r="B501" s="677" t="s">
        <v>158</v>
      </c>
      <c r="C501" s="98" t="s">
        <v>203</v>
      </c>
      <c r="D501" s="101">
        <v>0.48483917472120031</v>
      </c>
      <c r="E501" s="101">
        <v>0</v>
      </c>
      <c r="F501" s="101">
        <v>4.9185539159793748E-2</v>
      </c>
      <c r="G501" s="101">
        <v>0</v>
      </c>
      <c r="H501" s="101">
        <v>1.2683896282373543E-2</v>
      </c>
      <c r="I501" s="101">
        <v>0.16565055360038156</v>
      </c>
      <c r="J501" s="101">
        <v>5.9980047199427178E-2</v>
      </c>
      <c r="K501" s="101">
        <v>0</v>
      </c>
      <c r="L501" s="102">
        <v>0</v>
      </c>
    </row>
    <row r="502" spans="1:12" x14ac:dyDescent="0.35">
      <c r="A502" s="655"/>
      <c r="B502" s="572"/>
      <c r="C502" s="17" t="s">
        <v>204</v>
      </c>
      <c r="D502" s="103">
        <v>3.8583101773177267E-2</v>
      </c>
      <c r="E502" s="103">
        <v>0.11828947582047117</v>
      </c>
      <c r="F502" s="103">
        <v>0</v>
      </c>
      <c r="G502" s="103">
        <v>3.3521123436562501E-3</v>
      </c>
      <c r="H502" s="103">
        <v>0</v>
      </c>
      <c r="I502" s="103">
        <v>0</v>
      </c>
      <c r="J502" s="103">
        <v>0</v>
      </c>
      <c r="K502" s="103">
        <v>3.674952465215606E-3</v>
      </c>
      <c r="L502" s="104">
        <v>0</v>
      </c>
    </row>
    <row r="503" spans="1:12" x14ac:dyDescent="0.35">
      <c r="A503" s="655"/>
      <c r="B503" s="572"/>
      <c r="C503" s="17" t="s">
        <v>205</v>
      </c>
      <c r="D503" s="103">
        <v>4.3234681272446084E-2</v>
      </c>
      <c r="E503" s="103">
        <v>0</v>
      </c>
      <c r="F503" s="103">
        <v>0</v>
      </c>
      <c r="G503" s="103">
        <v>0</v>
      </c>
      <c r="H503" s="103">
        <v>0</v>
      </c>
      <c r="I503" s="103">
        <v>0</v>
      </c>
      <c r="J503" s="103">
        <v>0</v>
      </c>
      <c r="K503" s="103">
        <v>0</v>
      </c>
      <c r="L503" s="104">
        <v>0</v>
      </c>
    </row>
    <row r="504" spans="1:12" x14ac:dyDescent="0.35">
      <c r="A504" s="655"/>
      <c r="B504" s="572"/>
      <c r="C504" s="17" t="s">
        <v>206</v>
      </c>
      <c r="D504" s="103">
        <v>5.595056910305742E-4</v>
      </c>
      <c r="E504" s="103">
        <v>3.7754441013188259E-3</v>
      </c>
      <c r="F504" s="103">
        <v>0</v>
      </c>
      <c r="G504" s="103">
        <v>0</v>
      </c>
      <c r="H504" s="103">
        <v>0</v>
      </c>
      <c r="I504" s="103">
        <v>0</v>
      </c>
      <c r="J504" s="103">
        <v>0</v>
      </c>
      <c r="K504" s="103">
        <v>0</v>
      </c>
      <c r="L504" s="104">
        <v>0</v>
      </c>
    </row>
    <row r="505" spans="1:12" x14ac:dyDescent="0.35">
      <c r="A505" s="655"/>
      <c r="B505" s="572"/>
      <c r="C505" s="17" t="s">
        <v>207</v>
      </c>
      <c r="D505" s="103">
        <v>1.036349279477541E-5</v>
      </c>
      <c r="E505" s="103">
        <v>0</v>
      </c>
      <c r="F505" s="103">
        <v>0</v>
      </c>
      <c r="G505" s="103">
        <v>0</v>
      </c>
      <c r="H505" s="103">
        <v>0</v>
      </c>
      <c r="I505" s="103">
        <v>0</v>
      </c>
      <c r="J505" s="103">
        <v>0</v>
      </c>
      <c r="K505" s="103">
        <v>0</v>
      </c>
      <c r="L505" s="104">
        <v>0</v>
      </c>
    </row>
    <row r="506" spans="1:12" x14ac:dyDescent="0.35">
      <c r="A506" s="655"/>
      <c r="B506" s="572"/>
      <c r="C506" s="17" t="s">
        <v>208</v>
      </c>
      <c r="D506" s="103">
        <v>7.4976666963708807E-6</v>
      </c>
      <c r="E506" s="103">
        <v>0</v>
      </c>
      <c r="F506" s="103">
        <v>0</v>
      </c>
      <c r="G506" s="103">
        <v>0</v>
      </c>
      <c r="H506" s="103">
        <v>0</v>
      </c>
      <c r="I506" s="103">
        <v>0</v>
      </c>
      <c r="J506" s="103">
        <v>0</v>
      </c>
      <c r="K506" s="103">
        <v>0</v>
      </c>
      <c r="L506" s="104">
        <v>0</v>
      </c>
    </row>
    <row r="507" spans="1:12" x14ac:dyDescent="0.35">
      <c r="A507" s="655"/>
      <c r="B507" s="572"/>
      <c r="C507" s="17" t="s">
        <v>209</v>
      </c>
      <c r="D507" s="103">
        <v>0</v>
      </c>
      <c r="E507" s="103">
        <v>0</v>
      </c>
      <c r="F507" s="103">
        <v>0</v>
      </c>
      <c r="G507" s="103">
        <v>0</v>
      </c>
      <c r="H507" s="103">
        <v>0</v>
      </c>
      <c r="I507" s="103">
        <v>0</v>
      </c>
      <c r="J507" s="103">
        <v>0</v>
      </c>
      <c r="K507" s="103">
        <v>0</v>
      </c>
      <c r="L507" s="104">
        <v>0</v>
      </c>
    </row>
    <row r="508" spans="1:12" x14ac:dyDescent="0.35">
      <c r="A508" s="655"/>
      <c r="B508" s="572"/>
      <c r="C508" s="17" t="s">
        <v>210</v>
      </c>
      <c r="D508" s="103">
        <v>0</v>
      </c>
      <c r="E508" s="103">
        <v>0</v>
      </c>
      <c r="F508" s="103">
        <v>0</v>
      </c>
      <c r="G508" s="103">
        <v>0</v>
      </c>
      <c r="H508" s="103">
        <v>0</v>
      </c>
      <c r="I508" s="103">
        <v>0</v>
      </c>
      <c r="J508" s="103">
        <v>0</v>
      </c>
      <c r="K508" s="103">
        <v>0</v>
      </c>
      <c r="L508" s="104">
        <v>0</v>
      </c>
    </row>
    <row r="509" spans="1:12" x14ac:dyDescent="0.35">
      <c r="A509" s="655"/>
      <c r="B509" s="572"/>
      <c r="C509" s="17" t="s">
        <v>211</v>
      </c>
      <c r="D509" s="103">
        <v>0</v>
      </c>
      <c r="E509" s="103">
        <v>0</v>
      </c>
      <c r="F509" s="103">
        <v>0</v>
      </c>
      <c r="G509" s="103">
        <v>1.3599298966842916E-2</v>
      </c>
      <c r="H509" s="103">
        <v>0</v>
      </c>
      <c r="I509" s="103">
        <v>0</v>
      </c>
      <c r="J509" s="103">
        <v>0</v>
      </c>
      <c r="K509" s="103">
        <v>0</v>
      </c>
      <c r="L509" s="104">
        <v>0</v>
      </c>
    </row>
    <row r="510" spans="1:12" ht="15" thickBot="1" x14ac:dyDescent="0.4">
      <c r="A510" s="655"/>
      <c r="B510" s="573"/>
      <c r="C510" s="99" t="s">
        <v>212</v>
      </c>
      <c r="D510" s="105">
        <v>0</v>
      </c>
      <c r="E510" s="105">
        <v>0</v>
      </c>
      <c r="F510" s="105">
        <v>2.5743554431738739E-3</v>
      </c>
      <c r="G510" s="105">
        <v>0</v>
      </c>
      <c r="H510" s="105">
        <v>0</v>
      </c>
      <c r="I510" s="105">
        <v>0</v>
      </c>
      <c r="J510" s="105">
        <v>0</v>
      </c>
      <c r="K510" s="105">
        <v>0</v>
      </c>
      <c r="L510" s="106">
        <v>0</v>
      </c>
    </row>
    <row r="511" spans="1:12" x14ac:dyDescent="0.35">
      <c r="A511" s="655"/>
      <c r="B511" s="677" t="s">
        <v>159</v>
      </c>
      <c r="C511" s="98" t="s">
        <v>203</v>
      </c>
      <c r="D511" s="101">
        <v>0.36731578634877415</v>
      </c>
      <c r="E511" s="101">
        <v>3.88155795232671E-4</v>
      </c>
      <c r="F511" s="101">
        <v>5.5363922410632998E-3</v>
      </c>
      <c r="G511" s="101">
        <v>0</v>
      </c>
      <c r="H511" s="101">
        <v>0</v>
      </c>
      <c r="I511" s="101">
        <v>5.2421799997555883E-2</v>
      </c>
      <c r="J511" s="101">
        <v>2.0740343631762321E-2</v>
      </c>
      <c r="K511" s="101">
        <v>0</v>
      </c>
      <c r="L511" s="102">
        <v>0</v>
      </c>
    </row>
    <row r="512" spans="1:12" x14ac:dyDescent="0.35">
      <c r="A512" s="655"/>
      <c r="B512" s="572"/>
      <c r="C512" s="17" t="s">
        <v>204</v>
      </c>
      <c r="D512" s="103">
        <v>0.23057030591260683</v>
      </c>
      <c r="E512" s="103">
        <v>0.19522999596767157</v>
      </c>
      <c r="F512" s="103">
        <v>0</v>
      </c>
      <c r="G512" s="103">
        <v>2.2703589753713678E-2</v>
      </c>
      <c r="H512" s="103">
        <v>0</v>
      </c>
      <c r="I512" s="103">
        <v>0</v>
      </c>
      <c r="J512" s="103">
        <v>0</v>
      </c>
      <c r="K512" s="103">
        <v>0</v>
      </c>
      <c r="L512" s="104">
        <v>0</v>
      </c>
    </row>
    <row r="513" spans="1:12" x14ac:dyDescent="0.35">
      <c r="A513" s="655"/>
      <c r="B513" s="572"/>
      <c r="C513" s="17" t="s">
        <v>205</v>
      </c>
      <c r="D513" s="103">
        <v>7.7306015031137366E-3</v>
      </c>
      <c r="E513" s="103">
        <v>1.3410196392020634E-5</v>
      </c>
      <c r="F513" s="103">
        <v>0</v>
      </c>
      <c r="G513" s="103">
        <v>0</v>
      </c>
      <c r="H513" s="103">
        <v>0</v>
      </c>
      <c r="I513" s="103">
        <v>0</v>
      </c>
      <c r="J513" s="103">
        <v>0</v>
      </c>
      <c r="K513" s="103">
        <v>0</v>
      </c>
      <c r="L513" s="104">
        <v>0</v>
      </c>
    </row>
    <row r="514" spans="1:12" x14ac:dyDescent="0.35">
      <c r="A514" s="655"/>
      <c r="B514" s="572"/>
      <c r="C514" s="17" t="s">
        <v>206</v>
      </c>
      <c r="D514" s="103">
        <v>1.337174807310869E-4</v>
      </c>
      <c r="E514" s="103">
        <v>1.5983144457299857E-3</v>
      </c>
      <c r="F514" s="103">
        <v>0</v>
      </c>
      <c r="G514" s="103">
        <v>0</v>
      </c>
      <c r="H514" s="103">
        <v>0</v>
      </c>
      <c r="I514" s="103">
        <v>0</v>
      </c>
      <c r="J514" s="103">
        <v>0</v>
      </c>
      <c r="K514" s="103">
        <v>0</v>
      </c>
      <c r="L514" s="104">
        <v>0</v>
      </c>
    </row>
    <row r="515" spans="1:12" x14ac:dyDescent="0.35">
      <c r="A515" s="655"/>
      <c r="B515" s="572"/>
      <c r="C515" s="17" t="s">
        <v>207</v>
      </c>
      <c r="D515" s="103">
        <v>8.1254548499343091E-5</v>
      </c>
      <c r="E515" s="103">
        <v>4.1562816661487161E-4</v>
      </c>
      <c r="F515" s="103">
        <v>0</v>
      </c>
      <c r="G515" s="103">
        <v>0</v>
      </c>
      <c r="H515" s="103">
        <v>0</v>
      </c>
      <c r="I515" s="103">
        <v>0</v>
      </c>
      <c r="J515" s="103">
        <v>0</v>
      </c>
      <c r="K515" s="103">
        <v>0</v>
      </c>
      <c r="L515" s="104">
        <v>0</v>
      </c>
    </row>
    <row r="516" spans="1:12" x14ac:dyDescent="0.35">
      <c r="A516" s="655"/>
      <c r="B516" s="572"/>
      <c r="C516" s="17" t="s">
        <v>208</v>
      </c>
      <c r="D516" s="103">
        <v>1.4123181751937367E-5</v>
      </c>
      <c r="E516" s="103">
        <v>0</v>
      </c>
      <c r="F516" s="103">
        <v>0</v>
      </c>
      <c r="G516" s="103">
        <v>0</v>
      </c>
      <c r="H516" s="103">
        <v>0</v>
      </c>
      <c r="I516" s="103">
        <v>0</v>
      </c>
      <c r="J516" s="103">
        <v>0</v>
      </c>
      <c r="K516" s="103">
        <v>0</v>
      </c>
      <c r="L516" s="104">
        <v>0</v>
      </c>
    </row>
    <row r="517" spans="1:12" x14ac:dyDescent="0.35">
      <c r="A517" s="655"/>
      <c r="B517" s="572"/>
      <c r="C517" s="17" t="s">
        <v>209</v>
      </c>
      <c r="D517" s="103">
        <v>0</v>
      </c>
      <c r="E517" s="103">
        <v>0</v>
      </c>
      <c r="F517" s="103">
        <v>0</v>
      </c>
      <c r="G517" s="103">
        <v>0</v>
      </c>
      <c r="H517" s="103">
        <v>0</v>
      </c>
      <c r="I517" s="103">
        <v>0</v>
      </c>
      <c r="J517" s="103">
        <v>0</v>
      </c>
      <c r="K517" s="103">
        <v>0</v>
      </c>
      <c r="L517" s="104">
        <v>0</v>
      </c>
    </row>
    <row r="518" spans="1:12" x14ac:dyDescent="0.35">
      <c r="A518" s="655"/>
      <c r="B518" s="572"/>
      <c r="C518" s="17" t="s">
        <v>210</v>
      </c>
      <c r="D518" s="103">
        <v>0</v>
      </c>
      <c r="E518" s="103">
        <v>0</v>
      </c>
      <c r="F518" s="103">
        <v>0</v>
      </c>
      <c r="G518" s="103">
        <v>0</v>
      </c>
      <c r="H518" s="103">
        <v>0</v>
      </c>
      <c r="I518" s="103">
        <v>0</v>
      </c>
      <c r="J518" s="103">
        <v>0</v>
      </c>
      <c r="K518" s="103">
        <v>0</v>
      </c>
      <c r="L518" s="104">
        <v>0</v>
      </c>
    </row>
    <row r="519" spans="1:12" x14ac:dyDescent="0.35">
      <c r="A519" s="655"/>
      <c r="B519" s="572"/>
      <c r="C519" s="17" t="s">
        <v>211</v>
      </c>
      <c r="D519" s="103">
        <v>0</v>
      </c>
      <c r="E519" s="103">
        <v>0</v>
      </c>
      <c r="F519" s="103">
        <v>0</v>
      </c>
      <c r="G519" s="103">
        <v>9.4416487034821861E-2</v>
      </c>
      <c r="H519" s="103">
        <v>0</v>
      </c>
      <c r="I519" s="103">
        <v>0</v>
      </c>
      <c r="J519" s="103">
        <v>0</v>
      </c>
      <c r="K519" s="103">
        <v>0</v>
      </c>
      <c r="L519" s="104">
        <v>0</v>
      </c>
    </row>
    <row r="520" spans="1:12" ht="15" thickBot="1" x14ac:dyDescent="0.4">
      <c r="A520" s="655"/>
      <c r="B520" s="573"/>
      <c r="C520" s="99" t="s">
        <v>212</v>
      </c>
      <c r="D520" s="105">
        <v>0</v>
      </c>
      <c r="E520" s="105">
        <v>0</v>
      </c>
      <c r="F520" s="105">
        <v>6.9009379396478587E-4</v>
      </c>
      <c r="G520" s="105">
        <v>0</v>
      </c>
      <c r="H520" s="105">
        <v>0</v>
      </c>
      <c r="I520" s="105">
        <v>0</v>
      </c>
      <c r="J520" s="105">
        <v>0</v>
      </c>
      <c r="K520" s="105">
        <v>0</v>
      </c>
      <c r="L520" s="106">
        <v>0</v>
      </c>
    </row>
    <row r="521" spans="1:12" x14ac:dyDescent="0.35">
      <c r="A521" s="655"/>
      <c r="B521" s="677" t="s">
        <v>160</v>
      </c>
      <c r="C521" s="98" t="s">
        <v>203</v>
      </c>
      <c r="D521" s="101">
        <v>0.26973474503535533</v>
      </c>
      <c r="E521" s="101">
        <v>6.8388946733669497E-5</v>
      </c>
      <c r="F521" s="101">
        <v>1.4551584493564505E-3</v>
      </c>
      <c r="G521" s="101">
        <v>0</v>
      </c>
      <c r="H521" s="101">
        <v>2.4560873925096028E-4</v>
      </c>
      <c r="I521" s="101">
        <v>0.14789062682761495</v>
      </c>
      <c r="J521" s="101">
        <v>0.10117749620771789</v>
      </c>
      <c r="K521" s="101">
        <v>0</v>
      </c>
      <c r="L521" s="102">
        <v>0</v>
      </c>
    </row>
    <row r="522" spans="1:12" x14ac:dyDescent="0.35">
      <c r="A522" s="655"/>
      <c r="B522" s="572"/>
      <c r="C522" s="17" t="s">
        <v>204</v>
      </c>
      <c r="D522" s="103">
        <v>0.32055944063513342</v>
      </c>
      <c r="E522" s="103">
        <v>0.12262422906024616</v>
      </c>
      <c r="F522" s="103">
        <v>0</v>
      </c>
      <c r="G522" s="103">
        <v>1.9488922801357059E-2</v>
      </c>
      <c r="H522" s="103">
        <v>0</v>
      </c>
      <c r="I522" s="103">
        <v>0</v>
      </c>
      <c r="J522" s="103">
        <v>0</v>
      </c>
      <c r="K522" s="103">
        <v>5.9341296653249017E-3</v>
      </c>
      <c r="L522" s="104">
        <v>0</v>
      </c>
    </row>
    <row r="523" spans="1:12" x14ac:dyDescent="0.35">
      <c r="A523" s="655"/>
      <c r="B523" s="572"/>
      <c r="C523" s="17" t="s">
        <v>205</v>
      </c>
      <c r="D523" s="103">
        <v>6.1456261621292317E-4</v>
      </c>
      <c r="E523" s="103">
        <v>6.9233009467030137E-6</v>
      </c>
      <c r="F523" s="103">
        <v>0</v>
      </c>
      <c r="G523" s="103">
        <v>0</v>
      </c>
      <c r="H523" s="103">
        <v>0</v>
      </c>
      <c r="I523" s="103">
        <v>0</v>
      </c>
      <c r="J523" s="103">
        <v>0</v>
      </c>
      <c r="K523" s="103">
        <v>0</v>
      </c>
      <c r="L523" s="104">
        <v>0</v>
      </c>
    </row>
    <row r="524" spans="1:12" x14ac:dyDescent="0.35">
      <c r="A524" s="655"/>
      <c r="B524" s="572"/>
      <c r="C524" s="17" t="s">
        <v>206</v>
      </c>
      <c r="D524" s="103">
        <v>7.3409301331644458E-6</v>
      </c>
      <c r="E524" s="103">
        <v>0</v>
      </c>
      <c r="F524" s="103">
        <v>0</v>
      </c>
      <c r="G524" s="103">
        <v>0</v>
      </c>
      <c r="H524" s="103">
        <v>0</v>
      </c>
      <c r="I524" s="103">
        <v>0</v>
      </c>
      <c r="J524" s="103">
        <v>0</v>
      </c>
      <c r="K524" s="103">
        <v>0</v>
      </c>
      <c r="L524" s="104">
        <v>0</v>
      </c>
    </row>
    <row r="525" spans="1:12" x14ac:dyDescent="0.35">
      <c r="A525" s="655"/>
      <c r="B525" s="572"/>
      <c r="C525" s="17" t="s">
        <v>207</v>
      </c>
      <c r="D525" s="103">
        <v>4.8469542208205214E-4</v>
      </c>
      <c r="E525" s="103">
        <v>1.2786545484500276E-5</v>
      </c>
      <c r="F525" s="103">
        <v>0</v>
      </c>
      <c r="G525" s="103">
        <v>0</v>
      </c>
      <c r="H525" s="103">
        <v>0</v>
      </c>
      <c r="I525" s="103">
        <v>0</v>
      </c>
      <c r="J525" s="103">
        <v>0</v>
      </c>
      <c r="K525" s="103">
        <v>0</v>
      </c>
      <c r="L525" s="104">
        <v>0</v>
      </c>
    </row>
    <row r="526" spans="1:12" x14ac:dyDescent="0.35">
      <c r="A526" s="655"/>
      <c r="B526" s="572"/>
      <c r="C526" s="17" t="s">
        <v>208</v>
      </c>
      <c r="D526" s="103">
        <v>3.0665154798749562E-5</v>
      </c>
      <c r="E526" s="103">
        <v>0</v>
      </c>
      <c r="F526" s="103">
        <v>0</v>
      </c>
      <c r="G526" s="103">
        <v>0</v>
      </c>
      <c r="H526" s="103">
        <v>0</v>
      </c>
      <c r="I526" s="103">
        <v>0</v>
      </c>
      <c r="J526" s="103">
        <v>0</v>
      </c>
      <c r="K526" s="103">
        <v>0</v>
      </c>
      <c r="L526" s="104">
        <v>0</v>
      </c>
    </row>
    <row r="527" spans="1:12" x14ac:dyDescent="0.35">
      <c r="A527" s="655"/>
      <c r="B527" s="572"/>
      <c r="C527" s="17" t="s">
        <v>209</v>
      </c>
      <c r="D527" s="103">
        <v>0</v>
      </c>
      <c r="E527" s="103">
        <v>0</v>
      </c>
      <c r="F527" s="103">
        <v>0</v>
      </c>
      <c r="G527" s="103">
        <v>0</v>
      </c>
      <c r="H527" s="103">
        <v>0</v>
      </c>
      <c r="I527" s="103">
        <v>0</v>
      </c>
      <c r="J527" s="103">
        <v>0</v>
      </c>
      <c r="K527" s="103">
        <v>0</v>
      </c>
      <c r="L527" s="104">
        <v>0</v>
      </c>
    </row>
    <row r="528" spans="1:12" x14ac:dyDescent="0.35">
      <c r="A528" s="655"/>
      <c r="B528" s="572"/>
      <c r="C528" s="17" t="s">
        <v>210</v>
      </c>
      <c r="D528" s="103">
        <v>0</v>
      </c>
      <c r="E528" s="103">
        <v>0</v>
      </c>
      <c r="F528" s="103">
        <v>0</v>
      </c>
      <c r="G528" s="103">
        <v>0</v>
      </c>
      <c r="H528" s="103">
        <v>0</v>
      </c>
      <c r="I528" s="103">
        <v>0</v>
      </c>
      <c r="J528" s="103">
        <v>0</v>
      </c>
      <c r="K528" s="103">
        <v>0</v>
      </c>
      <c r="L528" s="104">
        <v>0</v>
      </c>
    </row>
    <row r="529" spans="1:12" x14ac:dyDescent="0.35">
      <c r="A529" s="655"/>
      <c r="B529" s="572"/>
      <c r="C529" s="17" t="s">
        <v>211</v>
      </c>
      <c r="D529" s="103">
        <v>0</v>
      </c>
      <c r="E529" s="103">
        <v>0</v>
      </c>
      <c r="F529" s="103">
        <v>0</v>
      </c>
      <c r="G529" s="103">
        <v>4.4090351161535013E-3</v>
      </c>
      <c r="H529" s="103">
        <v>0</v>
      </c>
      <c r="I529" s="103">
        <v>0</v>
      </c>
      <c r="J529" s="103">
        <v>0</v>
      </c>
      <c r="K529" s="103">
        <v>0</v>
      </c>
      <c r="L529" s="104">
        <v>0</v>
      </c>
    </row>
    <row r="530" spans="1:12" ht="15" thickBot="1" x14ac:dyDescent="0.4">
      <c r="A530" s="655"/>
      <c r="B530" s="573"/>
      <c r="C530" s="99" t="s">
        <v>212</v>
      </c>
      <c r="D530" s="105">
        <v>0</v>
      </c>
      <c r="E530" s="105">
        <v>0</v>
      </c>
      <c r="F530" s="105">
        <v>5.2552445460979343E-3</v>
      </c>
      <c r="G530" s="105">
        <v>0</v>
      </c>
      <c r="H530" s="105">
        <v>0</v>
      </c>
      <c r="I530" s="105">
        <v>0</v>
      </c>
      <c r="J530" s="105">
        <v>0</v>
      </c>
      <c r="K530" s="105">
        <v>0</v>
      </c>
      <c r="L530" s="106">
        <v>0</v>
      </c>
    </row>
    <row r="531" spans="1:12" x14ac:dyDescent="0.35">
      <c r="A531" s="655"/>
      <c r="B531" s="677" t="s">
        <v>161</v>
      </c>
      <c r="C531" s="98" t="s">
        <v>203</v>
      </c>
      <c r="D531" s="101">
        <v>0.21000687253917344</v>
      </c>
      <c r="E531" s="101">
        <v>5.9560132106187981E-5</v>
      </c>
      <c r="F531" s="101">
        <v>3.8727457502410176E-2</v>
      </c>
      <c r="G531" s="101">
        <v>0</v>
      </c>
      <c r="H531" s="101">
        <v>1.3710652307583459E-2</v>
      </c>
      <c r="I531" s="101">
        <v>4.3566702518177063E-2</v>
      </c>
      <c r="J531" s="101">
        <v>8.3834971762873231E-2</v>
      </c>
      <c r="K531" s="101">
        <v>0</v>
      </c>
      <c r="L531" s="102">
        <v>0</v>
      </c>
    </row>
    <row r="532" spans="1:12" x14ac:dyDescent="0.35">
      <c r="A532" s="655"/>
      <c r="B532" s="572"/>
      <c r="C532" s="17" t="s">
        <v>204</v>
      </c>
      <c r="D532" s="103">
        <v>0.38248768936091482</v>
      </c>
      <c r="E532" s="103">
        <v>9.1841933648307367E-2</v>
      </c>
      <c r="F532" s="103">
        <v>0</v>
      </c>
      <c r="G532" s="103">
        <v>8.9701133917729017E-4</v>
      </c>
      <c r="H532" s="103">
        <v>0</v>
      </c>
      <c r="I532" s="103">
        <v>0</v>
      </c>
      <c r="J532" s="103">
        <v>0</v>
      </c>
      <c r="K532" s="103">
        <v>4.1503636629976956E-3</v>
      </c>
      <c r="L532" s="104">
        <v>0</v>
      </c>
    </row>
    <row r="533" spans="1:12" x14ac:dyDescent="0.35">
      <c r="A533" s="655"/>
      <c r="B533" s="572"/>
      <c r="C533" s="17" t="s">
        <v>205</v>
      </c>
      <c r="D533" s="103">
        <v>4.6759524215398911E-2</v>
      </c>
      <c r="E533" s="103">
        <v>2.2030700224667945E-4</v>
      </c>
      <c r="F533" s="103">
        <v>0</v>
      </c>
      <c r="G533" s="103">
        <v>0</v>
      </c>
      <c r="H533" s="103">
        <v>0</v>
      </c>
      <c r="I533" s="103">
        <v>0</v>
      </c>
      <c r="J533" s="103">
        <v>0</v>
      </c>
      <c r="K533" s="103">
        <v>0</v>
      </c>
      <c r="L533" s="104">
        <v>0</v>
      </c>
    </row>
    <row r="534" spans="1:12" x14ac:dyDescent="0.35">
      <c r="A534" s="655"/>
      <c r="B534" s="572"/>
      <c r="C534" s="17" t="s">
        <v>206</v>
      </c>
      <c r="D534" s="103">
        <v>1.7901634281864129E-2</v>
      </c>
      <c r="E534" s="103">
        <v>7.1587232780863912E-3</v>
      </c>
      <c r="F534" s="103">
        <v>0</v>
      </c>
      <c r="G534" s="103">
        <v>0</v>
      </c>
      <c r="H534" s="103">
        <v>0</v>
      </c>
      <c r="I534" s="103">
        <v>0</v>
      </c>
      <c r="J534" s="103">
        <v>0</v>
      </c>
      <c r="K534" s="103">
        <v>0</v>
      </c>
      <c r="L534" s="104">
        <v>0</v>
      </c>
    </row>
    <row r="535" spans="1:12" x14ac:dyDescent="0.35">
      <c r="A535" s="655"/>
      <c r="B535" s="572"/>
      <c r="C535" s="17" t="s">
        <v>207</v>
      </c>
      <c r="D535" s="103">
        <v>2.763896226835455E-4</v>
      </c>
      <c r="E535" s="103">
        <v>5.1544920098947362E-4</v>
      </c>
      <c r="F535" s="103">
        <v>0</v>
      </c>
      <c r="G535" s="103">
        <v>0</v>
      </c>
      <c r="H535" s="103">
        <v>0</v>
      </c>
      <c r="I535" s="103">
        <v>0</v>
      </c>
      <c r="J535" s="103">
        <v>0</v>
      </c>
      <c r="K535" s="103">
        <v>0</v>
      </c>
      <c r="L535" s="104">
        <v>0</v>
      </c>
    </row>
    <row r="536" spans="1:12" x14ac:dyDescent="0.35">
      <c r="A536" s="655"/>
      <c r="B536" s="572"/>
      <c r="C536" s="17" t="s">
        <v>208</v>
      </c>
      <c r="D536" s="103">
        <v>5.2135785864486773E-4</v>
      </c>
      <c r="E536" s="103">
        <v>0</v>
      </c>
      <c r="F536" s="103">
        <v>0</v>
      </c>
      <c r="G536" s="103">
        <v>0</v>
      </c>
      <c r="H536" s="103">
        <v>0</v>
      </c>
      <c r="I536" s="103">
        <v>0</v>
      </c>
      <c r="J536" s="103">
        <v>0</v>
      </c>
      <c r="K536" s="103">
        <v>0</v>
      </c>
      <c r="L536" s="104">
        <v>0</v>
      </c>
    </row>
    <row r="537" spans="1:12" x14ac:dyDescent="0.35">
      <c r="A537" s="655"/>
      <c r="B537" s="572"/>
      <c r="C537" s="17" t="s">
        <v>209</v>
      </c>
      <c r="D537" s="103">
        <v>0</v>
      </c>
      <c r="E537" s="103">
        <v>0</v>
      </c>
      <c r="F537" s="103">
        <v>0</v>
      </c>
      <c r="G537" s="103">
        <v>0</v>
      </c>
      <c r="H537" s="103">
        <v>0</v>
      </c>
      <c r="I537" s="103">
        <v>0</v>
      </c>
      <c r="J537" s="103">
        <v>0</v>
      </c>
      <c r="K537" s="103">
        <v>0</v>
      </c>
      <c r="L537" s="104">
        <v>0</v>
      </c>
    </row>
    <row r="538" spans="1:12" x14ac:dyDescent="0.35">
      <c r="A538" s="655"/>
      <c r="B538" s="572"/>
      <c r="C538" s="17" t="s">
        <v>210</v>
      </c>
      <c r="D538" s="103">
        <v>0</v>
      </c>
      <c r="E538" s="103">
        <v>0</v>
      </c>
      <c r="F538" s="103">
        <v>0</v>
      </c>
      <c r="G538" s="103">
        <v>0</v>
      </c>
      <c r="H538" s="103">
        <v>0</v>
      </c>
      <c r="I538" s="103">
        <v>0</v>
      </c>
      <c r="J538" s="103">
        <v>0</v>
      </c>
      <c r="K538" s="103">
        <v>0</v>
      </c>
      <c r="L538" s="104">
        <v>0</v>
      </c>
    </row>
    <row r="539" spans="1:12" x14ac:dyDescent="0.35">
      <c r="A539" s="655"/>
      <c r="B539" s="572"/>
      <c r="C539" s="17" t="s">
        <v>211</v>
      </c>
      <c r="D539" s="103">
        <v>0</v>
      </c>
      <c r="E539" s="103">
        <v>0</v>
      </c>
      <c r="F539" s="103">
        <v>0</v>
      </c>
      <c r="G539" s="103">
        <v>4.3782780751785391E-2</v>
      </c>
      <c r="H539" s="103">
        <v>0</v>
      </c>
      <c r="I539" s="103">
        <v>0</v>
      </c>
      <c r="J539" s="103">
        <v>0</v>
      </c>
      <c r="K539" s="103">
        <v>0</v>
      </c>
      <c r="L539" s="104">
        <v>0</v>
      </c>
    </row>
    <row r="540" spans="1:12" ht="15" thickBot="1" x14ac:dyDescent="0.4">
      <c r="A540" s="655"/>
      <c r="B540" s="573"/>
      <c r="C540" s="99" t="s">
        <v>212</v>
      </c>
      <c r="D540" s="105">
        <v>0</v>
      </c>
      <c r="E540" s="105">
        <v>0</v>
      </c>
      <c r="F540" s="105">
        <v>1.3580619014579952E-2</v>
      </c>
      <c r="G540" s="105">
        <v>0</v>
      </c>
      <c r="H540" s="105">
        <v>0</v>
      </c>
      <c r="I540" s="105">
        <v>0</v>
      </c>
      <c r="J540" s="105">
        <v>0</v>
      </c>
      <c r="K540" s="105">
        <v>0</v>
      </c>
      <c r="L540" s="106">
        <v>0</v>
      </c>
    </row>
    <row r="541" spans="1:12" x14ac:dyDescent="0.35">
      <c r="A541" s="655"/>
      <c r="B541" s="677" t="s">
        <v>162</v>
      </c>
      <c r="C541" s="98" t="s">
        <v>203</v>
      </c>
      <c r="D541" s="101">
        <v>0.21278116661961144</v>
      </c>
      <c r="E541" s="101">
        <v>4.7550338115302592E-4</v>
      </c>
      <c r="F541" s="101">
        <v>4.3096827721998583E-3</v>
      </c>
      <c r="G541" s="101">
        <v>0</v>
      </c>
      <c r="H541" s="101">
        <v>0</v>
      </c>
      <c r="I541" s="101">
        <v>0.11198320609509947</v>
      </c>
      <c r="J541" s="101">
        <v>5.4921039367459012E-2</v>
      </c>
      <c r="K541" s="101">
        <v>0</v>
      </c>
      <c r="L541" s="102">
        <v>0</v>
      </c>
    </row>
    <row r="542" spans="1:12" x14ac:dyDescent="0.35">
      <c r="A542" s="655"/>
      <c r="B542" s="572"/>
      <c r="C542" s="17" t="s">
        <v>204</v>
      </c>
      <c r="D542" s="103">
        <v>0.37841648951146889</v>
      </c>
      <c r="E542" s="103">
        <v>0.10299031821598365</v>
      </c>
      <c r="F542" s="103">
        <v>0</v>
      </c>
      <c r="G542" s="103">
        <v>1.7767862480935655E-2</v>
      </c>
      <c r="H542" s="103">
        <v>0</v>
      </c>
      <c r="I542" s="103">
        <v>0</v>
      </c>
      <c r="J542" s="103">
        <v>0</v>
      </c>
      <c r="K542" s="103">
        <v>4.806958711716978E-3</v>
      </c>
      <c r="L542" s="104">
        <v>0</v>
      </c>
    </row>
    <row r="543" spans="1:12" x14ac:dyDescent="0.35">
      <c r="A543" s="655"/>
      <c r="B543" s="572"/>
      <c r="C543" s="17" t="s">
        <v>205</v>
      </c>
      <c r="D543" s="103">
        <v>7.3526648186849272E-2</v>
      </c>
      <c r="E543" s="103">
        <v>0</v>
      </c>
      <c r="F543" s="103">
        <v>0</v>
      </c>
      <c r="G543" s="103">
        <v>0</v>
      </c>
      <c r="H543" s="103">
        <v>0</v>
      </c>
      <c r="I543" s="103">
        <v>0</v>
      </c>
      <c r="J543" s="103">
        <v>0</v>
      </c>
      <c r="K543" s="103">
        <v>0</v>
      </c>
      <c r="L543" s="104">
        <v>0</v>
      </c>
    </row>
    <row r="544" spans="1:12" x14ac:dyDescent="0.35">
      <c r="A544" s="655"/>
      <c r="B544" s="572"/>
      <c r="C544" s="17" t="s">
        <v>206</v>
      </c>
      <c r="D544" s="103">
        <v>0</v>
      </c>
      <c r="E544" s="103">
        <v>0</v>
      </c>
      <c r="F544" s="103">
        <v>0</v>
      </c>
      <c r="G544" s="103">
        <v>0</v>
      </c>
      <c r="H544" s="103">
        <v>0</v>
      </c>
      <c r="I544" s="103">
        <v>0</v>
      </c>
      <c r="J544" s="103">
        <v>0</v>
      </c>
      <c r="K544" s="103">
        <v>0</v>
      </c>
      <c r="L544" s="104">
        <v>0</v>
      </c>
    </row>
    <row r="545" spans="1:12" x14ac:dyDescent="0.35">
      <c r="A545" s="655"/>
      <c r="B545" s="572"/>
      <c r="C545" s="17" t="s">
        <v>207</v>
      </c>
      <c r="D545" s="103">
        <v>1.7490627091227396E-4</v>
      </c>
      <c r="E545" s="103">
        <v>1.0146018547241882E-2</v>
      </c>
      <c r="F545" s="103">
        <v>0</v>
      </c>
      <c r="G545" s="103">
        <v>0</v>
      </c>
      <c r="H545" s="103">
        <v>0</v>
      </c>
      <c r="I545" s="103">
        <v>0</v>
      </c>
      <c r="J545" s="103">
        <v>0</v>
      </c>
      <c r="K545" s="103">
        <v>0</v>
      </c>
      <c r="L545" s="104">
        <v>0</v>
      </c>
    </row>
    <row r="546" spans="1:12" x14ac:dyDescent="0.35">
      <c r="A546" s="655"/>
      <c r="B546" s="572"/>
      <c r="C546" s="17" t="s">
        <v>208</v>
      </c>
      <c r="D546" s="103">
        <v>9.9105603642475388E-6</v>
      </c>
      <c r="E546" s="103">
        <v>0</v>
      </c>
      <c r="F546" s="103">
        <v>0</v>
      </c>
      <c r="G546" s="103">
        <v>0</v>
      </c>
      <c r="H546" s="103">
        <v>0</v>
      </c>
      <c r="I546" s="103">
        <v>0</v>
      </c>
      <c r="J546" s="103">
        <v>0</v>
      </c>
      <c r="K546" s="103">
        <v>0</v>
      </c>
      <c r="L546" s="104">
        <v>0</v>
      </c>
    </row>
    <row r="547" spans="1:12" x14ac:dyDescent="0.35">
      <c r="A547" s="655"/>
      <c r="B547" s="572"/>
      <c r="C547" s="17" t="s">
        <v>209</v>
      </c>
      <c r="D547" s="103">
        <v>0</v>
      </c>
      <c r="E547" s="103">
        <v>0</v>
      </c>
      <c r="F547" s="103">
        <v>0</v>
      </c>
      <c r="G547" s="103">
        <v>0</v>
      </c>
      <c r="H547" s="103">
        <v>0</v>
      </c>
      <c r="I547" s="103">
        <v>0</v>
      </c>
      <c r="J547" s="103">
        <v>0</v>
      </c>
      <c r="K547" s="103">
        <v>0</v>
      </c>
      <c r="L547" s="104">
        <v>0</v>
      </c>
    </row>
    <row r="548" spans="1:12" x14ac:dyDescent="0.35">
      <c r="A548" s="655"/>
      <c r="B548" s="572"/>
      <c r="C548" s="17" t="s">
        <v>210</v>
      </c>
      <c r="D548" s="103">
        <v>0</v>
      </c>
      <c r="E548" s="103">
        <v>0</v>
      </c>
      <c r="F548" s="103">
        <v>0</v>
      </c>
      <c r="G548" s="103">
        <v>0</v>
      </c>
      <c r="H548" s="103">
        <v>0</v>
      </c>
      <c r="I548" s="103">
        <v>0</v>
      </c>
      <c r="J548" s="103">
        <v>0</v>
      </c>
      <c r="K548" s="103">
        <v>0</v>
      </c>
      <c r="L548" s="104">
        <v>0</v>
      </c>
    </row>
    <row r="549" spans="1:12" x14ac:dyDescent="0.35">
      <c r="A549" s="655"/>
      <c r="B549" s="572"/>
      <c r="C549" s="17" t="s">
        <v>211</v>
      </c>
      <c r="D549" s="103">
        <v>0</v>
      </c>
      <c r="E549" s="103">
        <v>0</v>
      </c>
      <c r="F549" s="103">
        <v>0</v>
      </c>
      <c r="G549" s="103">
        <v>1.7630375925189547E-2</v>
      </c>
      <c r="H549" s="103">
        <v>0</v>
      </c>
      <c r="I549" s="103">
        <v>0</v>
      </c>
      <c r="J549" s="103">
        <v>0</v>
      </c>
      <c r="K549" s="103">
        <v>0</v>
      </c>
      <c r="L549" s="104">
        <v>0</v>
      </c>
    </row>
    <row r="550" spans="1:12" ht="15" thickBot="1" x14ac:dyDescent="0.4">
      <c r="A550" s="655"/>
      <c r="B550" s="573"/>
      <c r="C550" s="99" t="s">
        <v>212</v>
      </c>
      <c r="D550" s="105">
        <v>0</v>
      </c>
      <c r="E550" s="105">
        <v>0</v>
      </c>
      <c r="F550" s="105">
        <v>1.0059913353814854E-2</v>
      </c>
      <c r="G550" s="105">
        <v>0</v>
      </c>
      <c r="H550" s="105">
        <v>0</v>
      </c>
      <c r="I550" s="105">
        <v>0</v>
      </c>
      <c r="J550" s="105">
        <v>0</v>
      </c>
      <c r="K550" s="105">
        <v>0</v>
      </c>
      <c r="L550" s="106">
        <v>0</v>
      </c>
    </row>
    <row r="551" spans="1:12" x14ac:dyDescent="0.35">
      <c r="A551" s="655"/>
      <c r="B551" s="677" t="s">
        <v>163</v>
      </c>
      <c r="C551" s="98" t="s">
        <v>203</v>
      </c>
      <c r="D551" s="101">
        <v>0.11829215071825887</v>
      </c>
      <c r="E551" s="101">
        <v>4.5692749928985407E-4</v>
      </c>
      <c r="F551" s="101">
        <v>3.2470546520731178E-3</v>
      </c>
      <c r="G551" s="101">
        <v>0</v>
      </c>
      <c r="H551" s="101">
        <v>0</v>
      </c>
      <c r="I551" s="101">
        <v>6.7453485760360421E-2</v>
      </c>
      <c r="J551" s="101">
        <v>2.1681646644003461E-2</v>
      </c>
      <c r="K551" s="101">
        <v>0</v>
      </c>
      <c r="L551" s="102">
        <v>0</v>
      </c>
    </row>
    <row r="552" spans="1:12" x14ac:dyDescent="0.35">
      <c r="A552" s="655"/>
      <c r="B552" s="572"/>
      <c r="C552" s="17" t="s">
        <v>204</v>
      </c>
      <c r="D552" s="103">
        <v>0.5908818327261639</v>
      </c>
      <c r="E552" s="103">
        <v>5.4909170297225578E-2</v>
      </c>
      <c r="F552" s="103">
        <v>0</v>
      </c>
      <c r="G552" s="103">
        <v>7.3099037665676587E-3</v>
      </c>
      <c r="H552" s="103">
        <v>0</v>
      </c>
      <c r="I552" s="103">
        <v>0</v>
      </c>
      <c r="J552" s="103">
        <v>0</v>
      </c>
      <c r="K552" s="103">
        <v>5.4391747286496065E-3</v>
      </c>
      <c r="L552" s="104">
        <v>0</v>
      </c>
    </row>
    <row r="553" spans="1:12" x14ac:dyDescent="0.35">
      <c r="A553" s="655"/>
      <c r="B553" s="572"/>
      <c r="C553" s="17" t="s">
        <v>205</v>
      </c>
      <c r="D553" s="103">
        <v>9.291695145581276E-2</v>
      </c>
      <c r="E553" s="103">
        <v>1.7665542736684965E-3</v>
      </c>
      <c r="F553" s="103">
        <v>0</v>
      </c>
      <c r="G553" s="103">
        <v>0</v>
      </c>
      <c r="H553" s="103">
        <v>0</v>
      </c>
      <c r="I553" s="103">
        <v>0</v>
      </c>
      <c r="J553" s="103">
        <v>0</v>
      </c>
      <c r="K553" s="103">
        <v>0</v>
      </c>
      <c r="L553" s="104">
        <v>0</v>
      </c>
    </row>
    <row r="554" spans="1:12" x14ac:dyDescent="0.35">
      <c r="A554" s="655"/>
      <c r="B554" s="572"/>
      <c r="C554" s="17" t="s">
        <v>206</v>
      </c>
      <c r="D554" s="103">
        <v>1.3271979007848779E-5</v>
      </c>
      <c r="E554" s="103">
        <v>1.5665269563097738E-2</v>
      </c>
      <c r="F554" s="103">
        <v>0</v>
      </c>
      <c r="G554" s="103">
        <v>0</v>
      </c>
      <c r="H554" s="103">
        <v>0</v>
      </c>
      <c r="I554" s="103">
        <v>0</v>
      </c>
      <c r="J554" s="103">
        <v>0</v>
      </c>
      <c r="K554" s="103">
        <v>0</v>
      </c>
      <c r="L554" s="104">
        <v>0</v>
      </c>
    </row>
    <row r="555" spans="1:12" x14ac:dyDescent="0.35">
      <c r="A555" s="655"/>
      <c r="B555" s="572"/>
      <c r="C555" s="17" t="s">
        <v>207</v>
      </c>
      <c r="D555" s="103">
        <v>8.2197281067379399E-5</v>
      </c>
      <c r="E555" s="103">
        <v>1.6003424350448096E-2</v>
      </c>
      <c r="F555" s="103">
        <v>0</v>
      </c>
      <c r="G555" s="103">
        <v>0</v>
      </c>
      <c r="H555" s="103">
        <v>0</v>
      </c>
      <c r="I555" s="103">
        <v>0</v>
      </c>
      <c r="J555" s="103">
        <v>0</v>
      </c>
      <c r="K555" s="103">
        <v>0</v>
      </c>
      <c r="L555" s="104">
        <v>0</v>
      </c>
    </row>
    <row r="556" spans="1:12" x14ac:dyDescent="0.35">
      <c r="A556" s="655"/>
      <c r="B556" s="572"/>
      <c r="C556" s="17" t="s">
        <v>208</v>
      </c>
      <c r="D556" s="103">
        <v>2.042656497431451E-3</v>
      </c>
      <c r="E556" s="103">
        <v>0</v>
      </c>
      <c r="F556" s="103">
        <v>0</v>
      </c>
      <c r="G556" s="103">
        <v>0</v>
      </c>
      <c r="H556" s="103">
        <v>0</v>
      </c>
      <c r="I556" s="103">
        <v>0</v>
      </c>
      <c r="J556" s="103">
        <v>0</v>
      </c>
      <c r="K556" s="103">
        <v>0</v>
      </c>
      <c r="L556" s="104">
        <v>0</v>
      </c>
    </row>
    <row r="557" spans="1:12" x14ac:dyDescent="0.35">
      <c r="A557" s="655"/>
      <c r="B557" s="572"/>
      <c r="C557" s="17" t="s">
        <v>209</v>
      </c>
      <c r="D557" s="103">
        <v>0</v>
      </c>
      <c r="E557" s="103">
        <v>0</v>
      </c>
      <c r="F557" s="103">
        <v>0</v>
      </c>
      <c r="G557" s="103">
        <v>0</v>
      </c>
      <c r="H557" s="103">
        <v>0</v>
      </c>
      <c r="I557" s="103">
        <v>0</v>
      </c>
      <c r="J557" s="103">
        <v>0</v>
      </c>
      <c r="K557" s="103">
        <v>0</v>
      </c>
      <c r="L557" s="104">
        <v>0</v>
      </c>
    </row>
    <row r="558" spans="1:12" x14ac:dyDescent="0.35">
      <c r="A558" s="655"/>
      <c r="B558" s="572"/>
      <c r="C558" s="17" t="s">
        <v>210</v>
      </c>
      <c r="D558" s="103">
        <v>0</v>
      </c>
      <c r="E558" s="103">
        <v>0</v>
      </c>
      <c r="F558" s="103">
        <v>0</v>
      </c>
      <c r="G558" s="103">
        <v>0</v>
      </c>
      <c r="H558" s="103">
        <v>0</v>
      </c>
      <c r="I558" s="103">
        <v>0</v>
      </c>
      <c r="J558" s="103">
        <v>0</v>
      </c>
      <c r="K558" s="103">
        <v>0</v>
      </c>
      <c r="L558" s="104">
        <v>0</v>
      </c>
    </row>
    <row r="559" spans="1:12" x14ac:dyDescent="0.35">
      <c r="A559" s="655"/>
      <c r="B559" s="572"/>
      <c r="C559" s="17" t="s">
        <v>211</v>
      </c>
      <c r="D559" s="103">
        <v>0</v>
      </c>
      <c r="E559" s="103">
        <v>0</v>
      </c>
      <c r="F559" s="103">
        <v>0</v>
      </c>
      <c r="G559" s="103">
        <v>1.1641768243162423E-3</v>
      </c>
      <c r="H559" s="103">
        <v>0</v>
      </c>
      <c r="I559" s="103">
        <v>0</v>
      </c>
      <c r="J559" s="103">
        <v>0</v>
      </c>
      <c r="K559" s="103">
        <v>0</v>
      </c>
      <c r="L559" s="104">
        <v>0</v>
      </c>
    </row>
    <row r="560" spans="1:12" ht="15" thickBot="1" x14ac:dyDescent="0.4">
      <c r="A560" s="655"/>
      <c r="B560" s="573"/>
      <c r="C560" s="99" t="s">
        <v>212</v>
      </c>
      <c r="D560" s="105">
        <v>0</v>
      </c>
      <c r="E560" s="105">
        <v>0</v>
      </c>
      <c r="F560" s="105">
        <v>6.7415098255749076E-4</v>
      </c>
      <c r="G560" s="105">
        <v>0</v>
      </c>
      <c r="H560" s="105">
        <v>0</v>
      </c>
      <c r="I560" s="105">
        <v>0</v>
      </c>
      <c r="J560" s="105">
        <v>0</v>
      </c>
      <c r="K560" s="105">
        <v>0</v>
      </c>
      <c r="L560" s="106">
        <v>0</v>
      </c>
    </row>
    <row r="561" spans="1:12" x14ac:dyDescent="0.35">
      <c r="A561" s="655"/>
      <c r="B561" s="677" t="s">
        <v>164</v>
      </c>
      <c r="C561" s="98" t="s">
        <v>203</v>
      </c>
      <c r="D561" s="101">
        <v>0.23359654734018093</v>
      </c>
      <c r="E561" s="101">
        <v>0</v>
      </c>
      <c r="F561" s="101">
        <v>6.4175306694297315E-3</v>
      </c>
      <c r="G561" s="101">
        <v>0</v>
      </c>
      <c r="H561" s="101">
        <v>0</v>
      </c>
      <c r="I561" s="101">
        <v>0.10414319816152572</v>
      </c>
      <c r="J561" s="101">
        <v>1.9472472043836037E-2</v>
      </c>
      <c r="K561" s="101">
        <v>0</v>
      </c>
      <c r="L561" s="102">
        <v>0</v>
      </c>
    </row>
    <row r="562" spans="1:12" x14ac:dyDescent="0.35">
      <c r="A562" s="655"/>
      <c r="B562" s="572"/>
      <c r="C562" s="17" t="s">
        <v>204</v>
      </c>
      <c r="D562" s="103">
        <v>0.4821882765847888</v>
      </c>
      <c r="E562" s="103">
        <v>0.10733287379788398</v>
      </c>
      <c r="F562" s="103">
        <v>0</v>
      </c>
      <c r="G562" s="103">
        <v>8.6711038207044899E-3</v>
      </c>
      <c r="H562" s="103">
        <v>0</v>
      </c>
      <c r="I562" s="103">
        <v>0</v>
      </c>
      <c r="J562" s="103">
        <v>0</v>
      </c>
      <c r="K562" s="103">
        <v>0</v>
      </c>
      <c r="L562" s="104">
        <v>0</v>
      </c>
    </row>
    <row r="563" spans="1:12" x14ac:dyDescent="0.35">
      <c r="A563" s="655"/>
      <c r="B563" s="572"/>
      <c r="C563" s="17" t="s">
        <v>205</v>
      </c>
      <c r="D563" s="103">
        <v>1.9696841715680204E-3</v>
      </c>
      <c r="E563" s="103">
        <v>0</v>
      </c>
      <c r="F563" s="103">
        <v>0</v>
      </c>
      <c r="G563" s="103">
        <v>0</v>
      </c>
      <c r="H563" s="103">
        <v>0</v>
      </c>
      <c r="I563" s="103">
        <v>0</v>
      </c>
      <c r="J563" s="103">
        <v>0</v>
      </c>
      <c r="K563" s="103">
        <v>0</v>
      </c>
      <c r="L563" s="104">
        <v>0</v>
      </c>
    </row>
    <row r="564" spans="1:12" x14ac:dyDescent="0.35">
      <c r="A564" s="655"/>
      <c r="B564" s="572"/>
      <c r="C564" s="17" t="s">
        <v>206</v>
      </c>
      <c r="D564" s="103">
        <v>0</v>
      </c>
      <c r="E564" s="103">
        <v>0</v>
      </c>
      <c r="F564" s="103">
        <v>0</v>
      </c>
      <c r="G564" s="103">
        <v>0</v>
      </c>
      <c r="H564" s="103">
        <v>0</v>
      </c>
      <c r="I564" s="103">
        <v>0</v>
      </c>
      <c r="J564" s="103">
        <v>0</v>
      </c>
      <c r="K564" s="103">
        <v>0</v>
      </c>
      <c r="L564" s="104">
        <v>0</v>
      </c>
    </row>
    <row r="565" spans="1:12" x14ac:dyDescent="0.35">
      <c r="A565" s="655"/>
      <c r="B565" s="572"/>
      <c r="C565" s="17" t="s">
        <v>207</v>
      </c>
      <c r="D565" s="103">
        <v>1.5432886995172183E-3</v>
      </c>
      <c r="E565" s="103">
        <v>2.2962719058469905E-4</v>
      </c>
      <c r="F565" s="103">
        <v>0</v>
      </c>
      <c r="G565" s="103">
        <v>0</v>
      </c>
      <c r="H565" s="103">
        <v>0</v>
      </c>
      <c r="I565" s="103">
        <v>0</v>
      </c>
      <c r="J565" s="103">
        <v>0</v>
      </c>
      <c r="K565" s="103">
        <v>0</v>
      </c>
      <c r="L565" s="104">
        <v>0</v>
      </c>
    </row>
    <row r="566" spans="1:12" x14ac:dyDescent="0.35">
      <c r="A566" s="655"/>
      <c r="B566" s="572"/>
      <c r="C566" s="17" t="s">
        <v>208</v>
      </c>
      <c r="D566" s="103">
        <v>1.312030159533022E-3</v>
      </c>
      <c r="E566" s="103">
        <v>0</v>
      </c>
      <c r="F566" s="103">
        <v>0</v>
      </c>
      <c r="G566" s="103">
        <v>0</v>
      </c>
      <c r="H566" s="103">
        <v>0</v>
      </c>
      <c r="I566" s="103">
        <v>0</v>
      </c>
      <c r="J566" s="103">
        <v>0</v>
      </c>
      <c r="K566" s="103">
        <v>0</v>
      </c>
      <c r="L566" s="104">
        <v>0</v>
      </c>
    </row>
    <row r="567" spans="1:12" x14ac:dyDescent="0.35">
      <c r="A567" s="655"/>
      <c r="B567" s="572"/>
      <c r="C567" s="17" t="s">
        <v>209</v>
      </c>
      <c r="D567" s="103">
        <v>0</v>
      </c>
      <c r="E567" s="103">
        <v>0</v>
      </c>
      <c r="F567" s="103">
        <v>0</v>
      </c>
      <c r="G567" s="103">
        <v>0</v>
      </c>
      <c r="H567" s="103">
        <v>0</v>
      </c>
      <c r="I567" s="103">
        <v>0</v>
      </c>
      <c r="J567" s="103">
        <v>0</v>
      </c>
      <c r="K567" s="103">
        <v>0</v>
      </c>
      <c r="L567" s="104">
        <v>0</v>
      </c>
    </row>
    <row r="568" spans="1:12" x14ac:dyDescent="0.35">
      <c r="A568" s="655"/>
      <c r="B568" s="572"/>
      <c r="C568" s="17" t="s">
        <v>210</v>
      </c>
      <c r="D568" s="103">
        <v>0</v>
      </c>
      <c r="E568" s="103">
        <v>0</v>
      </c>
      <c r="F568" s="103">
        <v>0</v>
      </c>
      <c r="G568" s="103">
        <v>0</v>
      </c>
      <c r="H568" s="103">
        <v>0</v>
      </c>
      <c r="I568" s="103">
        <v>0</v>
      </c>
      <c r="J568" s="103">
        <v>0</v>
      </c>
      <c r="K568" s="103">
        <v>0</v>
      </c>
      <c r="L568" s="104">
        <v>0</v>
      </c>
    </row>
    <row r="569" spans="1:12" x14ac:dyDescent="0.35">
      <c r="A569" s="655"/>
      <c r="B569" s="572"/>
      <c r="C569" s="17" t="s">
        <v>211</v>
      </c>
      <c r="D569" s="103">
        <v>0</v>
      </c>
      <c r="E569" s="103">
        <v>0</v>
      </c>
      <c r="F569" s="103">
        <v>0</v>
      </c>
      <c r="G569" s="103">
        <v>3.2470839647037467E-2</v>
      </c>
      <c r="H569" s="103">
        <v>0</v>
      </c>
      <c r="I569" s="103">
        <v>0</v>
      </c>
      <c r="J569" s="103">
        <v>0</v>
      </c>
      <c r="K569" s="103">
        <v>0</v>
      </c>
      <c r="L569" s="104">
        <v>0</v>
      </c>
    </row>
    <row r="570" spans="1:12" ht="15" thickBot="1" x14ac:dyDescent="0.4">
      <c r="A570" s="655"/>
      <c r="B570" s="573"/>
      <c r="C570" s="99" t="s">
        <v>212</v>
      </c>
      <c r="D570" s="105">
        <v>0</v>
      </c>
      <c r="E570" s="105">
        <v>0</v>
      </c>
      <c r="F570" s="105">
        <v>6.5252771340987162E-4</v>
      </c>
      <c r="G570" s="105">
        <v>0</v>
      </c>
      <c r="H570" s="105">
        <v>0</v>
      </c>
      <c r="I570" s="105">
        <v>0</v>
      </c>
      <c r="J570" s="105">
        <v>0</v>
      </c>
      <c r="K570" s="105">
        <v>0</v>
      </c>
      <c r="L570" s="106">
        <v>0</v>
      </c>
    </row>
    <row r="571" spans="1:12" x14ac:dyDescent="0.35">
      <c r="A571" s="655"/>
      <c r="B571" s="677" t="s">
        <v>165</v>
      </c>
      <c r="C571" s="98" t="s">
        <v>203</v>
      </c>
      <c r="D571" s="101">
        <v>0.22721452330831343</v>
      </c>
      <c r="E571" s="101">
        <v>1.5560295499113437E-4</v>
      </c>
      <c r="F571" s="101">
        <v>6.3099833059849222E-3</v>
      </c>
      <c r="G571" s="101">
        <v>0</v>
      </c>
      <c r="H571" s="101">
        <v>0</v>
      </c>
      <c r="I571" s="101">
        <v>0.48008580499560904</v>
      </c>
      <c r="J571" s="101">
        <v>6.1832734528177946E-2</v>
      </c>
      <c r="K571" s="101">
        <v>0</v>
      </c>
      <c r="L571" s="102">
        <v>0</v>
      </c>
    </row>
    <row r="572" spans="1:12" x14ac:dyDescent="0.35">
      <c r="A572" s="655"/>
      <c r="B572" s="572"/>
      <c r="C572" s="17" t="s">
        <v>204</v>
      </c>
      <c r="D572" s="103">
        <v>0.14917835795392267</v>
      </c>
      <c r="E572" s="103">
        <v>6.9410555975642857E-2</v>
      </c>
      <c r="F572" s="103">
        <v>0</v>
      </c>
      <c r="G572" s="103">
        <v>0</v>
      </c>
      <c r="H572" s="103">
        <v>0</v>
      </c>
      <c r="I572" s="103">
        <v>0</v>
      </c>
      <c r="J572" s="103">
        <v>0</v>
      </c>
      <c r="K572" s="103">
        <v>3.6747502584463412E-3</v>
      </c>
      <c r="L572" s="104">
        <v>0</v>
      </c>
    </row>
    <row r="573" spans="1:12" x14ac:dyDescent="0.35">
      <c r="A573" s="655"/>
      <c r="B573" s="572"/>
      <c r="C573" s="17" t="s">
        <v>205</v>
      </c>
      <c r="D573" s="103">
        <v>0</v>
      </c>
      <c r="E573" s="103">
        <v>0</v>
      </c>
      <c r="F573" s="103">
        <v>0</v>
      </c>
      <c r="G573" s="103">
        <v>0</v>
      </c>
      <c r="H573" s="103">
        <v>0</v>
      </c>
      <c r="I573" s="103">
        <v>0</v>
      </c>
      <c r="J573" s="103">
        <v>0</v>
      </c>
      <c r="K573" s="103">
        <v>0</v>
      </c>
      <c r="L573" s="104">
        <v>0</v>
      </c>
    </row>
    <row r="574" spans="1:12" x14ac:dyDescent="0.35">
      <c r="A574" s="655"/>
      <c r="B574" s="572"/>
      <c r="C574" s="17" t="s">
        <v>206</v>
      </c>
      <c r="D574" s="103">
        <v>0</v>
      </c>
      <c r="E574" s="103">
        <v>0</v>
      </c>
      <c r="F574" s="103">
        <v>0</v>
      </c>
      <c r="G574" s="103">
        <v>0</v>
      </c>
      <c r="H574" s="103">
        <v>0</v>
      </c>
      <c r="I574" s="103">
        <v>0</v>
      </c>
      <c r="J574" s="103">
        <v>0</v>
      </c>
      <c r="K574" s="103">
        <v>0</v>
      </c>
      <c r="L574" s="104">
        <v>0</v>
      </c>
    </row>
    <row r="575" spans="1:12" x14ac:dyDescent="0.35">
      <c r="A575" s="655"/>
      <c r="B575" s="572"/>
      <c r="C575" s="17" t="s">
        <v>207</v>
      </c>
      <c r="D575" s="103">
        <v>1.5921478996470682E-4</v>
      </c>
      <c r="E575" s="103">
        <v>0</v>
      </c>
      <c r="F575" s="103">
        <v>0</v>
      </c>
      <c r="G575" s="103">
        <v>0</v>
      </c>
      <c r="H575" s="103">
        <v>0</v>
      </c>
      <c r="I575" s="103">
        <v>0</v>
      </c>
      <c r="J575" s="103">
        <v>0</v>
      </c>
      <c r="K575" s="103">
        <v>0</v>
      </c>
      <c r="L575" s="104">
        <v>0</v>
      </c>
    </row>
    <row r="576" spans="1:12" x14ac:dyDescent="0.35">
      <c r="A576" s="655"/>
      <c r="B576" s="572"/>
      <c r="C576" s="17" t="s">
        <v>208</v>
      </c>
      <c r="D576" s="103">
        <v>1.6401352409256143E-3</v>
      </c>
      <c r="E576" s="103">
        <v>0</v>
      </c>
      <c r="F576" s="103">
        <v>0</v>
      </c>
      <c r="G576" s="103">
        <v>0</v>
      </c>
      <c r="H576" s="103">
        <v>0</v>
      </c>
      <c r="I576" s="103">
        <v>0</v>
      </c>
      <c r="J576" s="103">
        <v>0</v>
      </c>
      <c r="K576" s="103">
        <v>0</v>
      </c>
      <c r="L576" s="104">
        <v>0</v>
      </c>
    </row>
    <row r="577" spans="1:12" x14ac:dyDescent="0.35">
      <c r="A577" s="655"/>
      <c r="B577" s="572"/>
      <c r="C577" s="17" t="s">
        <v>209</v>
      </c>
      <c r="D577" s="103">
        <v>0</v>
      </c>
      <c r="E577" s="103">
        <v>0</v>
      </c>
      <c r="F577" s="103">
        <v>0</v>
      </c>
      <c r="G577" s="103">
        <v>0</v>
      </c>
      <c r="H577" s="103">
        <v>0</v>
      </c>
      <c r="I577" s="103">
        <v>0</v>
      </c>
      <c r="J577" s="103">
        <v>0</v>
      </c>
      <c r="K577" s="103">
        <v>0</v>
      </c>
      <c r="L577" s="104">
        <v>0</v>
      </c>
    </row>
    <row r="578" spans="1:12" x14ac:dyDescent="0.35">
      <c r="A578" s="655"/>
      <c r="B578" s="572"/>
      <c r="C578" s="17" t="s">
        <v>210</v>
      </c>
      <c r="D578" s="103">
        <v>0</v>
      </c>
      <c r="E578" s="103">
        <v>0</v>
      </c>
      <c r="F578" s="103">
        <v>0</v>
      </c>
      <c r="G578" s="103">
        <v>0</v>
      </c>
      <c r="H578" s="103">
        <v>0</v>
      </c>
      <c r="I578" s="103">
        <v>0</v>
      </c>
      <c r="J578" s="103">
        <v>0</v>
      </c>
      <c r="K578" s="103">
        <v>0</v>
      </c>
      <c r="L578" s="104">
        <v>0</v>
      </c>
    </row>
    <row r="579" spans="1:12" x14ac:dyDescent="0.35">
      <c r="A579" s="655"/>
      <c r="B579" s="572"/>
      <c r="C579" s="17" t="s">
        <v>211</v>
      </c>
      <c r="D579" s="103">
        <v>0</v>
      </c>
      <c r="E579" s="103">
        <v>0</v>
      </c>
      <c r="F579" s="103">
        <v>0</v>
      </c>
      <c r="G579" s="103">
        <v>0</v>
      </c>
      <c r="H579" s="103">
        <v>0</v>
      </c>
      <c r="I579" s="103">
        <v>0</v>
      </c>
      <c r="J579" s="103">
        <v>0</v>
      </c>
      <c r="K579" s="103">
        <v>0</v>
      </c>
      <c r="L579" s="104">
        <v>0</v>
      </c>
    </row>
    <row r="580" spans="1:12" ht="15" thickBot="1" x14ac:dyDescent="0.4">
      <c r="A580" s="655"/>
      <c r="B580" s="573"/>
      <c r="C580" s="99" t="s">
        <v>212</v>
      </c>
      <c r="D580" s="105">
        <v>0</v>
      </c>
      <c r="E580" s="105">
        <v>0</v>
      </c>
      <c r="F580" s="105">
        <v>3.3833668802131918E-4</v>
      </c>
      <c r="G580" s="105">
        <v>0</v>
      </c>
      <c r="H580" s="105">
        <v>0</v>
      </c>
      <c r="I580" s="105">
        <v>0</v>
      </c>
      <c r="J580" s="105">
        <v>0</v>
      </c>
      <c r="K580" s="105">
        <v>0</v>
      </c>
      <c r="L580" s="106">
        <v>0</v>
      </c>
    </row>
    <row r="581" spans="1:12" x14ac:dyDescent="0.35">
      <c r="A581" s="655"/>
      <c r="B581" s="677" t="s">
        <v>166</v>
      </c>
      <c r="C581" s="98" t="s">
        <v>203</v>
      </c>
      <c r="D581" s="101">
        <v>0.30400151501850503</v>
      </c>
      <c r="E581" s="101">
        <v>1.3248587006753355E-5</v>
      </c>
      <c r="F581" s="101">
        <v>1.7244734794489465E-2</v>
      </c>
      <c r="G581" s="101">
        <v>0</v>
      </c>
      <c r="H581" s="101">
        <v>0</v>
      </c>
      <c r="I581" s="101">
        <v>6.8175926085643157E-2</v>
      </c>
      <c r="J581" s="101">
        <v>0.27322183391384053</v>
      </c>
      <c r="K581" s="101">
        <v>0</v>
      </c>
      <c r="L581" s="102">
        <v>0</v>
      </c>
    </row>
    <row r="582" spans="1:12" x14ac:dyDescent="0.35">
      <c r="A582" s="655"/>
      <c r="B582" s="572"/>
      <c r="C582" s="17" t="s">
        <v>204</v>
      </c>
      <c r="D582" s="103">
        <v>0.15568287928079935</v>
      </c>
      <c r="E582" s="103">
        <v>1.4876672006381694E-2</v>
      </c>
      <c r="F582" s="103">
        <v>0</v>
      </c>
      <c r="G582" s="103">
        <v>6.8549238081955658E-3</v>
      </c>
      <c r="H582" s="103">
        <v>0</v>
      </c>
      <c r="I582" s="103">
        <v>0</v>
      </c>
      <c r="J582" s="103">
        <v>0</v>
      </c>
      <c r="K582" s="103">
        <v>6.32132405323032E-3</v>
      </c>
      <c r="L582" s="104">
        <v>0</v>
      </c>
    </row>
    <row r="583" spans="1:12" x14ac:dyDescent="0.35">
      <c r="A583" s="655"/>
      <c r="B583" s="572"/>
      <c r="C583" s="17" t="s">
        <v>205</v>
      </c>
      <c r="D583" s="103">
        <v>1.2169116071261445E-2</v>
      </c>
      <c r="E583" s="103">
        <v>8.0138129601155068E-5</v>
      </c>
      <c r="F583" s="103">
        <v>0</v>
      </c>
      <c r="G583" s="103">
        <v>0</v>
      </c>
      <c r="H583" s="103">
        <v>0</v>
      </c>
      <c r="I583" s="103">
        <v>0</v>
      </c>
      <c r="J583" s="103">
        <v>0</v>
      </c>
      <c r="K583" s="103">
        <v>0</v>
      </c>
      <c r="L583" s="104">
        <v>0</v>
      </c>
    </row>
    <row r="584" spans="1:12" x14ac:dyDescent="0.35">
      <c r="A584" s="655"/>
      <c r="B584" s="572"/>
      <c r="C584" s="17" t="s">
        <v>206</v>
      </c>
      <c r="D584" s="103">
        <v>4.4408524072515128E-4</v>
      </c>
      <c r="E584" s="103">
        <v>1.6453744954990804E-3</v>
      </c>
      <c r="F584" s="103">
        <v>0</v>
      </c>
      <c r="G584" s="103">
        <v>0</v>
      </c>
      <c r="H584" s="103">
        <v>0</v>
      </c>
      <c r="I584" s="103">
        <v>0</v>
      </c>
      <c r="J584" s="103">
        <v>0</v>
      </c>
      <c r="K584" s="103">
        <v>0</v>
      </c>
      <c r="L584" s="104">
        <v>0</v>
      </c>
    </row>
    <row r="585" spans="1:12" x14ac:dyDescent="0.35">
      <c r="A585" s="655"/>
      <c r="B585" s="572"/>
      <c r="C585" s="17" t="s">
        <v>207</v>
      </c>
      <c r="D585" s="103">
        <v>7.5874267385433721E-4</v>
      </c>
      <c r="E585" s="103">
        <v>7.8246547062340614E-5</v>
      </c>
      <c r="F585" s="103">
        <v>0</v>
      </c>
      <c r="G585" s="103">
        <v>0</v>
      </c>
      <c r="H585" s="103">
        <v>0</v>
      </c>
      <c r="I585" s="103">
        <v>0</v>
      </c>
      <c r="J585" s="103">
        <v>0</v>
      </c>
      <c r="K585" s="103">
        <v>0</v>
      </c>
      <c r="L585" s="104">
        <v>0</v>
      </c>
    </row>
    <row r="586" spans="1:12" x14ac:dyDescent="0.35">
      <c r="A586" s="655"/>
      <c r="B586" s="572"/>
      <c r="C586" s="17" t="s">
        <v>208</v>
      </c>
      <c r="D586" s="103">
        <v>3.1876669534169353E-3</v>
      </c>
      <c r="E586" s="103">
        <v>0</v>
      </c>
      <c r="F586" s="103">
        <v>0</v>
      </c>
      <c r="G586" s="103">
        <v>0</v>
      </c>
      <c r="H586" s="103">
        <v>0</v>
      </c>
      <c r="I586" s="103">
        <v>0</v>
      </c>
      <c r="J586" s="103">
        <v>0</v>
      </c>
      <c r="K586" s="103">
        <v>0</v>
      </c>
      <c r="L586" s="104">
        <v>0</v>
      </c>
    </row>
    <row r="587" spans="1:12" x14ac:dyDescent="0.35">
      <c r="A587" s="655"/>
      <c r="B587" s="572"/>
      <c r="C587" s="17" t="s">
        <v>209</v>
      </c>
      <c r="D587" s="103">
        <v>0</v>
      </c>
      <c r="E587" s="103">
        <v>0</v>
      </c>
      <c r="F587" s="103">
        <v>0</v>
      </c>
      <c r="G587" s="103">
        <v>0</v>
      </c>
      <c r="H587" s="103">
        <v>0</v>
      </c>
      <c r="I587" s="103">
        <v>0</v>
      </c>
      <c r="J587" s="103">
        <v>0</v>
      </c>
      <c r="K587" s="103">
        <v>0</v>
      </c>
      <c r="L587" s="104">
        <v>0</v>
      </c>
    </row>
    <row r="588" spans="1:12" x14ac:dyDescent="0.35">
      <c r="A588" s="655"/>
      <c r="B588" s="572"/>
      <c r="C588" s="17" t="s">
        <v>210</v>
      </c>
      <c r="D588" s="103">
        <v>0</v>
      </c>
      <c r="E588" s="103">
        <v>0</v>
      </c>
      <c r="F588" s="103">
        <v>0</v>
      </c>
      <c r="G588" s="103">
        <v>0</v>
      </c>
      <c r="H588" s="103">
        <v>0</v>
      </c>
      <c r="I588" s="103">
        <v>0</v>
      </c>
      <c r="J588" s="103">
        <v>0</v>
      </c>
      <c r="K588" s="103">
        <v>0</v>
      </c>
      <c r="L588" s="104">
        <v>0</v>
      </c>
    </row>
    <row r="589" spans="1:12" x14ac:dyDescent="0.35">
      <c r="A589" s="655"/>
      <c r="B589" s="572"/>
      <c r="C589" s="17" t="s">
        <v>211</v>
      </c>
      <c r="D589" s="103">
        <v>0</v>
      </c>
      <c r="E589" s="103">
        <v>0</v>
      </c>
      <c r="F589" s="103">
        <v>0</v>
      </c>
      <c r="G589" s="103">
        <v>5.2772814061635136E-2</v>
      </c>
      <c r="H589" s="103">
        <v>0</v>
      </c>
      <c r="I589" s="103">
        <v>0</v>
      </c>
      <c r="J589" s="103">
        <v>0</v>
      </c>
      <c r="K589" s="103">
        <v>0</v>
      </c>
      <c r="L589" s="104">
        <v>0</v>
      </c>
    </row>
    <row r="590" spans="1:12" ht="15" thickBot="1" x14ac:dyDescent="0.4">
      <c r="A590" s="655"/>
      <c r="B590" s="573"/>
      <c r="C590" s="99" t="s">
        <v>212</v>
      </c>
      <c r="D590" s="105">
        <v>0</v>
      </c>
      <c r="E590" s="105">
        <v>0</v>
      </c>
      <c r="F590" s="105">
        <v>8.2470758278852571E-2</v>
      </c>
      <c r="G590" s="105">
        <v>0</v>
      </c>
      <c r="H590" s="105">
        <v>0</v>
      </c>
      <c r="I590" s="105">
        <v>0</v>
      </c>
      <c r="J590" s="105">
        <v>0</v>
      </c>
      <c r="K590" s="105">
        <v>0</v>
      </c>
      <c r="L590" s="106">
        <v>0</v>
      </c>
    </row>
    <row r="591" spans="1:12" x14ac:dyDescent="0.35">
      <c r="A591" s="655"/>
      <c r="B591" s="677" t="s">
        <v>167</v>
      </c>
      <c r="C591" s="98" t="s">
        <v>203</v>
      </c>
      <c r="D591" s="101">
        <v>0.24395306900393871</v>
      </c>
      <c r="E591" s="101">
        <v>0</v>
      </c>
      <c r="F591" s="101">
        <v>1.0044396062104133E-2</v>
      </c>
      <c r="G591" s="101">
        <v>0</v>
      </c>
      <c r="H591" s="101">
        <v>1.9024703670911238E-3</v>
      </c>
      <c r="I591" s="101">
        <v>4.5445145619330142E-2</v>
      </c>
      <c r="J591" s="101">
        <v>2.7709654238602294E-2</v>
      </c>
      <c r="K591" s="101">
        <v>0</v>
      </c>
      <c r="L591" s="102">
        <v>0</v>
      </c>
    </row>
    <row r="592" spans="1:12" x14ac:dyDescent="0.35">
      <c r="A592" s="655"/>
      <c r="B592" s="572"/>
      <c r="C592" s="17" t="s">
        <v>204</v>
      </c>
      <c r="D592" s="103">
        <v>0.3312708219274686</v>
      </c>
      <c r="E592" s="103">
        <v>0.12305668475451416</v>
      </c>
      <c r="F592" s="103">
        <v>0</v>
      </c>
      <c r="G592" s="103">
        <v>6.978728406976417E-3</v>
      </c>
      <c r="H592" s="103">
        <v>0</v>
      </c>
      <c r="I592" s="103">
        <v>0</v>
      </c>
      <c r="J592" s="103">
        <v>0</v>
      </c>
      <c r="K592" s="103">
        <v>7.9364865573689821E-3</v>
      </c>
      <c r="L592" s="104">
        <v>0</v>
      </c>
    </row>
    <row r="593" spans="1:12" x14ac:dyDescent="0.35">
      <c r="A593" s="655"/>
      <c r="B593" s="572"/>
      <c r="C593" s="17" t="s">
        <v>205</v>
      </c>
      <c r="D593" s="103">
        <v>0.10581753995252598</v>
      </c>
      <c r="E593" s="103">
        <v>1.2885534072037998E-3</v>
      </c>
      <c r="F593" s="103">
        <v>0</v>
      </c>
      <c r="G593" s="103">
        <v>0</v>
      </c>
      <c r="H593" s="103">
        <v>0</v>
      </c>
      <c r="I593" s="103">
        <v>0</v>
      </c>
      <c r="J593" s="103">
        <v>0</v>
      </c>
      <c r="K593" s="103">
        <v>0</v>
      </c>
      <c r="L593" s="104">
        <v>0</v>
      </c>
    </row>
    <row r="594" spans="1:12" x14ac:dyDescent="0.35">
      <c r="A594" s="655"/>
      <c r="B594" s="572"/>
      <c r="C594" s="17" t="s">
        <v>206</v>
      </c>
      <c r="D594" s="103">
        <v>1.40870857924061E-4</v>
      </c>
      <c r="E594" s="103">
        <v>1.8474159270372836E-3</v>
      </c>
      <c r="F594" s="103">
        <v>0</v>
      </c>
      <c r="G594" s="103">
        <v>0</v>
      </c>
      <c r="H594" s="103">
        <v>0</v>
      </c>
      <c r="I594" s="103">
        <v>0</v>
      </c>
      <c r="J594" s="103">
        <v>0</v>
      </c>
      <c r="K594" s="103">
        <v>0</v>
      </c>
      <c r="L594" s="104">
        <v>0</v>
      </c>
    </row>
    <row r="595" spans="1:12" x14ac:dyDescent="0.35">
      <c r="A595" s="655"/>
      <c r="B595" s="572"/>
      <c r="C595" s="17" t="s">
        <v>207</v>
      </c>
      <c r="D595" s="103">
        <v>1.30081316016596E-5</v>
      </c>
      <c r="E595" s="103">
        <v>1.4473203243898307E-3</v>
      </c>
      <c r="F595" s="103">
        <v>0</v>
      </c>
      <c r="G595" s="103">
        <v>0</v>
      </c>
      <c r="H595" s="103">
        <v>0</v>
      </c>
      <c r="I595" s="103">
        <v>0</v>
      </c>
      <c r="J595" s="103">
        <v>0</v>
      </c>
      <c r="K595" s="103">
        <v>0</v>
      </c>
      <c r="L595" s="104">
        <v>0</v>
      </c>
    </row>
    <row r="596" spans="1:12" x14ac:dyDescent="0.35">
      <c r="A596" s="655"/>
      <c r="B596" s="572"/>
      <c r="C596" s="17" t="s">
        <v>208</v>
      </c>
      <c r="D596" s="103">
        <v>3.8050106438177082E-5</v>
      </c>
      <c r="E596" s="103">
        <v>0</v>
      </c>
      <c r="F596" s="103">
        <v>0</v>
      </c>
      <c r="G596" s="103">
        <v>0</v>
      </c>
      <c r="H596" s="103">
        <v>0</v>
      </c>
      <c r="I596" s="103">
        <v>0</v>
      </c>
      <c r="J596" s="103">
        <v>0</v>
      </c>
      <c r="K596" s="103">
        <v>0</v>
      </c>
      <c r="L596" s="104">
        <v>0</v>
      </c>
    </row>
    <row r="597" spans="1:12" x14ac:dyDescent="0.35">
      <c r="A597" s="655"/>
      <c r="B597" s="572"/>
      <c r="C597" s="17" t="s">
        <v>209</v>
      </c>
      <c r="D597" s="103">
        <v>0</v>
      </c>
      <c r="E597" s="103">
        <v>0</v>
      </c>
      <c r="F597" s="103">
        <v>0</v>
      </c>
      <c r="G597" s="103">
        <v>0</v>
      </c>
      <c r="H597" s="103">
        <v>0</v>
      </c>
      <c r="I597" s="103">
        <v>0</v>
      </c>
      <c r="J597" s="103">
        <v>0</v>
      </c>
      <c r="K597" s="103">
        <v>0</v>
      </c>
      <c r="L597" s="104">
        <v>0</v>
      </c>
    </row>
    <row r="598" spans="1:12" x14ac:dyDescent="0.35">
      <c r="A598" s="655"/>
      <c r="B598" s="572"/>
      <c r="C598" s="17" t="s">
        <v>210</v>
      </c>
      <c r="D598" s="103">
        <v>0</v>
      </c>
      <c r="E598" s="103">
        <v>0</v>
      </c>
      <c r="F598" s="103">
        <v>0</v>
      </c>
      <c r="G598" s="103">
        <v>0</v>
      </c>
      <c r="H598" s="103">
        <v>0</v>
      </c>
      <c r="I598" s="103">
        <v>0</v>
      </c>
      <c r="J598" s="103">
        <v>0</v>
      </c>
      <c r="K598" s="103">
        <v>0</v>
      </c>
      <c r="L598" s="104">
        <v>0</v>
      </c>
    </row>
    <row r="599" spans="1:12" x14ac:dyDescent="0.35">
      <c r="A599" s="655"/>
      <c r="B599" s="572"/>
      <c r="C599" s="17" t="s">
        <v>211</v>
      </c>
      <c r="D599" s="103">
        <v>0</v>
      </c>
      <c r="E599" s="103">
        <v>0</v>
      </c>
      <c r="F599" s="103">
        <v>0</v>
      </c>
      <c r="G599" s="103">
        <v>6.4325073131661581E-2</v>
      </c>
      <c r="H599" s="103">
        <v>0</v>
      </c>
      <c r="I599" s="103">
        <v>0</v>
      </c>
      <c r="J599" s="103">
        <v>0</v>
      </c>
      <c r="K599" s="103">
        <v>0</v>
      </c>
      <c r="L599" s="104">
        <v>0</v>
      </c>
    </row>
    <row r="600" spans="1:12" ht="15" thickBot="1" x14ac:dyDescent="0.4">
      <c r="A600" s="655"/>
      <c r="B600" s="573"/>
      <c r="C600" s="99" t="s">
        <v>212</v>
      </c>
      <c r="D600" s="105">
        <v>0</v>
      </c>
      <c r="E600" s="105">
        <v>0</v>
      </c>
      <c r="F600" s="105">
        <v>2.6784711223822984E-2</v>
      </c>
      <c r="G600" s="105">
        <v>0</v>
      </c>
      <c r="H600" s="105">
        <v>0</v>
      </c>
      <c r="I600" s="105">
        <v>0</v>
      </c>
      <c r="J600" s="105">
        <v>0</v>
      </c>
      <c r="K600" s="105">
        <v>0</v>
      </c>
      <c r="L600" s="106">
        <v>0</v>
      </c>
    </row>
    <row r="601" spans="1:12" x14ac:dyDescent="0.35">
      <c r="A601" s="655"/>
      <c r="B601" s="677" t="s">
        <v>168</v>
      </c>
      <c r="C601" s="98" t="s">
        <v>203</v>
      </c>
      <c r="D601" s="101">
        <v>0.16624854092013805</v>
      </c>
      <c r="E601" s="101">
        <v>4.4740555631354523E-6</v>
      </c>
      <c r="F601" s="101">
        <v>1.2984959440083299E-2</v>
      </c>
      <c r="G601" s="101">
        <v>0</v>
      </c>
      <c r="H601" s="101">
        <v>1.9988775802887163E-2</v>
      </c>
      <c r="I601" s="101">
        <v>0.16744164824797939</v>
      </c>
      <c r="J601" s="101">
        <v>0.12222053128676284</v>
      </c>
      <c r="K601" s="101">
        <v>0</v>
      </c>
      <c r="L601" s="102">
        <v>0</v>
      </c>
    </row>
    <row r="602" spans="1:12" x14ac:dyDescent="0.35">
      <c r="A602" s="655"/>
      <c r="B602" s="572"/>
      <c r="C602" s="17" t="s">
        <v>204</v>
      </c>
      <c r="D602" s="103">
        <v>0.4235632440743537</v>
      </c>
      <c r="E602" s="103">
        <v>3.9548157374430591E-2</v>
      </c>
      <c r="F602" s="103">
        <v>0</v>
      </c>
      <c r="G602" s="103">
        <v>4.8165653025783158E-3</v>
      </c>
      <c r="H602" s="103">
        <v>0</v>
      </c>
      <c r="I602" s="103">
        <v>0</v>
      </c>
      <c r="J602" s="103">
        <v>0</v>
      </c>
      <c r="K602" s="103">
        <v>4.4800126015787072E-3</v>
      </c>
      <c r="L602" s="104">
        <v>0</v>
      </c>
    </row>
    <row r="603" spans="1:12" x14ac:dyDescent="0.35">
      <c r="A603" s="655"/>
      <c r="B603" s="572"/>
      <c r="C603" s="17" t="s">
        <v>205</v>
      </c>
      <c r="D603" s="103">
        <v>6.2852816256576257E-3</v>
      </c>
      <c r="E603" s="103">
        <v>8.2546176999502995E-6</v>
      </c>
      <c r="F603" s="103">
        <v>0</v>
      </c>
      <c r="G603" s="103">
        <v>0</v>
      </c>
      <c r="H603" s="103">
        <v>0</v>
      </c>
      <c r="I603" s="103">
        <v>0</v>
      </c>
      <c r="J603" s="103">
        <v>0</v>
      </c>
      <c r="K603" s="103">
        <v>0</v>
      </c>
      <c r="L603" s="104">
        <v>0</v>
      </c>
    </row>
    <row r="604" spans="1:12" x14ac:dyDescent="0.35">
      <c r="A604" s="655"/>
      <c r="B604" s="572"/>
      <c r="C604" s="17" t="s">
        <v>206</v>
      </c>
      <c r="D604" s="103">
        <v>3.536074295380322E-6</v>
      </c>
      <c r="E604" s="103">
        <v>3.0774831849154109E-3</v>
      </c>
      <c r="F604" s="103">
        <v>0</v>
      </c>
      <c r="G604" s="103">
        <v>0</v>
      </c>
      <c r="H604" s="103">
        <v>0</v>
      </c>
      <c r="I604" s="103">
        <v>0</v>
      </c>
      <c r="J604" s="103">
        <v>0</v>
      </c>
      <c r="K604" s="103">
        <v>0</v>
      </c>
      <c r="L604" s="104">
        <v>0</v>
      </c>
    </row>
    <row r="605" spans="1:12" x14ac:dyDescent="0.35">
      <c r="A605" s="655"/>
      <c r="B605" s="572"/>
      <c r="C605" s="17" t="s">
        <v>207</v>
      </c>
      <c r="D605" s="103">
        <v>2.1373913619341189E-4</v>
      </c>
      <c r="E605" s="103">
        <v>5.5541754136314616E-5</v>
      </c>
      <c r="F605" s="103">
        <v>0</v>
      </c>
      <c r="G605" s="103">
        <v>0</v>
      </c>
      <c r="H605" s="103">
        <v>0</v>
      </c>
      <c r="I605" s="103">
        <v>0</v>
      </c>
      <c r="J605" s="103">
        <v>0</v>
      </c>
      <c r="K605" s="103">
        <v>0</v>
      </c>
      <c r="L605" s="104">
        <v>0</v>
      </c>
    </row>
    <row r="606" spans="1:12" x14ac:dyDescent="0.35">
      <c r="A606" s="655"/>
      <c r="B606" s="572"/>
      <c r="C606" s="17" t="s">
        <v>208</v>
      </c>
      <c r="D606" s="103">
        <v>5.7940287876208573E-5</v>
      </c>
      <c r="E606" s="103">
        <v>0</v>
      </c>
      <c r="F606" s="103">
        <v>0</v>
      </c>
      <c r="G606" s="103">
        <v>0</v>
      </c>
      <c r="H606" s="103">
        <v>0</v>
      </c>
      <c r="I606" s="103">
        <v>0</v>
      </c>
      <c r="J606" s="103">
        <v>0</v>
      </c>
      <c r="K606" s="103">
        <v>0</v>
      </c>
      <c r="L606" s="104">
        <v>0</v>
      </c>
    </row>
    <row r="607" spans="1:12" x14ac:dyDescent="0.35">
      <c r="A607" s="655"/>
      <c r="B607" s="572"/>
      <c r="C607" s="17" t="s">
        <v>209</v>
      </c>
      <c r="D607" s="103">
        <v>0</v>
      </c>
      <c r="E607" s="103">
        <v>0</v>
      </c>
      <c r="F607" s="103">
        <v>0</v>
      </c>
      <c r="G607" s="103">
        <v>0</v>
      </c>
      <c r="H607" s="103">
        <v>0</v>
      </c>
      <c r="I607" s="103">
        <v>0</v>
      </c>
      <c r="J607" s="103">
        <v>0</v>
      </c>
      <c r="K607" s="103">
        <v>0</v>
      </c>
      <c r="L607" s="104">
        <v>0</v>
      </c>
    </row>
    <row r="608" spans="1:12" x14ac:dyDescent="0.35">
      <c r="A608" s="655"/>
      <c r="B608" s="572"/>
      <c r="C608" s="17" t="s">
        <v>210</v>
      </c>
      <c r="D608" s="103">
        <v>0</v>
      </c>
      <c r="E608" s="103">
        <v>0</v>
      </c>
      <c r="F608" s="103">
        <v>0</v>
      </c>
      <c r="G608" s="103">
        <v>0</v>
      </c>
      <c r="H608" s="103">
        <v>0</v>
      </c>
      <c r="I608" s="103">
        <v>0</v>
      </c>
      <c r="J608" s="103">
        <v>0</v>
      </c>
      <c r="K608" s="103">
        <v>0</v>
      </c>
      <c r="L608" s="104">
        <v>0</v>
      </c>
    </row>
    <row r="609" spans="1:12" x14ac:dyDescent="0.35">
      <c r="A609" s="655"/>
      <c r="B609" s="572"/>
      <c r="C609" s="17" t="s">
        <v>211</v>
      </c>
      <c r="D609" s="103">
        <v>0</v>
      </c>
      <c r="E609" s="103">
        <v>0</v>
      </c>
      <c r="F609" s="103">
        <v>0</v>
      </c>
      <c r="G609" s="103">
        <v>2.6225318131801716E-2</v>
      </c>
      <c r="H609" s="103">
        <v>0</v>
      </c>
      <c r="I609" s="103">
        <v>0</v>
      </c>
      <c r="J609" s="103">
        <v>0</v>
      </c>
      <c r="K609" s="103">
        <v>0</v>
      </c>
      <c r="L609" s="104">
        <v>0</v>
      </c>
    </row>
    <row r="610" spans="1:12" ht="15" thickBot="1" x14ac:dyDescent="0.4">
      <c r="A610" s="655"/>
      <c r="B610" s="573"/>
      <c r="C610" s="99" t="s">
        <v>212</v>
      </c>
      <c r="D610" s="105">
        <v>0</v>
      </c>
      <c r="E610" s="105">
        <v>0</v>
      </c>
      <c r="F610" s="105">
        <v>2.7759960810688931E-3</v>
      </c>
      <c r="G610" s="105">
        <v>0</v>
      </c>
      <c r="H610" s="105">
        <v>0</v>
      </c>
      <c r="I610" s="105">
        <v>0</v>
      </c>
      <c r="J610" s="105">
        <v>0</v>
      </c>
      <c r="K610" s="105">
        <v>0</v>
      </c>
      <c r="L610" s="106">
        <v>0</v>
      </c>
    </row>
    <row r="611" spans="1:12" x14ac:dyDescent="0.35">
      <c r="A611" s="655"/>
      <c r="B611" s="677" t="s">
        <v>169</v>
      </c>
      <c r="C611" s="98" t="s">
        <v>203</v>
      </c>
      <c r="D611" s="101">
        <v>0.27585984743350406</v>
      </c>
      <c r="E611" s="101">
        <v>2.2738984625099082E-4</v>
      </c>
      <c r="F611" s="101">
        <v>4.7873551773507843E-3</v>
      </c>
      <c r="G611" s="101">
        <v>0</v>
      </c>
      <c r="H611" s="101">
        <v>1.3777165790913302E-3</v>
      </c>
      <c r="I611" s="101">
        <v>6.9841265594317525E-2</v>
      </c>
      <c r="J611" s="101">
        <v>1.1732368469038088E-2</v>
      </c>
      <c r="K611" s="101">
        <v>0</v>
      </c>
      <c r="L611" s="102">
        <v>0</v>
      </c>
    </row>
    <row r="612" spans="1:12" x14ac:dyDescent="0.35">
      <c r="A612" s="655"/>
      <c r="B612" s="572"/>
      <c r="C612" s="17" t="s">
        <v>204</v>
      </c>
      <c r="D612" s="103">
        <v>0.38873070801390053</v>
      </c>
      <c r="E612" s="103">
        <v>0.13109032518127686</v>
      </c>
      <c r="F612" s="103">
        <v>0</v>
      </c>
      <c r="G612" s="103">
        <v>2.5100393838401552E-2</v>
      </c>
      <c r="H612" s="103">
        <v>0</v>
      </c>
      <c r="I612" s="103">
        <v>0</v>
      </c>
      <c r="J612" s="103">
        <v>0</v>
      </c>
      <c r="K612" s="103">
        <v>6.5420604894049572E-3</v>
      </c>
      <c r="L612" s="104">
        <v>0</v>
      </c>
    </row>
    <row r="613" spans="1:12" x14ac:dyDescent="0.35">
      <c r="A613" s="655"/>
      <c r="B613" s="572"/>
      <c r="C613" s="17" t="s">
        <v>205</v>
      </c>
      <c r="D613" s="103">
        <v>1.1522499565696767E-2</v>
      </c>
      <c r="E613" s="103">
        <v>1.5337211153269585E-4</v>
      </c>
      <c r="F613" s="103">
        <v>0</v>
      </c>
      <c r="G613" s="103">
        <v>0</v>
      </c>
      <c r="H613" s="103">
        <v>0</v>
      </c>
      <c r="I613" s="103">
        <v>0</v>
      </c>
      <c r="J613" s="103">
        <v>0</v>
      </c>
      <c r="K613" s="103">
        <v>0</v>
      </c>
      <c r="L613" s="104">
        <v>0</v>
      </c>
    </row>
    <row r="614" spans="1:12" x14ac:dyDescent="0.35">
      <c r="A614" s="655"/>
      <c r="B614" s="572"/>
      <c r="C614" s="17" t="s">
        <v>206</v>
      </c>
      <c r="D614" s="103">
        <v>0</v>
      </c>
      <c r="E614" s="103">
        <v>0</v>
      </c>
      <c r="F614" s="103">
        <v>0</v>
      </c>
      <c r="G614" s="103">
        <v>0</v>
      </c>
      <c r="H614" s="103">
        <v>0</v>
      </c>
      <c r="I614" s="103">
        <v>0</v>
      </c>
      <c r="J614" s="103">
        <v>0</v>
      </c>
      <c r="K614" s="103">
        <v>0</v>
      </c>
      <c r="L614" s="104">
        <v>0</v>
      </c>
    </row>
    <row r="615" spans="1:12" x14ac:dyDescent="0.35">
      <c r="A615" s="655"/>
      <c r="B615" s="572"/>
      <c r="C615" s="17" t="s">
        <v>207</v>
      </c>
      <c r="D615" s="103">
        <v>1.8261259534003616E-4</v>
      </c>
      <c r="E615" s="103">
        <v>1.2316988843434939E-5</v>
      </c>
      <c r="F615" s="103">
        <v>0</v>
      </c>
      <c r="G615" s="103">
        <v>0</v>
      </c>
      <c r="H615" s="103">
        <v>0</v>
      </c>
      <c r="I615" s="103">
        <v>0</v>
      </c>
      <c r="J615" s="103">
        <v>0</v>
      </c>
      <c r="K615" s="103">
        <v>0</v>
      </c>
      <c r="L615" s="104">
        <v>0</v>
      </c>
    </row>
    <row r="616" spans="1:12" x14ac:dyDescent="0.35">
      <c r="A616" s="655"/>
      <c r="B616" s="572"/>
      <c r="C616" s="17" t="s">
        <v>208</v>
      </c>
      <c r="D616" s="103">
        <v>2.1383673072896156E-5</v>
      </c>
      <c r="E616" s="103">
        <v>0</v>
      </c>
      <c r="F616" s="103">
        <v>0</v>
      </c>
      <c r="G616" s="103">
        <v>0</v>
      </c>
      <c r="H616" s="103">
        <v>0</v>
      </c>
      <c r="I616" s="103">
        <v>0</v>
      </c>
      <c r="J616" s="103">
        <v>0</v>
      </c>
      <c r="K616" s="103">
        <v>0</v>
      </c>
      <c r="L616" s="104">
        <v>0</v>
      </c>
    </row>
    <row r="617" spans="1:12" x14ac:dyDescent="0.35">
      <c r="A617" s="655"/>
      <c r="B617" s="572"/>
      <c r="C617" s="17" t="s">
        <v>209</v>
      </c>
      <c r="D617" s="103">
        <v>0</v>
      </c>
      <c r="E617" s="103">
        <v>0</v>
      </c>
      <c r="F617" s="103">
        <v>0</v>
      </c>
      <c r="G617" s="103">
        <v>0</v>
      </c>
      <c r="H617" s="103">
        <v>0</v>
      </c>
      <c r="I617" s="103">
        <v>0</v>
      </c>
      <c r="J617" s="103">
        <v>0</v>
      </c>
      <c r="K617" s="103">
        <v>0</v>
      </c>
      <c r="L617" s="104">
        <v>0</v>
      </c>
    </row>
    <row r="618" spans="1:12" x14ac:dyDescent="0.35">
      <c r="A618" s="655"/>
      <c r="B618" s="572"/>
      <c r="C618" s="17" t="s">
        <v>210</v>
      </c>
      <c r="D618" s="103">
        <v>0</v>
      </c>
      <c r="E618" s="103">
        <v>0</v>
      </c>
      <c r="F618" s="103">
        <v>0</v>
      </c>
      <c r="G618" s="103">
        <v>0</v>
      </c>
      <c r="H618" s="103">
        <v>0</v>
      </c>
      <c r="I618" s="103">
        <v>0</v>
      </c>
      <c r="J618" s="103">
        <v>0</v>
      </c>
      <c r="K618" s="103">
        <v>0</v>
      </c>
      <c r="L618" s="104">
        <v>0</v>
      </c>
    </row>
    <row r="619" spans="1:12" x14ac:dyDescent="0.35">
      <c r="A619" s="655"/>
      <c r="B619" s="572"/>
      <c r="C619" s="17" t="s">
        <v>211</v>
      </c>
      <c r="D619" s="103">
        <v>0</v>
      </c>
      <c r="E619" s="103">
        <v>0</v>
      </c>
      <c r="F619" s="103">
        <v>0</v>
      </c>
      <c r="G619" s="103">
        <v>7.1019235119390803E-2</v>
      </c>
      <c r="H619" s="103">
        <v>0</v>
      </c>
      <c r="I619" s="103">
        <v>0</v>
      </c>
      <c r="J619" s="103">
        <v>0</v>
      </c>
      <c r="K619" s="103">
        <v>0</v>
      </c>
      <c r="L619" s="104">
        <v>0</v>
      </c>
    </row>
    <row r="620" spans="1:12" ht="15" thickBot="1" x14ac:dyDescent="0.4">
      <c r="A620" s="655"/>
      <c r="B620" s="573"/>
      <c r="C620" s="99" t="s">
        <v>212</v>
      </c>
      <c r="D620" s="105">
        <v>0</v>
      </c>
      <c r="E620" s="105">
        <v>0</v>
      </c>
      <c r="F620" s="105">
        <v>1.7991493235868415E-3</v>
      </c>
      <c r="G620" s="105">
        <v>0</v>
      </c>
      <c r="H620" s="105">
        <v>0</v>
      </c>
      <c r="I620" s="105">
        <v>0</v>
      </c>
      <c r="J620" s="105">
        <v>0</v>
      </c>
      <c r="K620" s="105">
        <v>0</v>
      </c>
      <c r="L620" s="106">
        <v>0</v>
      </c>
    </row>
    <row r="621" spans="1:12" x14ac:dyDescent="0.35">
      <c r="A621" s="655"/>
      <c r="B621" s="677" t="s">
        <v>170</v>
      </c>
      <c r="C621" s="98" t="s">
        <v>203</v>
      </c>
      <c r="D621" s="101">
        <v>0.50958733029227055</v>
      </c>
      <c r="E621" s="101">
        <v>0</v>
      </c>
      <c r="F621" s="101">
        <v>3.401929881197919E-3</v>
      </c>
      <c r="G621" s="101">
        <v>0</v>
      </c>
      <c r="H621" s="101">
        <v>0</v>
      </c>
      <c r="I621" s="101">
        <v>2.7997094512165362E-2</v>
      </c>
      <c r="J621" s="101">
        <v>1.0412845990912007E-2</v>
      </c>
      <c r="K621" s="101">
        <v>0</v>
      </c>
      <c r="L621" s="102">
        <v>0</v>
      </c>
    </row>
    <row r="622" spans="1:12" x14ac:dyDescent="0.35">
      <c r="A622" s="655"/>
      <c r="B622" s="572"/>
      <c r="C622" s="17" t="s">
        <v>204</v>
      </c>
      <c r="D622" s="103">
        <v>0.25716221173490239</v>
      </c>
      <c r="E622" s="103">
        <v>0.14552673409103756</v>
      </c>
      <c r="F622" s="103">
        <v>0</v>
      </c>
      <c r="G622" s="103">
        <v>0</v>
      </c>
      <c r="H622" s="103">
        <v>0</v>
      </c>
      <c r="I622" s="103">
        <v>0</v>
      </c>
      <c r="J622" s="103">
        <v>0</v>
      </c>
      <c r="K622" s="103">
        <v>0</v>
      </c>
      <c r="L622" s="104">
        <v>0</v>
      </c>
    </row>
    <row r="623" spans="1:12" x14ac:dyDescent="0.35">
      <c r="A623" s="655"/>
      <c r="B623" s="572"/>
      <c r="C623" s="17" t="s">
        <v>205</v>
      </c>
      <c r="D623" s="103">
        <v>2.6301402161534315E-2</v>
      </c>
      <c r="E623" s="103">
        <v>0</v>
      </c>
      <c r="F623" s="103">
        <v>0</v>
      </c>
      <c r="G623" s="103">
        <v>0</v>
      </c>
      <c r="H623" s="103">
        <v>0</v>
      </c>
      <c r="I623" s="103">
        <v>0</v>
      </c>
      <c r="J623" s="103">
        <v>0</v>
      </c>
      <c r="K623" s="103">
        <v>0</v>
      </c>
      <c r="L623" s="104">
        <v>0</v>
      </c>
    </row>
    <row r="624" spans="1:12" x14ac:dyDescent="0.35">
      <c r="A624" s="655"/>
      <c r="B624" s="572"/>
      <c r="C624" s="17" t="s">
        <v>206</v>
      </c>
      <c r="D624" s="103">
        <v>5.9007829770632318E-3</v>
      </c>
      <c r="E624" s="103">
        <v>0</v>
      </c>
      <c r="F624" s="103">
        <v>0</v>
      </c>
      <c r="G624" s="103">
        <v>0</v>
      </c>
      <c r="H624" s="103">
        <v>0</v>
      </c>
      <c r="I624" s="103">
        <v>0</v>
      </c>
      <c r="J624" s="103">
        <v>0</v>
      </c>
      <c r="K624" s="103">
        <v>0</v>
      </c>
      <c r="L624" s="104">
        <v>0</v>
      </c>
    </row>
    <row r="625" spans="1:12" x14ac:dyDescent="0.35">
      <c r="A625" s="655"/>
      <c r="B625" s="572"/>
      <c r="C625" s="17" t="s">
        <v>207</v>
      </c>
      <c r="D625" s="103">
        <v>4.0542157419331042E-5</v>
      </c>
      <c r="E625" s="103">
        <v>1.0253804038791125E-2</v>
      </c>
      <c r="F625" s="103">
        <v>0</v>
      </c>
      <c r="G625" s="103">
        <v>0</v>
      </c>
      <c r="H625" s="103">
        <v>0</v>
      </c>
      <c r="I625" s="103">
        <v>0</v>
      </c>
      <c r="J625" s="103">
        <v>0</v>
      </c>
      <c r="K625" s="103">
        <v>0</v>
      </c>
      <c r="L625" s="104">
        <v>0</v>
      </c>
    </row>
    <row r="626" spans="1:12" x14ac:dyDescent="0.35">
      <c r="A626" s="655"/>
      <c r="B626" s="572"/>
      <c r="C626" s="17" t="s">
        <v>208</v>
      </c>
      <c r="D626" s="103">
        <v>1.839938860933931E-5</v>
      </c>
      <c r="E626" s="103">
        <v>0</v>
      </c>
      <c r="F626" s="103">
        <v>0</v>
      </c>
      <c r="G626" s="103">
        <v>0</v>
      </c>
      <c r="H626" s="103">
        <v>0</v>
      </c>
      <c r="I626" s="103">
        <v>0</v>
      </c>
      <c r="J626" s="103">
        <v>0</v>
      </c>
      <c r="K626" s="103">
        <v>0</v>
      </c>
      <c r="L626" s="104">
        <v>0</v>
      </c>
    </row>
    <row r="627" spans="1:12" x14ac:dyDescent="0.35">
      <c r="A627" s="655"/>
      <c r="B627" s="572"/>
      <c r="C627" s="17" t="s">
        <v>209</v>
      </c>
      <c r="D627" s="103">
        <v>0</v>
      </c>
      <c r="E627" s="103">
        <v>0</v>
      </c>
      <c r="F627" s="103">
        <v>0</v>
      </c>
      <c r="G627" s="103">
        <v>0</v>
      </c>
      <c r="H627" s="103">
        <v>0</v>
      </c>
      <c r="I627" s="103">
        <v>0</v>
      </c>
      <c r="J627" s="103">
        <v>0</v>
      </c>
      <c r="K627" s="103">
        <v>0</v>
      </c>
      <c r="L627" s="104">
        <v>0</v>
      </c>
    </row>
    <row r="628" spans="1:12" x14ac:dyDescent="0.35">
      <c r="A628" s="655"/>
      <c r="B628" s="572"/>
      <c r="C628" s="17" t="s">
        <v>210</v>
      </c>
      <c r="D628" s="103">
        <v>0</v>
      </c>
      <c r="E628" s="103">
        <v>0</v>
      </c>
      <c r="F628" s="103">
        <v>0</v>
      </c>
      <c r="G628" s="103">
        <v>0</v>
      </c>
      <c r="H628" s="103">
        <v>0</v>
      </c>
      <c r="I628" s="103">
        <v>0</v>
      </c>
      <c r="J628" s="103">
        <v>0</v>
      </c>
      <c r="K628" s="103">
        <v>0</v>
      </c>
      <c r="L628" s="104">
        <v>0</v>
      </c>
    </row>
    <row r="629" spans="1:12" x14ac:dyDescent="0.35">
      <c r="A629" s="655"/>
      <c r="B629" s="572"/>
      <c r="C629" s="17" t="s">
        <v>211</v>
      </c>
      <c r="D629" s="103">
        <v>0</v>
      </c>
      <c r="E629" s="103">
        <v>0</v>
      </c>
      <c r="F629" s="103">
        <v>0</v>
      </c>
      <c r="G629" s="103">
        <v>2.6809536023200855E-3</v>
      </c>
      <c r="H629" s="103">
        <v>0</v>
      </c>
      <c r="I629" s="103">
        <v>0</v>
      </c>
      <c r="J629" s="103">
        <v>0</v>
      </c>
      <c r="K629" s="103">
        <v>0</v>
      </c>
      <c r="L629" s="104">
        <v>0</v>
      </c>
    </row>
    <row r="630" spans="1:12" ht="15" thickBot="1" x14ac:dyDescent="0.4">
      <c r="A630" s="655"/>
      <c r="B630" s="573"/>
      <c r="C630" s="99" t="s">
        <v>212</v>
      </c>
      <c r="D630" s="105">
        <v>0</v>
      </c>
      <c r="E630" s="105">
        <v>0</v>
      </c>
      <c r="F630" s="105">
        <v>7.1596917177674973E-4</v>
      </c>
      <c r="G630" s="105">
        <v>0</v>
      </c>
      <c r="H630" s="105">
        <v>0</v>
      </c>
      <c r="I630" s="105">
        <v>0</v>
      </c>
      <c r="J630" s="105">
        <v>0</v>
      </c>
      <c r="K630" s="105">
        <v>0</v>
      </c>
      <c r="L630" s="106">
        <v>0</v>
      </c>
    </row>
    <row r="631" spans="1:12" x14ac:dyDescent="0.35">
      <c r="A631" s="655"/>
      <c r="B631" s="677" t="s">
        <v>171</v>
      </c>
      <c r="C631" s="98" t="s">
        <v>203</v>
      </c>
      <c r="D631" s="101">
        <v>0.31022522788085749</v>
      </c>
      <c r="E631" s="101">
        <v>5.8003174577173342E-5</v>
      </c>
      <c r="F631" s="101">
        <v>8.2332393254998821E-3</v>
      </c>
      <c r="G631" s="101">
        <v>0</v>
      </c>
      <c r="H631" s="101">
        <v>0</v>
      </c>
      <c r="I631" s="101">
        <v>1.1553000679366749E-2</v>
      </c>
      <c r="J631" s="101">
        <v>1.2749561327313107E-2</v>
      </c>
      <c r="K631" s="101">
        <v>0</v>
      </c>
      <c r="L631" s="102">
        <v>0</v>
      </c>
    </row>
    <row r="632" spans="1:12" x14ac:dyDescent="0.35">
      <c r="A632" s="655"/>
      <c r="B632" s="572"/>
      <c r="C632" s="17" t="s">
        <v>204</v>
      </c>
      <c r="D632" s="103">
        <v>0.49581230793537839</v>
      </c>
      <c r="E632" s="103">
        <v>0.10879977650275917</v>
      </c>
      <c r="F632" s="103">
        <v>0</v>
      </c>
      <c r="G632" s="103">
        <v>7.0883533235413668E-3</v>
      </c>
      <c r="H632" s="103">
        <v>0</v>
      </c>
      <c r="I632" s="103">
        <v>0</v>
      </c>
      <c r="J632" s="103">
        <v>0</v>
      </c>
      <c r="K632" s="103">
        <v>4.1542944273337372E-3</v>
      </c>
      <c r="L632" s="104">
        <v>0</v>
      </c>
    </row>
    <row r="633" spans="1:12" x14ac:dyDescent="0.35">
      <c r="A633" s="655"/>
      <c r="B633" s="572"/>
      <c r="C633" s="17" t="s">
        <v>205</v>
      </c>
      <c r="D633" s="103">
        <v>8.1013829307819436E-3</v>
      </c>
      <c r="E633" s="103">
        <v>0</v>
      </c>
      <c r="F633" s="103">
        <v>0</v>
      </c>
      <c r="G633" s="103">
        <v>0</v>
      </c>
      <c r="H633" s="103">
        <v>0</v>
      </c>
      <c r="I633" s="103">
        <v>0</v>
      </c>
      <c r="J633" s="103">
        <v>0</v>
      </c>
      <c r="K633" s="103">
        <v>0</v>
      </c>
      <c r="L633" s="104">
        <v>0</v>
      </c>
    </row>
    <row r="634" spans="1:12" x14ac:dyDescent="0.35">
      <c r="A634" s="655"/>
      <c r="B634" s="572"/>
      <c r="C634" s="17" t="s">
        <v>206</v>
      </c>
      <c r="D634" s="103">
        <v>1.297907853602372E-4</v>
      </c>
      <c r="E634" s="103">
        <v>3.0790404732769063E-3</v>
      </c>
      <c r="F634" s="103">
        <v>0</v>
      </c>
      <c r="G634" s="103">
        <v>0</v>
      </c>
      <c r="H634" s="103">
        <v>0</v>
      </c>
      <c r="I634" s="103">
        <v>0</v>
      </c>
      <c r="J634" s="103">
        <v>0</v>
      </c>
      <c r="K634" s="103">
        <v>0</v>
      </c>
      <c r="L634" s="104">
        <v>0</v>
      </c>
    </row>
    <row r="635" spans="1:12" x14ac:dyDescent="0.35">
      <c r="A635" s="655"/>
      <c r="B635" s="572"/>
      <c r="C635" s="17" t="s">
        <v>207</v>
      </c>
      <c r="D635" s="103">
        <v>8.1581371258701045E-5</v>
      </c>
      <c r="E635" s="103">
        <v>8.8308272951354819E-5</v>
      </c>
      <c r="F635" s="103">
        <v>0</v>
      </c>
      <c r="G635" s="103">
        <v>0</v>
      </c>
      <c r="H635" s="103">
        <v>0</v>
      </c>
      <c r="I635" s="103">
        <v>0</v>
      </c>
      <c r="J635" s="103">
        <v>0</v>
      </c>
      <c r="K635" s="103">
        <v>0</v>
      </c>
      <c r="L635" s="104">
        <v>0</v>
      </c>
    </row>
    <row r="636" spans="1:12" x14ac:dyDescent="0.35">
      <c r="A636" s="655"/>
      <c r="B636" s="572"/>
      <c r="C636" s="17" t="s">
        <v>208</v>
      </c>
      <c r="D636" s="103">
        <v>2.2663010585684005E-5</v>
      </c>
      <c r="E636" s="103">
        <v>0</v>
      </c>
      <c r="F636" s="103">
        <v>0</v>
      </c>
      <c r="G636" s="103">
        <v>0</v>
      </c>
      <c r="H636" s="103">
        <v>0</v>
      </c>
      <c r="I636" s="103">
        <v>0</v>
      </c>
      <c r="J636" s="103">
        <v>0</v>
      </c>
      <c r="K636" s="103">
        <v>0</v>
      </c>
      <c r="L636" s="104">
        <v>0</v>
      </c>
    </row>
    <row r="637" spans="1:12" x14ac:dyDescent="0.35">
      <c r="A637" s="655"/>
      <c r="B637" s="572"/>
      <c r="C637" s="17" t="s">
        <v>209</v>
      </c>
      <c r="D637" s="103">
        <v>0</v>
      </c>
      <c r="E637" s="103">
        <v>0</v>
      </c>
      <c r="F637" s="103">
        <v>0</v>
      </c>
      <c r="G637" s="103">
        <v>0</v>
      </c>
      <c r="H637" s="103">
        <v>0</v>
      </c>
      <c r="I637" s="103">
        <v>0</v>
      </c>
      <c r="J637" s="103">
        <v>0</v>
      </c>
      <c r="K637" s="103">
        <v>0</v>
      </c>
      <c r="L637" s="104">
        <v>0</v>
      </c>
    </row>
    <row r="638" spans="1:12" x14ac:dyDescent="0.35">
      <c r="A638" s="655"/>
      <c r="B638" s="572"/>
      <c r="C638" s="17" t="s">
        <v>210</v>
      </c>
      <c r="D638" s="103">
        <v>0</v>
      </c>
      <c r="E638" s="103">
        <v>0</v>
      </c>
      <c r="F638" s="103">
        <v>0</v>
      </c>
      <c r="G638" s="103">
        <v>0</v>
      </c>
      <c r="H638" s="103">
        <v>0</v>
      </c>
      <c r="I638" s="103">
        <v>0</v>
      </c>
      <c r="J638" s="103">
        <v>0</v>
      </c>
      <c r="K638" s="103">
        <v>0</v>
      </c>
      <c r="L638" s="104">
        <v>0</v>
      </c>
    </row>
    <row r="639" spans="1:12" x14ac:dyDescent="0.35">
      <c r="A639" s="655"/>
      <c r="B639" s="572"/>
      <c r="C639" s="17" t="s">
        <v>211</v>
      </c>
      <c r="D639" s="103">
        <v>0</v>
      </c>
      <c r="E639" s="103">
        <v>0</v>
      </c>
      <c r="F639" s="103">
        <v>0</v>
      </c>
      <c r="G639" s="103">
        <v>1.2396551902213265E-2</v>
      </c>
      <c r="H639" s="103">
        <v>0</v>
      </c>
      <c r="I639" s="103">
        <v>0</v>
      </c>
      <c r="J639" s="103">
        <v>0</v>
      </c>
      <c r="K639" s="103">
        <v>0</v>
      </c>
      <c r="L639" s="104">
        <v>0</v>
      </c>
    </row>
    <row r="640" spans="1:12" ht="15" thickBot="1" x14ac:dyDescent="0.4">
      <c r="A640" s="655"/>
      <c r="B640" s="573"/>
      <c r="C640" s="99" t="s">
        <v>212</v>
      </c>
      <c r="D640" s="105">
        <v>0</v>
      </c>
      <c r="E640" s="105">
        <v>0</v>
      </c>
      <c r="F640" s="105">
        <v>1.7426916676944817E-2</v>
      </c>
      <c r="G640" s="105">
        <v>0</v>
      </c>
      <c r="H640" s="105">
        <v>0</v>
      </c>
      <c r="I640" s="105">
        <v>0</v>
      </c>
      <c r="J640" s="105">
        <v>0</v>
      </c>
      <c r="K640" s="105">
        <v>0</v>
      </c>
      <c r="L640" s="106">
        <v>0</v>
      </c>
    </row>
    <row r="641" spans="1:12" x14ac:dyDescent="0.35">
      <c r="A641" s="655"/>
      <c r="B641" s="677" t="s">
        <v>172</v>
      </c>
      <c r="C641" s="98" t="s">
        <v>203</v>
      </c>
      <c r="D641" s="101">
        <v>0.12599170123423298</v>
      </c>
      <c r="E641" s="101">
        <v>1.7255346374529023E-4</v>
      </c>
      <c r="F641" s="101">
        <v>2.9358986495675879E-2</v>
      </c>
      <c r="G641" s="101">
        <v>0</v>
      </c>
      <c r="H641" s="101">
        <v>4.7568625422031274E-2</v>
      </c>
      <c r="I641" s="101">
        <v>0.157585905546165</v>
      </c>
      <c r="J641" s="101">
        <v>0.11660318816214807</v>
      </c>
      <c r="K641" s="101">
        <v>0</v>
      </c>
      <c r="L641" s="102">
        <v>0</v>
      </c>
    </row>
    <row r="642" spans="1:12" x14ac:dyDescent="0.35">
      <c r="A642" s="655"/>
      <c r="B642" s="572"/>
      <c r="C642" s="17" t="s">
        <v>204</v>
      </c>
      <c r="D642" s="103">
        <v>0.40130359357343487</v>
      </c>
      <c r="E642" s="103">
        <v>5.9642160113571714E-2</v>
      </c>
      <c r="F642" s="103">
        <v>0</v>
      </c>
      <c r="G642" s="103">
        <v>5.2551153182919834E-3</v>
      </c>
      <c r="H642" s="103">
        <v>0</v>
      </c>
      <c r="I642" s="103">
        <v>0</v>
      </c>
      <c r="J642" s="103">
        <v>0</v>
      </c>
      <c r="K642" s="103">
        <v>6.9541572267857411E-3</v>
      </c>
      <c r="L642" s="104">
        <v>0</v>
      </c>
    </row>
    <row r="643" spans="1:12" x14ac:dyDescent="0.35">
      <c r="A643" s="655"/>
      <c r="B643" s="572"/>
      <c r="C643" s="17" t="s">
        <v>205</v>
      </c>
      <c r="D643" s="103">
        <v>1.4678878421215617E-3</v>
      </c>
      <c r="E643" s="103">
        <v>6.9058443817434967E-5</v>
      </c>
      <c r="F643" s="103">
        <v>0</v>
      </c>
      <c r="G643" s="103">
        <v>0</v>
      </c>
      <c r="H643" s="103">
        <v>0</v>
      </c>
      <c r="I643" s="103">
        <v>0</v>
      </c>
      <c r="J643" s="103">
        <v>0</v>
      </c>
      <c r="K643" s="103">
        <v>0</v>
      </c>
      <c r="L643" s="104">
        <v>0</v>
      </c>
    </row>
    <row r="644" spans="1:12" x14ac:dyDescent="0.35">
      <c r="A644" s="655"/>
      <c r="B644" s="572"/>
      <c r="C644" s="17" t="s">
        <v>206</v>
      </c>
      <c r="D644" s="103">
        <v>2.4200133916227433E-3</v>
      </c>
      <c r="E644" s="103">
        <v>1.7540763278090961E-2</v>
      </c>
      <c r="F644" s="103">
        <v>0</v>
      </c>
      <c r="G644" s="103">
        <v>0</v>
      </c>
      <c r="H644" s="103">
        <v>0</v>
      </c>
      <c r="I644" s="103">
        <v>0</v>
      </c>
      <c r="J644" s="103">
        <v>0</v>
      </c>
      <c r="K644" s="103">
        <v>0</v>
      </c>
      <c r="L644" s="104">
        <v>0</v>
      </c>
    </row>
    <row r="645" spans="1:12" x14ac:dyDescent="0.35">
      <c r="A645" s="655"/>
      <c r="B645" s="572"/>
      <c r="C645" s="17" t="s">
        <v>207</v>
      </c>
      <c r="D645" s="103">
        <v>1.1613807224118644E-4</v>
      </c>
      <c r="E645" s="103">
        <v>1.9280483573352211E-4</v>
      </c>
      <c r="F645" s="103">
        <v>0</v>
      </c>
      <c r="G645" s="103">
        <v>0</v>
      </c>
      <c r="H645" s="103">
        <v>0</v>
      </c>
      <c r="I645" s="103">
        <v>0</v>
      </c>
      <c r="J645" s="103">
        <v>0</v>
      </c>
      <c r="K645" s="103">
        <v>0</v>
      </c>
      <c r="L645" s="104">
        <v>0</v>
      </c>
    </row>
    <row r="646" spans="1:12" x14ac:dyDescent="0.35">
      <c r="A646" s="655"/>
      <c r="B646" s="572"/>
      <c r="C646" s="17" t="s">
        <v>208</v>
      </c>
      <c r="D646" s="103">
        <v>2.5316382727709801E-5</v>
      </c>
      <c r="E646" s="103">
        <v>0</v>
      </c>
      <c r="F646" s="103">
        <v>0</v>
      </c>
      <c r="G646" s="103">
        <v>0</v>
      </c>
      <c r="H646" s="103">
        <v>0</v>
      </c>
      <c r="I646" s="103">
        <v>0</v>
      </c>
      <c r="J646" s="103">
        <v>0</v>
      </c>
      <c r="K646" s="103">
        <v>0</v>
      </c>
      <c r="L646" s="104">
        <v>0</v>
      </c>
    </row>
    <row r="647" spans="1:12" x14ac:dyDescent="0.35">
      <c r="A647" s="655"/>
      <c r="B647" s="572"/>
      <c r="C647" s="17" t="s">
        <v>209</v>
      </c>
      <c r="D647" s="103">
        <v>0</v>
      </c>
      <c r="E647" s="103">
        <v>0</v>
      </c>
      <c r="F647" s="103">
        <v>0</v>
      </c>
      <c r="G647" s="103">
        <v>0</v>
      </c>
      <c r="H647" s="103">
        <v>0</v>
      </c>
      <c r="I647" s="103">
        <v>0</v>
      </c>
      <c r="J647" s="103">
        <v>0</v>
      </c>
      <c r="K647" s="103">
        <v>0</v>
      </c>
      <c r="L647" s="104">
        <v>0</v>
      </c>
    </row>
    <row r="648" spans="1:12" x14ac:dyDescent="0.35">
      <c r="A648" s="655"/>
      <c r="B648" s="572"/>
      <c r="C648" s="17" t="s">
        <v>210</v>
      </c>
      <c r="D648" s="103">
        <v>0</v>
      </c>
      <c r="E648" s="103">
        <v>0</v>
      </c>
      <c r="F648" s="103">
        <v>0</v>
      </c>
      <c r="G648" s="103">
        <v>0</v>
      </c>
      <c r="H648" s="103">
        <v>0</v>
      </c>
      <c r="I648" s="103">
        <v>0</v>
      </c>
      <c r="J648" s="103">
        <v>0</v>
      </c>
      <c r="K648" s="103">
        <v>0</v>
      </c>
      <c r="L648" s="104">
        <v>0</v>
      </c>
    </row>
    <row r="649" spans="1:12" x14ac:dyDescent="0.35">
      <c r="A649" s="655"/>
      <c r="B649" s="572"/>
      <c r="C649" s="17" t="s">
        <v>211</v>
      </c>
      <c r="D649" s="103">
        <v>0</v>
      </c>
      <c r="E649" s="103">
        <v>0</v>
      </c>
      <c r="F649" s="103">
        <v>0</v>
      </c>
      <c r="G649" s="103">
        <v>2.7196793477318449E-2</v>
      </c>
      <c r="H649" s="103">
        <v>0</v>
      </c>
      <c r="I649" s="103">
        <v>0</v>
      </c>
      <c r="J649" s="103">
        <v>0</v>
      </c>
      <c r="K649" s="103">
        <v>0</v>
      </c>
      <c r="L649" s="104">
        <v>0</v>
      </c>
    </row>
    <row r="650" spans="1:12" ht="15" thickBot="1" x14ac:dyDescent="0.4">
      <c r="A650" s="655"/>
      <c r="B650" s="573"/>
      <c r="C650" s="99" t="s">
        <v>212</v>
      </c>
      <c r="D650" s="105">
        <v>0</v>
      </c>
      <c r="E650" s="105">
        <v>0</v>
      </c>
      <c r="F650" s="105">
        <v>5.352377202436871E-4</v>
      </c>
      <c r="G650" s="105">
        <v>0</v>
      </c>
      <c r="H650" s="105">
        <v>0</v>
      </c>
      <c r="I650" s="105">
        <v>0</v>
      </c>
      <c r="J650" s="105">
        <v>0</v>
      </c>
      <c r="K650" s="105">
        <v>0</v>
      </c>
      <c r="L650" s="106">
        <v>0</v>
      </c>
    </row>
    <row r="651" spans="1:12" x14ac:dyDescent="0.35">
      <c r="A651" s="655"/>
      <c r="B651" s="677" t="s">
        <v>173</v>
      </c>
      <c r="C651" s="98" t="s">
        <v>203</v>
      </c>
      <c r="D651" s="101">
        <v>0.31677777518130024</v>
      </c>
      <c r="E651" s="101">
        <v>8.9912512205249286E-5</v>
      </c>
      <c r="F651" s="101">
        <v>4.4221379697151854E-3</v>
      </c>
      <c r="G651" s="101">
        <v>0</v>
      </c>
      <c r="H651" s="101">
        <v>2.2435167189938789E-2</v>
      </c>
      <c r="I651" s="101">
        <v>8.2053566139901474E-2</v>
      </c>
      <c r="J651" s="101">
        <v>9.0947325958378386E-2</v>
      </c>
      <c r="K651" s="101">
        <v>0</v>
      </c>
      <c r="L651" s="102">
        <v>0</v>
      </c>
    </row>
    <row r="652" spans="1:12" x14ac:dyDescent="0.35">
      <c r="A652" s="655"/>
      <c r="B652" s="572"/>
      <c r="C652" s="17" t="s">
        <v>204</v>
      </c>
      <c r="D652" s="103">
        <v>0.32035103132805276</v>
      </c>
      <c r="E652" s="103">
        <v>4.5156806648176818E-2</v>
      </c>
      <c r="F652" s="103">
        <v>0</v>
      </c>
      <c r="G652" s="103">
        <v>2.725514714984721E-4</v>
      </c>
      <c r="H652" s="103">
        <v>0</v>
      </c>
      <c r="I652" s="103">
        <v>0</v>
      </c>
      <c r="J652" s="103">
        <v>0</v>
      </c>
      <c r="K652" s="103">
        <v>5.7618259618212033E-3</v>
      </c>
      <c r="L652" s="104">
        <v>0</v>
      </c>
    </row>
    <row r="653" spans="1:12" x14ac:dyDescent="0.35">
      <c r="A653" s="655"/>
      <c r="B653" s="572"/>
      <c r="C653" s="17" t="s">
        <v>205</v>
      </c>
      <c r="D653" s="103">
        <v>0</v>
      </c>
      <c r="E653" s="103">
        <v>0</v>
      </c>
      <c r="F653" s="103">
        <v>0</v>
      </c>
      <c r="G653" s="103">
        <v>0</v>
      </c>
      <c r="H653" s="103">
        <v>0</v>
      </c>
      <c r="I653" s="103">
        <v>0</v>
      </c>
      <c r="J653" s="103">
        <v>0</v>
      </c>
      <c r="K653" s="103">
        <v>0</v>
      </c>
      <c r="L653" s="104">
        <v>0</v>
      </c>
    </row>
    <row r="654" spans="1:12" x14ac:dyDescent="0.35">
      <c r="A654" s="655"/>
      <c r="B654" s="572"/>
      <c r="C654" s="17" t="s">
        <v>206</v>
      </c>
      <c r="D654" s="103">
        <v>5.2337004080094292E-3</v>
      </c>
      <c r="E654" s="103">
        <v>1.1264537928352216E-2</v>
      </c>
      <c r="F654" s="103">
        <v>0</v>
      </c>
      <c r="G654" s="103">
        <v>0</v>
      </c>
      <c r="H654" s="103">
        <v>0</v>
      </c>
      <c r="I654" s="103">
        <v>0</v>
      </c>
      <c r="J654" s="103">
        <v>0</v>
      </c>
      <c r="K654" s="103">
        <v>0</v>
      </c>
      <c r="L654" s="104">
        <v>0</v>
      </c>
    </row>
    <row r="655" spans="1:12" x14ac:dyDescent="0.35">
      <c r="A655" s="655"/>
      <c r="B655" s="572"/>
      <c r="C655" s="17" t="s">
        <v>207</v>
      </c>
      <c r="D655" s="103">
        <v>6.9376106013060317E-4</v>
      </c>
      <c r="E655" s="103">
        <v>5.7204163310150372E-5</v>
      </c>
      <c r="F655" s="103">
        <v>0</v>
      </c>
      <c r="G655" s="103">
        <v>0</v>
      </c>
      <c r="H655" s="103">
        <v>0</v>
      </c>
      <c r="I655" s="103">
        <v>0</v>
      </c>
      <c r="J655" s="103">
        <v>0</v>
      </c>
      <c r="K655" s="103">
        <v>0</v>
      </c>
      <c r="L655" s="104">
        <v>0</v>
      </c>
    </row>
    <row r="656" spans="1:12" x14ac:dyDescent="0.35">
      <c r="A656" s="655"/>
      <c r="B656" s="572"/>
      <c r="C656" s="17" t="s">
        <v>208</v>
      </c>
      <c r="D656" s="103">
        <v>9.8024264779630627E-4</v>
      </c>
      <c r="E656" s="103">
        <v>0</v>
      </c>
      <c r="F656" s="103">
        <v>0</v>
      </c>
      <c r="G656" s="103">
        <v>0</v>
      </c>
      <c r="H656" s="103">
        <v>0</v>
      </c>
      <c r="I656" s="103">
        <v>0</v>
      </c>
      <c r="J656" s="103">
        <v>0</v>
      </c>
      <c r="K656" s="103">
        <v>0</v>
      </c>
      <c r="L656" s="104">
        <v>0</v>
      </c>
    </row>
    <row r="657" spans="1:12" x14ac:dyDescent="0.35">
      <c r="A657" s="655"/>
      <c r="B657" s="572"/>
      <c r="C657" s="17" t="s">
        <v>209</v>
      </c>
      <c r="D657" s="103">
        <v>0</v>
      </c>
      <c r="E657" s="103">
        <v>0</v>
      </c>
      <c r="F657" s="103">
        <v>0</v>
      </c>
      <c r="G657" s="103">
        <v>0</v>
      </c>
      <c r="H657" s="103">
        <v>0</v>
      </c>
      <c r="I657" s="103">
        <v>0</v>
      </c>
      <c r="J657" s="103">
        <v>0</v>
      </c>
      <c r="K657" s="103">
        <v>0</v>
      </c>
      <c r="L657" s="104">
        <v>0</v>
      </c>
    </row>
    <row r="658" spans="1:12" x14ac:dyDescent="0.35">
      <c r="A658" s="655"/>
      <c r="B658" s="572"/>
      <c r="C658" s="17" t="s">
        <v>210</v>
      </c>
      <c r="D658" s="103">
        <v>0</v>
      </c>
      <c r="E658" s="103">
        <v>0</v>
      </c>
      <c r="F658" s="103">
        <v>0</v>
      </c>
      <c r="G658" s="103">
        <v>0</v>
      </c>
      <c r="H658" s="103">
        <v>0</v>
      </c>
      <c r="I658" s="103">
        <v>0</v>
      </c>
      <c r="J658" s="103">
        <v>0</v>
      </c>
      <c r="K658" s="103">
        <v>0</v>
      </c>
      <c r="L658" s="104">
        <v>0</v>
      </c>
    </row>
    <row r="659" spans="1:12" x14ac:dyDescent="0.35">
      <c r="A659" s="655"/>
      <c r="B659" s="572"/>
      <c r="C659" s="17" t="s">
        <v>211</v>
      </c>
      <c r="D659" s="103">
        <v>0</v>
      </c>
      <c r="E659" s="103">
        <v>0</v>
      </c>
      <c r="F659" s="103">
        <v>0</v>
      </c>
      <c r="G659" s="103">
        <v>6.806187352463923E-2</v>
      </c>
      <c r="H659" s="103">
        <v>0</v>
      </c>
      <c r="I659" s="103">
        <v>0</v>
      </c>
      <c r="J659" s="103">
        <v>0</v>
      </c>
      <c r="K659" s="103">
        <v>0</v>
      </c>
      <c r="L659" s="104">
        <v>0</v>
      </c>
    </row>
    <row r="660" spans="1:12" ht="15" thickBot="1" x14ac:dyDescent="0.4">
      <c r="A660" s="655"/>
      <c r="B660" s="573"/>
      <c r="C660" s="99" t="s">
        <v>212</v>
      </c>
      <c r="D660" s="105">
        <v>0</v>
      </c>
      <c r="E660" s="105">
        <v>0</v>
      </c>
      <c r="F660" s="105">
        <v>2.5440579906773283E-2</v>
      </c>
      <c r="G660" s="105">
        <v>0</v>
      </c>
      <c r="H660" s="105">
        <v>0</v>
      </c>
      <c r="I660" s="105">
        <v>0</v>
      </c>
      <c r="J660" s="105">
        <v>0</v>
      </c>
      <c r="K660" s="105">
        <v>0</v>
      </c>
      <c r="L660" s="106">
        <v>0</v>
      </c>
    </row>
    <row r="661" spans="1:12" x14ac:dyDescent="0.35">
      <c r="A661" s="655"/>
      <c r="B661" s="677" t="s">
        <v>136</v>
      </c>
      <c r="C661" s="98" t="s">
        <v>203</v>
      </c>
      <c r="D661" s="101">
        <v>0.29728137643698371</v>
      </c>
      <c r="E661" s="101">
        <v>0</v>
      </c>
      <c r="F661" s="101">
        <v>4.4439954053172807E-3</v>
      </c>
      <c r="G661" s="101">
        <v>0</v>
      </c>
      <c r="H661" s="101">
        <v>9.336628089107471E-3</v>
      </c>
      <c r="I661" s="101">
        <v>7.9336374615771671E-2</v>
      </c>
      <c r="J661" s="101">
        <v>0.23424931230177362</v>
      </c>
      <c r="K661" s="101">
        <v>0</v>
      </c>
      <c r="L661" s="102">
        <v>0</v>
      </c>
    </row>
    <row r="662" spans="1:12" x14ac:dyDescent="0.35">
      <c r="A662" s="655"/>
      <c r="B662" s="572"/>
      <c r="C662" s="17" t="s">
        <v>204</v>
      </c>
      <c r="D662" s="103">
        <v>0.26438825074497535</v>
      </c>
      <c r="E662" s="103">
        <v>3.4756950743869794E-2</v>
      </c>
      <c r="F662" s="103">
        <v>0</v>
      </c>
      <c r="G662" s="103">
        <v>3.3690570647426511E-2</v>
      </c>
      <c r="H662" s="103">
        <v>0</v>
      </c>
      <c r="I662" s="103">
        <v>0</v>
      </c>
      <c r="J662" s="103">
        <v>0</v>
      </c>
      <c r="K662" s="103">
        <v>5.9672482252819629E-3</v>
      </c>
      <c r="L662" s="104">
        <v>0</v>
      </c>
    </row>
    <row r="663" spans="1:12" x14ac:dyDescent="0.35">
      <c r="A663" s="655"/>
      <c r="B663" s="572"/>
      <c r="C663" s="17" t="s">
        <v>205</v>
      </c>
      <c r="D663" s="103">
        <v>1.9005265807599909E-4</v>
      </c>
      <c r="E663" s="103">
        <v>0</v>
      </c>
      <c r="F663" s="103">
        <v>0</v>
      </c>
      <c r="G663" s="103">
        <v>0</v>
      </c>
      <c r="H663" s="103">
        <v>0</v>
      </c>
      <c r="I663" s="103">
        <v>0</v>
      </c>
      <c r="J663" s="103">
        <v>0</v>
      </c>
      <c r="K663" s="103">
        <v>0</v>
      </c>
      <c r="L663" s="104">
        <v>0</v>
      </c>
    </row>
    <row r="664" spans="1:12" x14ac:dyDescent="0.35">
      <c r="A664" s="655"/>
      <c r="B664" s="572"/>
      <c r="C664" s="17" t="s">
        <v>206</v>
      </c>
      <c r="D664" s="103">
        <v>0</v>
      </c>
      <c r="E664" s="103">
        <v>0</v>
      </c>
      <c r="F664" s="103">
        <v>0</v>
      </c>
      <c r="G664" s="103">
        <v>0</v>
      </c>
      <c r="H664" s="103">
        <v>0</v>
      </c>
      <c r="I664" s="103">
        <v>0</v>
      </c>
      <c r="J664" s="103">
        <v>0</v>
      </c>
      <c r="K664" s="103">
        <v>0</v>
      </c>
      <c r="L664" s="104">
        <v>0</v>
      </c>
    </row>
    <row r="665" spans="1:12" x14ac:dyDescent="0.35">
      <c r="A665" s="655"/>
      <c r="B665" s="572"/>
      <c r="C665" s="17" t="s">
        <v>207</v>
      </c>
      <c r="D665" s="103">
        <v>2.8905678551767374E-4</v>
      </c>
      <c r="E665" s="103">
        <v>1.4760444972470669E-4</v>
      </c>
      <c r="F665" s="103">
        <v>0</v>
      </c>
      <c r="G665" s="103">
        <v>0</v>
      </c>
      <c r="H665" s="103">
        <v>0</v>
      </c>
      <c r="I665" s="103">
        <v>0</v>
      </c>
      <c r="J665" s="103">
        <v>0</v>
      </c>
      <c r="K665" s="103">
        <v>0</v>
      </c>
      <c r="L665" s="104">
        <v>0</v>
      </c>
    </row>
    <row r="666" spans="1:12" x14ac:dyDescent="0.35">
      <c r="A666" s="655"/>
      <c r="B666" s="572"/>
      <c r="C666" s="17" t="s">
        <v>208</v>
      </c>
      <c r="D666" s="103">
        <v>4.2804823182124427E-4</v>
      </c>
      <c r="E666" s="103">
        <v>0</v>
      </c>
      <c r="F666" s="103">
        <v>0</v>
      </c>
      <c r="G666" s="103">
        <v>0</v>
      </c>
      <c r="H666" s="103">
        <v>0</v>
      </c>
      <c r="I666" s="103">
        <v>0</v>
      </c>
      <c r="J666" s="103">
        <v>0</v>
      </c>
      <c r="K666" s="103">
        <v>0</v>
      </c>
      <c r="L666" s="104">
        <v>0</v>
      </c>
    </row>
    <row r="667" spans="1:12" x14ac:dyDescent="0.35">
      <c r="A667" s="655"/>
      <c r="B667" s="572"/>
      <c r="C667" s="17" t="s">
        <v>209</v>
      </c>
      <c r="D667" s="103">
        <v>0</v>
      </c>
      <c r="E667" s="103">
        <v>0</v>
      </c>
      <c r="F667" s="103">
        <v>0</v>
      </c>
      <c r="G667" s="103">
        <v>0</v>
      </c>
      <c r="H667" s="103">
        <v>0</v>
      </c>
      <c r="I667" s="103">
        <v>0</v>
      </c>
      <c r="J667" s="103">
        <v>0</v>
      </c>
      <c r="K667" s="103">
        <v>0</v>
      </c>
      <c r="L667" s="104">
        <v>0</v>
      </c>
    </row>
    <row r="668" spans="1:12" x14ac:dyDescent="0.35">
      <c r="A668" s="655"/>
      <c r="B668" s="572"/>
      <c r="C668" s="17" t="s">
        <v>210</v>
      </c>
      <c r="D668" s="103">
        <v>0</v>
      </c>
      <c r="E668" s="103">
        <v>0</v>
      </c>
      <c r="F668" s="103">
        <v>0</v>
      </c>
      <c r="G668" s="103">
        <v>0</v>
      </c>
      <c r="H668" s="103">
        <v>0</v>
      </c>
      <c r="I668" s="103">
        <v>0</v>
      </c>
      <c r="J668" s="103">
        <v>0</v>
      </c>
      <c r="K668" s="103">
        <v>0</v>
      </c>
      <c r="L668" s="104">
        <v>0</v>
      </c>
    </row>
    <row r="669" spans="1:12" x14ac:dyDescent="0.35">
      <c r="A669" s="655"/>
      <c r="B669" s="572"/>
      <c r="C669" s="17" t="s">
        <v>211</v>
      </c>
      <c r="D669" s="103">
        <v>0</v>
      </c>
      <c r="E669" s="103">
        <v>0</v>
      </c>
      <c r="F669" s="103">
        <v>0</v>
      </c>
      <c r="G669" s="103">
        <v>3.0694629269399972E-2</v>
      </c>
      <c r="H669" s="103">
        <v>0</v>
      </c>
      <c r="I669" s="103">
        <v>0</v>
      </c>
      <c r="J669" s="103">
        <v>0</v>
      </c>
      <c r="K669" s="103">
        <v>0</v>
      </c>
      <c r="L669" s="104">
        <v>0</v>
      </c>
    </row>
    <row r="670" spans="1:12" ht="15" thickBot="1" x14ac:dyDescent="0.4">
      <c r="A670" s="655"/>
      <c r="B670" s="573"/>
      <c r="C670" s="99" t="s">
        <v>212</v>
      </c>
      <c r="D670" s="105">
        <v>0</v>
      </c>
      <c r="E670" s="105">
        <v>0</v>
      </c>
      <c r="F670" s="105">
        <v>4.7999013949530647E-3</v>
      </c>
      <c r="G670" s="105">
        <v>0</v>
      </c>
      <c r="H670" s="105">
        <v>0</v>
      </c>
      <c r="I670" s="105">
        <v>0</v>
      </c>
      <c r="J670" s="105">
        <v>0</v>
      </c>
      <c r="K670" s="105">
        <v>0</v>
      </c>
      <c r="L670" s="106">
        <v>0</v>
      </c>
    </row>
    <row r="671" spans="1:12" x14ac:dyDescent="0.35">
      <c r="A671" s="655"/>
      <c r="B671" s="677" t="s">
        <v>197</v>
      </c>
      <c r="C671" s="98" t="s">
        <v>203</v>
      </c>
      <c r="D671" s="101">
        <v>9.8745613359570467E-2</v>
      </c>
      <c r="E671" s="101">
        <v>1.0317615057402825E-3</v>
      </c>
      <c r="F671" s="101">
        <v>5.9032768688531502E-2</v>
      </c>
      <c r="G671" s="101">
        <v>0</v>
      </c>
      <c r="H671" s="101">
        <v>1.4322054052919725E-3</v>
      </c>
      <c r="I671" s="101">
        <v>0</v>
      </c>
      <c r="J671" s="101">
        <v>4.883861675404147E-2</v>
      </c>
      <c r="K671" s="101">
        <v>0</v>
      </c>
      <c r="L671" s="102">
        <v>0</v>
      </c>
    </row>
    <row r="672" spans="1:12" x14ac:dyDescent="0.35">
      <c r="A672" s="655"/>
      <c r="B672" s="572"/>
      <c r="C672" s="17" t="s">
        <v>204</v>
      </c>
      <c r="D672" s="103">
        <v>0.11588698508814305</v>
      </c>
      <c r="E672" s="103">
        <v>0.48794962390237123</v>
      </c>
      <c r="F672" s="103">
        <v>0</v>
      </c>
      <c r="G672" s="103">
        <v>1.5632462694772361E-2</v>
      </c>
      <c r="H672" s="103">
        <v>0</v>
      </c>
      <c r="I672" s="103">
        <v>0</v>
      </c>
      <c r="J672" s="103">
        <v>0</v>
      </c>
      <c r="K672" s="103">
        <v>6.9444459722124187E-4</v>
      </c>
      <c r="L672" s="104">
        <v>0</v>
      </c>
    </row>
    <row r="673" spans="1:12" x14ac:dyDescent="0.35">
      <c r="A673" s="655"/>
      <c r="B673" s="572"/>
      <c r="C673" s="17" t="s">
        <v>205</v>
      </c>
      <c r="D673" s="103">
        <v>7.7594615799582061E-3</v>
      </c>
      <c r="E673" s="103">
        <v>1.0620148301203746E-3</v>
      </c>
      <c r="F673" s="103">
        <v>0</v>
      </c>
      <c r="G673" s="103">
        <v>0</v>
      </c>
      <c r="H673" s="103">
        <v>0</v>
      </c>
      <c r="I673" s="103">
        <v>0</v>
      </c>
      <c r="J673" s="103">
        <v>0</v>
      </c>
      <c r="K673" s="103">
        <v>0</v>
      </c>
      <c r="L673" s="104">
        <v>0</v>
      </c>
    </row>
    <row r="674" spans="1:12" x14ac:dyDescent="0.35">
      <c r="A674" s="655"/>
      <c r="B674" s="572"/>
      <c r="C674" s="17" t="s">
        <v>206</v>
      </c>
      <c r="D674" s="103">
        <v>6.6639559924729812E-4</v>
      </c>
      <c r="E674" s="103">
        <v>2.5552453916570916E-2</v>
      </c>
      <c r="F674" s="103">
        <v>0</v>
      </c>
      <c r="G674" s="103">
        <v>0</v>
      </c>
      <c r="H674" s="103">
        <v>0</v>
      </c>
      <c r="I674" s="103">
        <v>0</v>
      </c>
      <c r="J674" s="103">
        <v>0</v>
      </c>
      <c r="K674" s="103">
        <v>0</v>
      </c>
      <c r="L674" s="104">
        <v>0</v>
      </c>
    </row>
    <row r="675" spans="1:12" x14ac:dyDescent="0.35">
      <c r="A675" s="655"/>
      <c r="B675" s="572"/>
      <c r="C675" s="17" t="s">
        <v>207</v>
      </c>
      <c r="D675" s="103">
        <v>1.9060075492970347E-4</v>
      </c>
      <c r="E675" s="103">
        <v>8.7709539238366198E-3</v>
      </c>
      <c r="F675" s="103">
        <v>0</v>
      </c>
      <c r="G675" s="103">
        <v>0</v>
      </c>
      <c r="H675" s="103">
        <v>0</v>
      </c>
      <c r="I675" s="103">
        <v>0</v>
      </c>
      <c r="J675" s="103">
        <v>0</v>
      </c>
      <c r="K675" s="103">
        <v>0</v>
      </c>
      <c r="L675" s="104">
        <v>0</v>
      </c>
    </row>
    <row r="676" spans="1:12" x14ac:dyDescent="0.35">
      <c r="A676" s="655"/>
      <c r="B676" s="572"/>
      <c r="C676" s="17" t="s">
        <v>208</v>
      </c>
      <c r="D676" s="103">
        <v>1.2305138068027612E-4</v>
      </c>
      <c r="E676" s="103">
        <v>0</v>
      </c>
      <c r="F676" s="103">
        <v>0</v>
      </c>
      <c r="G676" s="103">
        <v>0</v>
      </c>
      <c r="H676" s="103">
        <v>0</v>
      </c>
      <c r="I676" s="103">
        <v>0</v>
      </c>
      <c r="J676" s="103">
        <v>0</v>
      </c>
      <c r="K676" s="103">
        <v>0</v>
      </c>
      <c r="L676" s="104">
        <v>0</v>
      </c>
    </row>
    <row r="677" spans="1:12" x14ac:dyDescent="0.35">
      <c r="A677" s="655"/>
      <c r="B677" s="572"/>
      <c r="C677" s="17" t="s">
        <v>209</v>
      </c>
      <c r="D677" s="103">
        <v>0</v>
      </c>
      <c r="E677" s="103">
        <v>0</v>
      </c>
      <c r="F677" s="103">
        <v>0</v>
      </c>
      <c r="G677" s="103">
        <v>0</v>
      </c>
      <c r="H677" s="103">
        <v>0</v>
      </c>
      <c r="I677" s="103">
        <v>0</v>
      </c>
      <c r="J677" s="103">
        <v>0</v>
      </c>
      <c r="K677" s="103">
        <v>0</v>
      </c>
      <c r="L677" s="104">
        <v>0</v>
      </c>
    </row>
    <row r="678" spans="1:12" x14ac:dyDescent="0.35">
      <c r="A678" s="655"/>
      <c r="B678" s="572"/>
      <c r="C678" s="17" t="s">
        <v>210</v>
      </c>
      <c r="D678" s="103">
        <v>0</v>
      </c>
      <c r="E678" s="103">
        <v>0</v>
      </c>
      <c r="F678" s="103">
        <v>0</v>
      </c>
      <c r="G678" s="103">
        <v>0</v>
      </c>
      <c r="H678" s="103">
        <v>0</v>
      </c>
      <c r="I678" s="103">
        <v>0</v>
      </c>
      <c r="J678" s="103">
        <v>0</v>
      </c>
      <c r="K678" s="103">
        <v>0</v>
      </c>
      <c r="L678" s="104">
        <v>0</v>
      </c>
    </row>
    <row r="679" spans="1:12" x14ac:dyDescent="0.35">
      <c r="A679" s="655"/>
      <c r="B679" s="572"/>
      <c r="C679" s="17" t="s">
        <v>211</v>
      </c>
      <c r="D679" s="103">
        <v>0</v>
      </c>
      <c r="E679" s="103">
        <v>0</v>
      </c>
      <c r="F679" s="103">
        <v>0</v>
      </c>
      <c r="G679" s="103">
        <v>4.6272548558620868E-2</v>
      </c>
      <c r="H679" s="103">
        <v>0</v>
      </c>
      <c r="I679" s="103">
        <v>0</v>
      </c>
      <c r="J679" s="103">
        <v>0</v>
      </c>
      <c r="K679" s="103">
        <v>0</v>
      </c>
      <c r="L679" s="104">
        <v>0</v>
      </c>
    </row>
    <row r="680" spans="1:12" ht="15" thickBot="1" x14ac:dyDescent="0.4">
      <c r="A680" s="655"/>
      <c r="B680" s="573"/>
      <c r="C680" s="99" t="s">
        <v>212</v>
      </c>
      <c r="D680" s="105">
        <v>0</v>
      </c>
      <c r="E680" s="105">
        <v>0</v>
      </c>
      <c r="F680" s="105">
        <v>8.0358037460352139E-2</v>
      </c>
      <c r="G680" s="105">
        <v>0</v>
      </c>
      <c r="H680" s="105">
        <v>0</v>
      </c>
      <c r="I680" s="105">
        <v>0</v>
      </c>
      <c r="J680" s="105">
        <v>0</v>
      </c>
      <c r="K680" s="105">
        <v>0</v>
      </c>
      <c r="L680" s="106">
        <v>0</v>
      </c>
    </row>
    <row r="681" spans="1:12" x14ac:dyDescent="0.35">
      <c r="A681" s="655"/>
      <c r="B681" s="677" t="s">
        <v>218</v>
      </c>
      <c r="C681" s="98" t="s">
        <v>203</v>
      </c>
      <c r="D681" s="101">
        <v>0.1454378970449183</v>
      </c>
      <c r="E681" s="101">
        <v>6.9884493460927073E-4</v>
      </c>
      <c r="F681" s="101">
        <v>0.1311806044362408</v>
      </c>
      <c r="G681" s="101">
        <v>0</v>
      </c>
      <c r="H681" s="101">
        <v>2.5359426180656566E-3</v>
      </c>
      <c r="I681" s="101">
        <v>0</v>
      </c>
      <c r="J681" s="101">
        <v>8.6476373553904057E-2</v>
      </c>
      <c r="K681" s="101">
        <v>0</v>
      </c>
      <c r="L681" s="102">
        <v>0</v>
      </c>
    </row>
    <row r="682" spans="1:12" x14ac:dyDescent="0.35">
      <c r="A682" s="655"/>
      <c r="B682" s="572"/>
      <c r="C682" s="17" t="s">
        <v>204</v>
      </c>
      <c r="D682" s="103">
        <v>0.17068463937453252</v>
      </c>
      <c r="E682" s="103">
        <v>0.33050382390841887</v>
      </c>
      <c r="F682" s="103">
        <v>0</v>
      </c>
      <c r="G682" s="103">
        <v>1.9572671434182926E-2</v>
      </c>
      <c r="H682" s="103">
        <v>0</v>
      </c>
      <c r="I682" s="103">
        <v>0</v>
      </c>
      <c r="J682" s="103">
        <v>0</v>
      </c>
      <c r="K682" s="103">
        <v>2.6766571141219777E-3</v>
      </c>
      <c r="L682" s="104">
        <v>0</v>
      </c>
    </row>
    <row r="683" spans="1:12" x14ac:dyDescent="0.35">
      <c r="A683" s="655"/>
      <c r="B683" s="572"/>
      <c r="C683" s="17" t="s">
        <v>205</v>
      </c>
      <c r="D683" s="103">
        <v>1.142855602385686E-2</v>
      </c>
      <c r="E683" s="103">
        <v>7.1933647493181035E-4</v>
      </c>
      <c r="F683" s="103">
        <v>0</v>
      </c>
      <c r="G683" s="103">
        <v>0</v>
      </c>
      <c r="H683" s="103">
        <v>0</v>
      </c>
      <c r="I683" s="103">
        <v>0</v>
      </c>
      <c r="J683" s="103">
        <v>0</v>
      </c>
      <c r="K683" s="103">
        <v>0</v>
      </c>
      <c r="L683" s="104">
        <v>0</v>
      </c>
    </row>
    <row r="684" spans="1:12" x14ac:dyDescent="0.35">
      <c r="A684" s="655"/>
      <c r="B684" s="572"/>
      <c r="C684" s="17" t="s">
        <v>206</v>
      </c>
      <c r="D684" s="103">
        <v>9.8150359552272521E-4</v>
      </c>
      <c r="E684" s="103">
        <v>1.7307491011326299E-2</v>
      </c>
      <c r="F684" s="103">
        <v>0</v>
      </c>
      <c r="G684" s="103">
        <v>0</v>
      </c>
      <c r="H684" s="103">
        <v>0</v>
      </c>
      <c r="I684" s="103">
        <v>0</v>
      </c>
      <c r="J684" s="103">
        <v>0</v>
      </c>
      <c r="K684" s="103">
        <v>0</v>
      </c>
      <c r="L684" s="104">
        <v>0</v>
      </c>
    </row>
    <row r="685" spans="1:12" x14ac:dyDescent="0.35">
      <c r="A685" s="655"/>
      <c r="B685" s="572"/>
      <c r="C685" s="17" t="s">
        <v>207</v>
      </c>
      <c r="D685" s="103">
        <v>2.8072713337866178E-4</v>
      </c>
      <c r="E685" s="103">
        <v>5.9408464914250062E-3</v>
      </c>
      <c r="F685" s="103">
        <v>0</v>
      </c>
      <c r="G685" s="103">
        <v>0</v>
      </c>
      <c r="H685" s="103">
        <v>0</v>
      </c>
      <c r="I685" s="103">
        <v>0</v>
      </c>
      <c r="J685" s="103">
        <v>0</v>
      </c>
      <c r="K685" s="103">
        <v>0</v>
      </c>
      <c r="L685" s="104">
        <v>0</v>
      </c>
    </row>
    <row r="686" spans="1:12" x14ac:dyDescent="0.35">
      <c r="A686" s="655"/>
      <c r="B686" s="572"/>
      <c r="C686" s="17" t="s">
        <v>208</v>
      </c>
      <c r="D686" s="103">
        <v>1.8123674992473476E-4</v>
      </c>
      <c r="E686" s="103">
        <v>0</v>
      </c>
      <c r="F686" s="103">
        <v>0</v>
      </c>
      <c r="G686" s="103">
        <v>0</v>
      </c>
      <c r="H686" s="103">
        <v>0</v>
      </c>
      <c r="I686" s="103">
        <v>0</v>
      </c>
      <c r="J686" s="103">
        <v>0</v>
      </c>
      <c r="K686" s="103">
        <v>0</v>
      </c>
      <c r="L686" s="104">
        <v>0</v>
      </c>
    </row>
    <row r="687" spans="1:12" x14ac:dyDescent="0.35">
      <c r="A687" s="655"/>
      <c r="B687" s="572"/>
      <c r="C687" s="17" t="s">
        <v>209</v>
      </c>
      <c r="D687" s="103">
        <v>0</v>
      </c>
      <c r="E687" s="103">
        <v>0</v>
      </c>
      <c r="F687" s="103">
        <v>0</v>
      </c>
      <c r="G687" s="103">
        <v>0</v>
      </c>
      <c r="H687" s="103">
        <v>0</v>
      </c>
      <c r="I687" s="103">
        <v>0</v>
      </c>
      <c r="J687" s="103">
        <v>0</v>
      </c>
      <c r="K687" s="103">
        <v>0</v>
      </c>
      <c r="L687" s="104">
        <v>0</v>
      </c>
    </row>
    <row r="688" spans="1:12" x14ac:dyDescent="0.35">
      <c r="A688" s="655"/>
      <c r="B688" s="572"/>
      <c r="C688" s="17" t="s">
        <v>210</v>
      </c>
      <c r="D688" s="103">
        <v>0</v>
      </c>
      <c r="E688" s="103">
        <v>0</v>
      </c>
      <c r="F688" s="103">
        <v>0</v>
      </c>
      <c r="G688" s="103">
        <v>0</v>
      </c>
      <c r="H688" s="103">
        <v>0</v>
      </c>
      <c r="I688" s="103">
        <v>0</v>
      </c>
      <c r="J688" s="103">
        <v>0</v>
      </c>
      <c r="K688" s="103">
        <v>0</v>
      </c>
      <c r="L688" s="104">
        <v>0</v>
      </c>
    </row>
    <row r="689" spans="1:12" x14ac:dyDescent="0.35">
      <c r="A689" s="655"/>
      <c r="B689" s="572"/>
      <c r="C689" s="17" t="s">
        <v>211</v>
      </c>
      <c r="D689" s="103">
        <v>0</v>
      </c>
      <c r="E689" s="103">
        <v>0</v>
      </c>
      <c r="F689" s="103">
        <v>0</v>
      </c>
      <c r="G689" s="103">
        <v>5.7935682115078872E-2</v>
      </c>
      <c r="H689" s="103">
        <v>0</v>
      </c>
      <c r="I689" s="103">
        <v>0</v>
      </c>
      <c r="J689" s="103">
        <v>0</v>
      </c>
      <c r="K689" s="103">
        <v>0</v>
      </c>
      <c r="L689" s="104">
        <v>0</v>
      </c>
    </row>
    <row r="690" spans="1:12" ht="15" thickBot="1" x14ac:dyDescent="0.4">
      <c r="A690" s="655"/>
      <c r="B690" s="573"/>
      <c r="C690" s="99" t="s">
        <v>212</v>
      </c>
      <c r="D690" s="105">
        <v>0</v>
      </c>
      <c r="E690" s="105">
        <v>0</v>
      </c>
      <c r="F690" s="105">
        <v>1.5457165985560928E-2</v>
      </c>
      <c r="G690" s="105">
        <v>0</v>
      </c>
      <c r="H690" s="105">
        <v>0</v>
      </c>
      <c r="I690" s="105">
        <v>0</v>
      </c>
      <c r="J690" s="105">
        <v>0</v>
      </c>
      <c r="K690" s="105">
        <v>0</v>
      </c>
      <c r="L690" s="106">
        <v>0</v>
      </c>
    </row>
    <row r="691" spans="1:12" x14ac:dyDescent="0.35">
      <c r="A691" s="655"/>
      <c r="B691" s="677" t="s">
        <v>198</v>
      </c>
      <c r="C691" s="98" t="s">
        <v>203</v>
      </c>
      <c r="D691" s="101">
        <v>4.4123201431567421E-2</v>
      </c>
      <c r="E691" s="101">
        <v>8.6950423731652158E-4</v>
      </c>
      <c r="F691" s="101">
        <v>0.24439838600636379</v>
      </c>
      <c r="G691" s="101">
        <v>0</v>
      </c>
      <c r="H691" s="101">
        <v>9.594328308542093E-4</v>
      </c>
      <c r="I691" s="101">
        <v>0</v>
      </c>
      <c r="J691" s="101">
        <v>3.2716935820935107E-2</v>
      </c>
      <c r="K691" s="101">
        <v>0</v>
      </c>
      <c r="L691" s="102">
        <v>0</v>
      </c>
    </row>
    <row r="692" spans="1:12" x14ac:dyDescent="0.35">
      <c r="A692" s="655"/>
      <c r="B692" s="572"/>
      <c r="C692" s="17" t="s">
        <v>204</v>
      </c>
      <c r="D692" s="103">
        <v>5.178260190375935E-2</v>
      </c>
      <c r="E692" s="103">
        <v>0.41121350546578239</v>
      </c>
      <c r="F692" s="103">
        <v>0</v>
      </c>
      <c r="G692" s="103">
        <v>4.1649468453221268E-2</v>
      </c>
      <c r="H692" s="103">
        <v>0</v>
      </c>
      <c r="I692" s="103">
        <v>0</v>
      </c>
      <c r="J692" s="103">
        <v>0</v>
      </c>
      <c r="K692" s="103">
        <v>1.7511633529738613E-3</v>
      </c>
      <c r="L692" s="104">
        <v>0</v>
      </c>
    </row>
    <row r="693" spans="1:12" x14ac:dyDescent="0.35">
      <c r="A693" s="655"/>
      <c r="B693" s="572"/>
      <c r="C693" s="17" t="s">
        <v>205</v>
      </c>
      <c r="D693" s="103">
        <v>3.4672151465229739E-3</v>
      </c>
      <c r="E693" s="103">
        <v>8.9499985194747313E-4</v>
      </c>
      <c r="F693" s="103">
        <v>0</v>
      </c>
      <c r="G693" s="103">
        <v>0</v>
      </c>
      <c r="H693" s="103">
        <v>0</v>
      </c>
      <c r="I693" s="103">
        <v>0</v>
      </c>
      <c r="J693" s="103">
        <v>0</v>
      </c>
      <c r="K693" s="103">
        <v>0</v>
      </c>
      <c r="L693" s="104">
        <v>0</v>
      </c>
    </row>
    <row r="694" spans="1:12" x14ac:dyDescent="0.35">
      <c r="A694" s="655"/>
      <c r="B694" s="572"/>
      <c r="C694" s="17" t="s">
        <v>206</v>
      </c>
      <c r="D694" s="103">
        <v>2.9777026298504264E-4</v>
      </c>
      <c r="E694" s="103">
        <v>2.1534014237478583E-2</v>
      </c>
      <c r="F694" s="103">
        <v>0</v>
      </c>
      <c r="G694" s="103">
        <v>0</v>
      </c>
      <c r="H694" s="103">
        <v>0</v>
      </c>
      <c r="I694" s="103">
        <v>0</v>
      </c>
      <c r="J694" s="103">
        <v>0</v>
      </c>
      <c r="K694" s="103">
        <v>0</v>
      </c>
      <c r="L694" s="104">
        <v>0</v>
      </c>
    </row>
    <row r="695" spans="1:12" x14ac:dyDescent="0.35">
      <c r="A695" s="655"/>
      <c r="B695" s="572"/>
      <c r="C695" s="17" t="s">
        <v>207</v>
      </c>
      <c r="D695" s="103">
        <v>8.5167484576235372E-5</v>
      </c>
      <c r="E695" s="103">
        <v>7.3916128481766163E-3</v>
      </c>
      <c r="F695" s="103">
        <v>0</v>
      </c>
      <c r="G695" s="103">
        <v>0</v>
      </c>
      <c r="H695" s="103">
        <v>0</v>
      </c>
      <c r="I695" s="103">
        <v>0</v>
      </c>
      <c r="J695" s="103">
        <v>0</v>
      </c>
      <c r="K695" s="103">
        <v>0</v>
      </c>
      <c r="L695" s="104">
        <v>0</v>
      </c>
    </row>
    <row r="696" spans="1:12" x14ac:dyDescent="0.35">
      <c r="A696" s="655"/>
      <c r="B696" s="572"/>
      <c r="C696" s="17" t="s">
        <v>208</v>
      </c>
      <c r="D696" s="103">
        <v>5.4983919502506964E-5</v>
      </c>
      <c r="E696" s="103">
        <v>0</v>
      </c>
      <c r="F696" s="103">
        <v>0</v>
      </c>
      <c r="G696" s="103">
        <v>0</v>
      </c>
      <c r="H696" s="103">
        <v>0</v>
      </c>
      <c r="I696" s="103">
        <v>0</v>
      </c>
      <c r="J696" s="103">
        <v>0</v>
      </c>
      <c r="K696" s="103">
        <v>0</v>
      </c>
      <c r="L696" s="104">
        <v>0</v>
      </c>
    </row>
    <row r="697" spans="1:12" x14ac:dyDescent="0.35">
      <c r="A697" s="655"/>
      <c r="B697" s="572"/>
      <c r="C697" s="17" t="s">
        <v>209</v>
      </c>
      <c r="D697" s="103">
        <v>0</v>
      </c>
      <c r="E697" s="103">
        <v>0</v>
      </c>
      <c r="F697" s="103">
        <v>0</v>
      </c>
      <c r="G697" s="103">
        <v>0</v>
      </c>
      <c r="H697" s="103">
        <v>0</v>
      </c>
      <c r="I697" s="103">
        <v>0</v>
      </c>
      <c r="J697" s="103">
        <v>0</v>
      </c>
      <c r="K697" s="103">
        <v>0</v>
      </c>
      <c r="L697" s="104">
        <v>0</v>
      </c>
    </row>
    <row r="698" spans="1:12" x14ac:dyDescent="0.35">
      <c r="A698" s="655"/>
      <c r="B698" s="572"/>
      <c r="C698" s="17" t="s">
        <v>210</v>
      </c>
      <c r="D698" s="103">
        <v>0</v>
      </c>
      <c r="E698" s="103">
        <v>0</v>
      </c>
      <c r="F698" s="103">
        <v>0</v>
      </c>
      <c r="G698" s="103">
        <v>0</v>
      </c>
      <c r="H698" s="103">
        <v>0</v>
      </c>
      <c r="I698" s="103">
        <v>0</v>
      </c>
      <c r="J698" s="103">
        <v>0</v>
      </c>
      <c r="K698" s="103">
        <v>0</v>
      </c>
      <c r="L698" s="104">
        <v>0</v>
      </c>
    </row>
    <row r="699" spans="1:12" x14ac:dyDescent="0.35">
      <c r="A699" s="655"/>
      <c r="B699" s="572"/>
      <c r="C699" s="17" t="s">
        <v>211</v>
      </c>
      <c r="D699" s="103">
        <v>0</v>
      </c>
      <c r="E699" s="103">
        <v>0</v>
      </c>
      <c r="F699" s="103">
        <v>0</v>
      </c>
      <c r="G699" s="103">
        <v>0.12328364948453779</v>
      </c>
      <c r="H699" s="103">
        <v>0</v>
      </c>
      <c r="I699" s="103">
        <v>0</v>
      </c>
      <c r="J699" s="103">
        <v>0</v>
      </c>
      <c r="K699" s="103">
        <v>0</v>
      </c>
      <c r="L699" s="104">
        <v>0</v>
      </c>
    </row>
    <row r="700" spans="1:12" ht="15" thickBot="1" x14ac:dyDescent="0.4">
      <c r="A700" s="655"/>
      <c r="B700" s="573"/>
      <c r="C700" s="99" t="s">
        <v>212</v>
      </c>
      <c r="D700" s="105">
        <v>0</v>
      </c>
      <c r="E700" s="105">
        <v>0</v>
      </c>
      <c r="F700" s="105">
        <v>1.3526387261499132E-2</v>
      </c>
      <c r="G700" s="105">
        <v>0</v>
      </c>
      <c r="H700" s="105">
        <v>0</v>
      </c>
      <c r="I700" s="105">
        <v>0</v>
      </c>
      <c r="J700" s="105">
        <v>0</v>
      </c>
      <c r="K700" s="105">
        <v>0</v>
      </c>
      <c r="L700" s="106">
        <v>0</v>
      </c>
    </row>
    <row r="701" spans="1:12" x14ac:dyDescent="0.35">
      <c r="A701" s="655"/>
      <c r="B701" s="677" t="s">
        <v>140</v>
      </c>
      <c r="C701" s="98" t="s">
        <v>203</v>
      </c>
      <c r="D701" s="101">
        <v>0.19492163386748843</v>
      </c>
      <c r="E701" s="101">
        <v>7.729629687116327E-4</v>
      </c>
      <c r="F701" s="101">
        <v>7.1034157240574339E-2</v>
      </c>
      <c r="G701" s="101">
        <v>0</v>
      </c>
      <c r="H701" s="101">
        <v>1.9237327342772434E-3</v>
      </c>
      <c r="I701" s="101">
        <v>0</v>
      </c>
      <c r="J701" s="101">
        <v>6.5599840218042785E-2</v>
      </c>
      <c r="K701" s="101">
        <v>0</v>
      </c>
      <c r="L701" s="102">
        <v>0</v>
      </c>
    </row>
    <row r="702" spans="1:12" x14ac:dyDescent="0.35">
      <c r="A702" s="655"/>
      <c r="B702" s="572"/>
      <c r="C702" s="17" t="s">
        <v>204</v>
      </c>
      <c r="D702" s="103">
        <v>0.2287583185604746</v>
      </c>
      <c r="E702" s="103">
        <v>0.36555636915595835</v>
      </c>
      <c r="F702" s="103">
        <v>0</v>
      </c>
      <c r="G702" s="103">
        <v>4.4097910797698877E-4</v>
      </c>
      <c r="H702" s="103">
        <v>0</v>
      </c>
      <c r="I702" s="103">
        <v>0</v>
      </c>
      <c r="J702" s="103">
        <v>0</v>
      </c>
      <c r="K702" s="103">
        <v>3.2852672847718794E-3</v>
      </c>
      <c r="L702" s="104">
        <v>0</v>
      </c>
    </row>
    <row r="703" spans="1:12" x14ac:dyDescent="0.35">
      <c r="A703" s="655"/>
      <c r="B703" s="572"/>
      <c r="C703" s="17" t="s">
        <v>205</v>
      </c>
      <c r="D703" s="103">
        <v>1.5317003739598163E-2</v>
      </c>
      <c r="E703" s="103">
        <v>7.9562779900054382E-4</v>
      </c>
      <c r="F703" s="103">
        <v>0</v>
      </c>
      <c r="G703" s="103">
        <v>0</v>
      </c>
      <c r="H703" s="103">
        <v>0</v>
      </c>
      <c r="I703" s="103">
        <v>0</v>
      </c>
      <c r="J703" s="103">
        <v>0</v>
      </c>
      <c r="K703" s="103">
        <v>0</v>
      </c>
      <c r="L703" s="104">
        <v>0</v>
      </c>
    </row>
    <row r="704" spans="1:12" x14ac:dyDescent="0.35">
      <c r="A704" s="655"/>
      <c r="B704" s="572"/>
      <c r="C704" s="17" t="s">
        <v>206</v>
      </c>
      <c r="D704" s="103">
        <v>1.3154500193784864E-3</v>
      </c>
      <c r="E704" s="103">
        <v>1.9143087358205493E-2</v>
      </c>
      <c r="F704" s="103">
        <v>0</v>
      </c>
      <c r="G704" s="103">
        <v>0</v>
      </c>
      <c r="H704" s="103">
        <v>0</v>
      </c>
      <c r="I704" s="103">
        <v>0</v>
      </c>
      <c r="J704" s="103">
        <v>0</v>
      </c>
      <c r="K704" s="103">
        <v>0</v>
      </c>
      <c r="L704" s="104">
        <v>0</v>
      </c>
    </row>
    <row r="705" spans="1:12" x14ac:dyDescent="0.35">
      <c r="A705" s="655"/>
      <c r="B705" s="572"/>
      <c r="C705" s="17" t="s">
        <v>207</v>
      </c>
      <c r="D705" s="103">
        <v>3.7624163042047399E-4</v>
      </c>
      <c r="E705" s="103">
        <v>6.5709202617879898E-3</v>
      </c>
      <c r="F705" s="103">
        <v>0</v>
      </c>
      <c r="G705" s="103">
        <v>0</v>
      </c>
      <c r="H705" s="103">
        <v>0</v>
      </c>
      <c r="I705" s="103">
        <v>0</v>
      </c>
      <c r="J705" s="103">
        <v>0</v>
      </c>
      <c r="K705" s="103">
        <v>0</v>
      </c>
      <c r="L705" s="104">
        <v>0</v>
      </c>
    </row>
    <row r="706" spans="1:12" x14ac:dyDescent="0.35">
      <c r="A706" s="655"/>
      <c r="B706" s="572"/>
      <c r="C706" s="17" t="s">
        <v>208</v>
      </c>
      <c r="D706" s="103">
        <v>2.4290067533946826E-4</v>
      </c>
      <c r="E706" s="103">
        <v>0</v>
      </c>
      <c r="F706" s="103">
        <v>0</v>
      </c>
      <c r="G706" s="103">
        <v>0</v>
      </c>
      <c r="H706" s="103">
        <v>0</v>
      </c>
      <c r="I706" s="103">
        <v>0</v>
      </c>
      <c r="J706" s="103">
        <v>0</v>
      </c>
      <c r="K706" s="103">
        <v>0</v>
      </c>
      <c r="L706" s="104">
        <v>0</v>
      </c>
    </row>
    <row r="707" spans="1:12" x14ac:dyDescent="0.35">
      <c r="A707" s="655"/>
      <c r="B707" s="572"/>
      <c r="C707" s="17" t="s">
        <v>209</v>
      </c>
      <c r="D707" s="103">
        <v>0</v>
      </c>
      <c r="E707" s="103">
        <v>0</v>
      </c>
      <c r="F707" s="103">
        <v>0</v>
      </c>
      <c r="G707" s="103">
        <v>0</v>
      </c>
      <c r="H707" s="103">
        <v>0</v>
      </c>
      <c r="I707" s="103">
        <v>0</v>
      </c>
      <c r="J707" s="103">
        <v>0</v>
      </c>
      <c r="K707" s="103">
        <v>0</v>
      </c>
      <c r="L707" s="104">
        <v>0</v>
      </c>
    </row>
    <row r="708" spans="1:12" x14ac:dyDescent="0.35">
      <c r="A708" s="655"/>
      <c r="B708" s="572"/>
      <c r="C708" s="17" t="s">
        <v>210</v>
      </c>
      <c r="D708" s="103">
        <v>0</v>
      </c>
      <c r="E708" s="103">
        <v>0</v>
      </c>
      <c r="F708" s="103">
        <v>0</v>
      </c>
      <c r="G708" s="103">
        <v>0</v>
      </c>
      <c r="H708" s="103">
        <v>0</v>
      </c>
      <c r="I708" s="103">
        <v>0</v>
      </c>
      <c r="J708" s="103">
        <v>0</v>
      </c>
      <c r="K708" s="103">
        <v>0</v>
      </c>
      <c r="L708" s="104">
        <v>0</v>
      </c>
    </row>
    <row r="709" spans="1:12" x14ac:dyDescent="0.35">
      <c r="A709" s="655"/>
      <c r="B709" s="572"/>
      <c r="C709" s="17" t="s">
        <v>211</v>
      </c>
      <c r="D709" s="103">
        <v>0</v>
      </c>
      <c r="E709" s="103">
        <v>0</v>
      </c>
      <c r="F709" s="103">
        <v>0</v>
      </c>
      <c r="G709" s="103">
        <v>1.3053111071249332E-3</v>
      </c>
      <c r="H709" s="103">
        <v>0</v>
      </c>
      <c r="I709" s="103">
        <v>0</v>
      </c>
      <c r="J709" s="103">
        <v>0</v>
      </c>
      <c r="K709" s="103">
        <v>0</v>
      </c>
      <c r="L709" s="104">
        <v>0</v>
      </c>
    </row>
    <row r="710" spans="1:12" ht="15" thickBot="1" x14ac:dyDescent="0.4">
      <c r="A710" s="655"/>
      <c r="B710" s="573"/>
      <c r="C710" s="99" t="s">
        <v>212</v>
      </c>
      <c r="D710" s="105">
        <v>0</v>
      </c>
      <c r="E710" s="105">
        <v>0</v>
      </c>
      <c r="F710" s="105">
        <v>2.2640196270868169E-2</v>
      </c>
      <c r="G710" s="105">
        <v>0</v>
      </c>
      <c r="H710" s="105">
        <v>0</v>
      </c>
      <c r="I710" s="105">
        <v>0</v>
      </c>
      <c r="J710" s="105">
        <v>0</v>
      </c>
      <c r="K710" s="105">
        <v>0</v>
      </c>
      <c r="L710" s="106">
        <v>0</v>
      </c>
    </row>
    <row r="711" spans="1:12" x14ac:dyDescent="0.35">
      <c r="A711" s="655"/>
      <c r="B711" s="677" t="s">
        <v>199</v>
      </c>
      <c r="C711" s="98" t="s">
        <v>203</v>
      </c>
      <c r="D711" s="101">
        <v>0.25457016120206316</v>
      </c>
      <c r="E711" s="101">
        <v>1.6281325074149635E-4</v>
      </c>
      <c r="F711" s="101">
        <v>2.7575704834258145E-2</v>
      </c>
      <c r="G711" s="101">
        <v>0</v>
      </c>
      <c r="H711" s="101">
        <v>3.6647785498665794E-3</v>
      </c>
      <c r="I711" s="101">
        <v>0</v>
      </c>
      <c r="J711" s="101">
        <v>0.12497000390029804</v>
      </c>
      <c r="K711" s="101">
        <v>0</v>
      </c>
      <c r="L711" s="102">
        <v>0</v>
      </c>
    </row>
    <row r="712" spans="1:12" x14ac:dyDescent="0.35">
      <c r="A712" s="655"/>
      <c r="B712" s="572"/>
      <c r="C712" s="17" t="s">
        <v>204</v>
      </c>
      <c r="D712" s="103">
        <v>0.29876130666872136</v>
      </c>
      <c r="E712" s="103">
        <v>7.6999058429336034E-2</v>
      </c>
      <c r="F712" s="103">
        <v>0</v>
      </c>
      <c r="G712" s="103">
        <v>3.9896996203341695E-2</v>
      </c>
      <c r="H712" s="103">
        <v>0</v>
      </c>
      <c r="I712" s="103">
        <v>0</v>
      </c>
      <c r="J712" s="103">
        <v>0</v>
      </c>
      <c r="K712" s="103">
        <v>3.8499390673871295E-4</v>
      </c>
      <c r="L712" s="104">
        <v>0</v>
      </c>
    </row>
    <row r="713" spans="1:12" x14ac:dyDescent="0.35">
      <c r="A713" s="655"/>
      <c r="B713" s="572"/>
      <c r="C713" s="17" t="s">
        <v>205</v>
      </c>
      <c r="D713" s="103">
        <v>2.0004203913932397E-2</v>
      </c>
      <c r="E713" s="103">
        <v>1.6758726301144072E-4</v>
      </c>
      <c r="F713" s="103">
        <v>0</v>
      </c>
      <c r="G713" s="103">
        <v>0</v>
      </c>
      <c r="H713" s="103">
        <v>0</v>
      </c>
      <c r="I713" s="103">
        <v>0</v>
      </c>
      <c r="J713" s="103">
        <v>0</v>
      </c>
      <c r="K713" s="103">
        <v>0</v>
      </c>
      <c r="L713" s="104">
        <v>0</v>
      </c>
    </row>
    <row r="714" spans="1:12" x14ac:dyDescent="0.35">
      <c r="A714" s="655"/>
      <c r="B714" s="572"/>
      <c r="C714" s="17" t="s">
        <v>206</v>
      </c>
      <c r="D714" s="103">
        <v>1.7179946465772629E-3</v>
      </c>
      <c r="E714" s="103">
        <v>4.0322090555163937E-3</v>
      </c>
      <c r="F714" s="103">
        <v>0</v>
      </c>
      <c r="G714" s="103">
        <v>0</v>
      </c>
      <c r="H714" s="103">
        <v>0</v>
      </c>
      <c r="I714" s="103">
        <v>0</v>
      </c>
      <c r="J714" s="103">
        <v>0</v>
      </c>
      <c r="K714" s="103">
        <v>0</v>
      </c>
      <c r="L714" s="104">
        <v>0</v>
      </c>
    </row>
    <row r="715" spans="1:12" x14ac:dyDescent="0.35">
      <c r="A715" s="655"/>
      <c r="B715" s="572"/>
      <c r="C715" s="17" t="s">
        <v>207</v>
      </c>
      <c r="D715" s="103">
        <v>4.9137640910695531E-4</v>
      </c>
      <c r="E715" s="103">
        <v>1.3840674540567632E-3</v>
      </c>
      <c r="F715" s="103">
        <v>0</v>
      </c>
      <c r="G715" s="103">
        <v>0</v>
      </c>
      <c r="H715" s="103">
        <v>0</v>
      </c>
      <c r="I715" s="103">
        <v>0</v>
      </c>
      <c r="J715" s="103">
        <v>0</v>
      </c>
      <c r="K715" s="103">
        <v>0</v>
      </c>
      <c r="L715" s="104">
        <v>0</v>
      </c>
    </row>
    <row r="716" spans="1:12" x14ac:dyDescent="0.35">
      <c r="A716" s="655"/>
      <c r="B716" s="572"/>
      <c r="C716" s="17" t="s">
        <v>208</v>
      </c>
      <c r="D716" s="103">
        <v>3.1723140654205307E-4</v>
      </c>
      <c r="E716" s="103">
        <v>0</v>
      </c>
      <c r="F716" s="103">
        <v>0</v>
      </c>
      <c r="G716" s="103">
        <v>0</v>
      </c>
      <c r="H716" s="103">
        <v>0</v>
      </c>
      <c r="I716" s="103">
        <v>0</v>
      </c>
      <c r="J716" s="103">
        <v>0</v>
      </c>
      <c r="K716" s="103">
        <v>0</v>
      </c>
      <c r="L716" s="104">
        <v>0</v>
      </c>
    </row>
    <row r="717" spans="1:12" x14ac:dyDescent="0.35">
      <c r="A717" s="655"/>
      <c r="B717" s="572"/>
      <c r="C717" s="17" t="s">
        <v>209</v>
      </c>
      <c r="D717" s="103">
        <v>0</v>
      </c>
      <c r="E717" s="103">
        <v>0</v>
      </c>
      <c r="F717" s="103">
        <v>0</v>
      </c>
      <c r="G717" s="103">
        <v>0</v>
      </c>
      <c r="H717" s="103">
        <v>0</v>
      </c>
      <c r="I717" s="103">
        <v>0</v>
      </c>
      <c r="J717" s="103">
        <v>0</v>
      </c>
      <c r="K717" s="103">
        <v>0</v>
      </c>
      <c r="L717" s="104">
        <v>0</v>
      </c>
    </row>
    <row r="718" spans="1:12" x14ac:dyDescent="0.35">
      <c r="A718" s="655"/>
      <c r="B718" s="572"/>
      <c r="C718" s="17" t="s">
        <v>210</v>
      </c>
      <c r="D718" s="103">
        <v>0</v>
      </c>
      <c r="E718" s="103">
        <v>0</v>
      </c>
      <c r="F718" s="103">
        <v>0</v>
      </c>
      <c r="G718" s="103">
        <v>0</v>
      </c>
      <c r="H718" s="103">
        <v>0</v>
      </c>
      <c r="I718" s="103">
        <v>0</v>
      </c>
      <c r="J718" s="103">
        <v>0</v>
      </c>
      <c r="K718" s="103">
        <v>0</v>
      </c>
      <c r="L718" s="104">
        <v>0</v>
      </c>
    </row>
    <row r="719" spans="1:12" x14ac:dyDescent="0.35">
      <c r="A719" s="655"/>
      <c r="B719" s="572"/>
      <c r="C719" s="17" t="s">
        <v>211</v>
      </c>
      <c r="D719" s="103">
        <v>0</v>
      </c>
      <c r="E719" s="103">
        <v>0</v>
      </c>
      <c r="F719" s="103">
        <v>0</v>
      </c>
      <c r="G719" s="103">
        <v>0.11809628017085277</v>
      </c>
      <c r="H719" s="103">
        <v>0</v>
      </c>
      <c r="I719" s="103">
        <v>0</v>
      </c>
      <c r="J719" s="103">
        <v>0</v>
      </c>
      <c r="K719" s="103">
        <v>0</v>
      </c>
      <c r="L719" s="104">
        <v>0</v>
      </c>
    </row>
    <row r="720" spans="1:12" ht="15" thickBot="1" x14ac:dyDescent="0.4">
      <c r="A720" s="655"/>
      <c r="B720" s="573"/>
      <c r="C720" s="99" t="s">
        <v>212</v>
      </c>
      <c r="D720" s="105">
        <v>0</v>
      </c>
      <c r="E720" s="105">
        <v>0</v>
      </c>
      <c r="F720" s="105">
        <v>2.6803232735038571E-2</v>
      </c>
      <c r="G720" s="105">
        <v>0</v>
      </c>
      <c r="H720" s="105">
        <v>0</v>
      </c>
      <c r="I720" s="105">
        <v>0</v>
      </c>
      <c r="J720" s="105">
        <v>0</v>
      </c>
      <c r="K720" s="105">
        <v>0</v>
      </c>
      <c r="L720" s="106">
        <v>0</v>
      </c>
    </row>
    <row r="721" spans="1:12" x14ac:dyDescent="0.35">
      <c r="A721" s="655"/>
      <c r="B721" s="677" t="s">
        <v>142</v>
      </c>
      <c r="C721" s="98" t="s">
        <v>203</v>
      </c>
      <c r="D721" s="101">
        <v>0.31699041198376593</v>
      </c>
      <c r="E721" s="101">
        <v>1.9684265799586585E-4</v>
      </c>
      <c r="F721" s="101">
        <v>5.1993581388395139E-3</v>
      </c>
      <c r="G721" s="101">
        <v>0</v>
      </c>
      <c r="H721" s="101">
        <v>4.8186912777671998E-3</v>
      </c>
      <c r="I721" s="101">
        <v>0</v>
      </c>
      <c r="J721" s="101">
        <v>0.1643187602150811</v>
      </c>
      <c r="K721" s="101">
        <v>0</v>
      </c>
      <c r="L721" s="102">
        <v>0</v>
      </c>
    </row>
    <row r="722" spans="1:12" x14ac:dyDescent="0.35">
      <c r="A722" s="655"/>
      <c r="B722" s="572"/>
      <c r="C722" s="17" t="s">
        <v>204</v>
      </c>
      <c r="D722" s="103">
        <v>0.3720171650854055</v>
      </c>
      <c r="E722" s="103">
        <v>9.3092541641308091E-2</v>
      </c>
      <c r="F722" s="103">
        <v>0</v>
      </c>
      <c r="G722" s="103">
        <v>5.0198122838184207E-5</v>
      </c>
      <c r="H722" s="103">
        <v>0</v>
      </c>
      <c r="I722" s="103">
        <v>0</v>
      </c>
      <c r="J722" s="103">
        <v>0</v>
      </c>
      <c r="K722" s="103">
        <v>6.4310175897950043E-4</v>
      </c>
      <c r="L722" s="104">
        <v>0</v>
      </c>
    </row>
    <row r="723" spans="1:12" x14ac:dyDescent="0.35">
      <c r="A723" s="655"/>
      <c r="B723" s="572"/>
      <c r="C723" s="17" t="s">
        <v>205</v>
      </c>
      <c r="D723" s="103">
        <v>2.4909206994811382E-2</v>
      </c>
      <c r="E723" s="103">
        <v>2.0261448099086741E-4</v>
      </c>
      <c r="F723" s="103">
        <v>0</v>
      </c>
      <c r="G723" s="103">
        <v>0</v>
      </c>
      <c r="H723" s="103">
        <v>0</v>
      </c>
      <c r="I723" s="103">
        <v>0</v>
      </c>
      <c r="J723" s="103">
        <v>0</v>
      </c>
      <c r="K723" s="103">
        <v>0</v>
      </c>
      <c r="L723" s="104">
        <v>0</v>
      </c>
    </row>
    <row r="724" spans="1:12" x14ac:dyDescent="0.35">
      <c r="A724" s="655"/>
      <c r="B724" s="572"/>
      <c r="C724" s="17" t="s">
        <v>206</v>
      </c>
      <c r="D724" s="103">
        <v>2.1392445533794054E-3</v>
      </c>
      <c r="E724" s="103">
        <v>4.8749763576863029E-3</v>
      </c>
      <c r="F724" s="103">
        <v>0</v>
      </c>
      <c r="G724" s="103">
        <v>0</v>
      </c>
      <c r="H724" s="103">
        <v>0</v>
      </c>
      <c r="I724" s="103">
        <v>0</v>
      </c>
      <c r="J724" s="103">
        <v>0</v>
      </c>
      <c r="K724" s="103">
        <v>0</v>
      </c>
      <c r="L724" s="104">
        <v>0</v>
      </c>
    </row>
    <row r="725" spans="1:12" x14ac:dyDescent="0.35">
      <c r="A725" s="655"/>
      <c r="B725" s="572"/>
      <c r="C725" s="17" t="s">
        <v>207</v>
      </c>
      <c r="D725" s="103">
        <v>6.1186122374445396E-4</v>
      </c>
      <c r="E725" s="103">
        <v>1.6733497750417822E-3</v>
      </c>
      <c r="F725" s="103">
        <v>0</v>
      </c>
      <c r="G725" s="103">
        <v>0</v>
      </c>
      <c r="H725" s="103">
        <v>0</v>
      </c>
      <c r="I725" s="103">
        <v>0</v>
      </c>
      <c r="J725" s="103">
        <v>0</v>
      </c>
      <c r="K725" s="103">
        <v>0</v>
      </c>
      <c r="L725" s="104">
        <v>0</v>
      </c>
    </row>
    <row r="726" spans="1:12" x14ac:dyDescent="0.35">
      <c r="A726" s="655"/>
      <c r="B726" s="572"/>
      <c r="C726" s="17" t="s">
        <v>208</v>
      </c>
      <c r="D726" s="103">
        <v>3.9501610785459162E-4</v>
      </c>
      <c r="E726" s="103">
        <v>0</v>
      </c>
      <c r="F726" s="103">
        <v>0</v>
      </c>
      <c r="G726" s="103">
        <v>0</v>
      </c>
      <c r="H726" s="103">
        <v>0</v>
      </c>
      <c r="I726" s="103">
        <v>0</v>
      </c>
      <c r="J726" s="103">
        <v>0</v>
      </c>
      <c r="K726" s="103">
        <v>0</v>
      </c>
      <c r="L726" s="104">
        <v>0</v>
      </c>
    </row>
    <row r="727" spans="1:12" x14ac:dyDescent="0.35">
      <c r="A727" s="655"/>
      <c r="B727" s="572"/>
      <c r="C727" s="17" t="s">
        <v>209</v>
      </c>
      <c r="D727" s="103">
        <v>0</v>
      </c>
      <c r="E727" s="103">
        <v>0</v>
      </c>
      <c r="F727" s="103">
        <v>0</v>
      </c>
      <c r="G727" s="103">
        <v>0</v>
      </c>
      <c r="H727" s="103">
        <v>0</v>
      </c>
      <c r="I727" s="103">
        <v>0</v>
      </c>
      <c r="J727" s="103">
        <v>0</v>
      </c>
      <c r="K727" s="103">
        <v>0</v>
      </c>
      <c r="L727" s="104">
        <v>0</v>
      </c>
    </row>
    <row r="728" spans="1:12" x14ac:dyDescent="0.35">
      <c r="A728" s="655"/>
      <c r="B728" s="572"/>
      <c r="C728" s="17" t="s">
        <v>210</v>
      </c>
      <c r="D728" s="103">
        <v>0</v>
      </c>
      <c r="E728" s="103">
        <v>0</v>
      </c>
      <c r="F728" s="103">
        <v>0</v>
      </c>
      <c r="G728" s="103">
        <v>0</v>
      </c>
      <c r="H728" s="103">
        <v>0</v>
      </c>
      <c r="I728" s="103">
        <v>0</v>
      </c>
      <c r="J728" s="103">
        <v>0</v>
      </c>
      <c r="K728" s="103">
        <v>0</v>
      </c>
      <c r="L728" s="104">
        <v>0</v>
      </c>
    </row>
    <row r="729" spans="1:12" x14ac:dyDescent="0.35">
      <c r="A729" s="655"/>
      <c r="B729" s="572"/>
      <c r="C729" s="17" t="s">
        <v>211</v>
      </c>
      <c r="D729" s="103">
        <v>0</v>
      </c>
      <c r="E729" s="103">
        <v>0</v>
      </c>
      <c r="F729" s="103">
        <v>0</v>
      </c>
      <c r="G729" s="103">
        <v>1.4858791745962443E-4</v>
      </c>
      <c r="H729" s="103">
        <v>0</v>
      </c>
      <c r="I729" s="103">
        <v>0</v>
      </c>
      <c r="J729" s="103">
        <v>0</v>
      </c>
      <c r="K729" s="103">
        <v>0</v>
      </c>
      <c r="L729" s="104">
        <v>0</v>
      </c>
    </row>
    <row r="730" spans="1:12" ht="15" thickBot="1" x14ac:dyDescent="0.4">
      <c r="A730" s="655"/>
      <c r="B730" s="573"/>
      <c r="C730" s="99" t="s">
        <v>212</v>
      </c>
      <c r="D730" s="105">
        <v>0</v>
      </c>
      <c r="E730" s="105">
        <v>0</v>
      </c>
      <c r="F730" s="105">
        <v>7.7180717070509022E-3</v>
      </c>
      <c r="G730" s="105">
        <v>0</v>
      </c>
      <c r="H730" s="105">
        <v>0</v>
      </c>
      <c r="I730" s="105">
        <v>0</v>
      </c>
      <c r="J730" s="105">
        <v>0</v>
      </c>
      <c r="K730" s="105">
        <v>0</v>
      </c>
      <c r="L730" s="106">
        <v>0</v>
      </c>
    </row>
    <row r="731" spans="1:12" x14ac:dyDescent="0.35">
      <c r="A731" s="655"/>
      <c r="B731" s="677" t="s">
        <v>143</v>
      </c>
      <c r="C731" s="98" t="s">
        <v>203</v>
      </c>
      <c r="D731" s="101">
        <v>0.13912908535565172</v>
      </c>
      <c r="E731" s="101">
        <v>8.4288461111164427E-4</v>
      </c>
      <c r="F731" s="101">
        <v>6.2013876777326171E-2</v>
      </c>
      <c r="G731" s="101">
        <v>0</v>
      </c>
      <c r="H731" s="101">
        <v>2.4975056707639185E-3</v>
      </c>
      <c r="I731" s="101">
        <v>0</v>
      </c>
      <c r="J731" s="101">
        <v>8.5165662582189619E-2</v>
      </c>
      <c r="K731" s="101">
        <v>0</v>
      </c>
      <c r="L731" s="102">
        <v>0</v>
      </c>
    </row>
    <row r="732" spans="1:12" x14ac:dyDescent="0.35">
      <c r="A732" s="655"/>
      <c r="B732" s="572"/>
      <c r="C732" s="17" t="s">
        <v>204</v>
      </c>
      <c r="D732" s="103">
        <v>0.16328067335230842</v>
      </c>
      <c r="E732" s="103">
        <v>0.39862432034613399</v>
      </c>
      <c r="F732" s="103">
        <v>0</v>
      </c>
      <c r="G732" s="103">
        <v>2.530839579424542E-2</v>
      </c>
      <c r="H732" s="103">
        <v>0</v>
      </c>
      <c r="I732" s="103">
        <v>0</v>
      </c>
      <c r="J732" s="103">
        <v>0</v>
      </c>
      <c r="K732" s="103">
        <v>3.7779757803028001E-3</v>
      </c>
      <c r="L732" s="104">
        <v>0</v>
      </c>
    </row>
    <row r="733" spans="1:12" x14ac:dyDescent="0.35">
      <c r="A733" s="655"/>
      <c r="B733" s="572"/>
      <c r="C733" s="17" t="s">
        <v>205</v>
      </c>
      <c r="D733" s="103">
        <v>1.0932807602711321E-2</v>
      </c>
      <c r="E733" s="103">
        <v>8.6759968471448762E-4</v>
      </c>
      <c r="F733" s="103">
        <v>0</v>
      </c>
      <c r="G733" s="103">
        <v>0</v>
      </c>
      <c r="H733" s="103">
        <v>0</v>
      </c>
      <c r="I733" s="103">
        <v>0</v>
      </c>
      <c r="J733" s="103">
        <v>0</v>
      </c>
      <c r="K733" s="103">
        <v>0</v>
      </c>
      <c r="L733" s="104">
        <v>0</v>
      </c>
    </row>
    <row r="734" spans="1:12" x14ac:dyDescent="0.35">
      <c r="A734" s="655"/>
      <c r="B734" s="572"/>
      <c r="C734" s="17" t="s">
        <v>206</v>
      </c>
      <c r="D734" s="103">
        <v>9.3892788807435276E-4</v>
      </c>
      <c r="E734" s="103">
        <v>2.0874756484507432E-2</v>
      </c>
      <c r="F734" s="103">
        <v>0</v>
      </c>
      <c r="G734" s="103">
        <v>0</v>
      </c>
      <c r="H734" s="103">
        <v>0</v>
      </c>
      <c r="I734" s="103">
        <v>0</v>
      </c>
      <c r="J734" s="103">
        <v>0</v>
      </c>
      <c r="K734" s="103">
        <v>0</v>
      </c>
      <c r="L734" s="104">
        <v>0</v>
      </c>
    </row>
    <row r="735" spans="1:12" x14ac:dyDescent="0.35">
      <c r="A735" s="655"/>
      <c r="B735" s="572"/>
      <c r="C735" s="17" t="s">
        <v>207</v>
      </c>
      <c r="D735" s="103">
        <v>2.6854973906439576E-4</v>
      </c>
      <c r="E735" s="103">
        <v>7.1653207122384637E-3</v>
      </c>
      <c r="F735" s="103">
        <v>0</v>
      </c>
      <c r="G735" s="103">
        <v>0</v>
      </c>
      <c r="H735" s="103">
        <v>0</v>
      </c>
      <c r="I735" s="103">
        <v>0</v>
      </c>
      <c r="J735" s="103">
        <v>0</v>
      </c>
      <c r="K735" s="103">
        <v>0</v>
      </c>
      <c r="L735" s="104">
        <v>0</v>
      </c>
    </row>
    <row r="736" spans="1:12" x14ac:dyDescent="0.35">
      <c r="A736" s="655"/>
      <c r="B736" s="572"/>
      <c r="C736" s="17" t="s">
        <v>208</v>
      </c>
      <c r="D736" s="103">
        <v>1.7337505397284187E-4</v>
      </c>
      <c r="E736" s="103">
        <v>0</v>
      </c>
      <c r="F736" s="103">
        <v>0</v>
      </c>
      <c r="G736" s="103">
        <v>0</v>
      </c>
      <c r="H736" s="103">
        <v>0</v>
      </c>
      <c r="I736" s="103">
        <v>0</v>
      </c>
      <c r="J736" s="103">
        <v>0</v>
      </c>
      <c r="K736" s="103">
        <v>0</v>
      </c>
      <c r="L736" s="104">
        <v>0</v>
      </c>
    </row>
    <row r="737" spans="1:12" x14ac:dyDescent="0.35">
      <c r="A737" s="655"/>
      <c r="B737" s="572"/>
      <c r="C737" s="17" t="s">
        <v>209</v>
      </c>
      <c r="D737" s="103">
        <v>0</v>
      </c>
      <c r="E737" s="103">
        <v>0</v>
      </c>
      <c r="F737" s="103">
        <v>0</v>
      </c>
      <c r="G737" s="103">
        <v>0</v>
      </c>
      <c r="H737" s="103">
        <v>0</v>
      </c>
      <c r="I737" s="103">
        <v>0</v>
      </c>
      <c r="J737" s="103">
        <v>0</v>
      </c>
      <c r="K737" s="103">
        <v>0</v>
      </c>
      <c r="L737" s="104">
        <v>0</v>
      </c>
    </row>
    <row r="738" spans="1:12" x14ac:dyDescent="0.35">
      <c r="A738" s="655"/>
      <c r="B738" s="572"/>
      <c r="C738" s="17" t="s">
        <v>210</v>
      </c>
      <c r="D738" s="103">
        <v>0</v>
      </c>
      <c r="E738" s="103">
        <v>0</v>
      </c>
      <c r="F738" s="103">
        <v>0</v>
      </c>
      <c r="G738" s="103">
        <v>0</v>
      </c>
      <c r="H738" s="103">
        <v>0</v>
      </c>
      <c r="I738" s="103">
        <v>0</v>
      </c>
      <c r="J738" s="103">
        <v>0</v>
      </c>
      <c r="K738" s="103">
        <v>0</v>
      </c>
      <c r="L738" s="104">
        <v>0</v>
      </c>
    </row>
    <row r="739" spans="1:12" x14ac:dyDescent="0.35">
      <c r="A739" s="655"/>
      <c r="B739" s="572"/>
      <c r="C739" s="17" t="s">
        <v>211</v>
      </c>
      <c r="D739" s="103">
        <v>0</v>
      </c>
      <c r="E739" s="103">
        <v>0</v>
      </c>
      <c r="F739" s="103">
        <v>0</v>
      </c>
      <c r="G739" s="103">
        <v>7.4913594626497243E-2</v>
      </c>
      <c r="H739" s="103">
        <v>0</v>
      </c>
      <c r="I739" s="103">
        <v>0</v>
      </c>
      <c r="J739" s="103">
        <v>0</v>
      </c>
      <c r="K739" s="103">
        <v>0</v>
      </c>
      <c r="L739" s="104">
        <v>0</v>
      </c>
    </row>
    <row r="740" spans="1:12" ht="15" thickBot="1" x14ac:dyDescent="0.4">
      <c r="A740" s="655"/>
      <c r="B740" s="573"/>
      <c r="C740" s="99" t="s">
        <v>212</v>
      </c>
      <c r="D740" s="105">
        <v>0</v>
      </c>
      <c r="E740" s="105">
        <v>0</v>
      </c>
      <c r="F740" s="105">
        <v>3.2246879381856606E-3</v>
      </c>
      <c r="G740" s="105">
        <v>0</v>
      </c>
      <c r="H740" s="105">
        <v>0</v>
      </c>
      <c r="I740" s="105">
        <v>0</v>
      </c>
      <c r="J740" s="105">
        <v>0</v>
      </c>
      <c r="K740" s="105">
        <v>0</v>
      </c>
      <c r="L740" s="106">
        <v>0</v>
      </c>
    </row>
    <row r="741" spans="1:12" x14ac:dyDescent="0.35">
      <c r="A741" s="655"/>
    </row>
    <row r="742" spans="1:12" x14ac:dyDescent="0.35">
      <c r="A742" s="655"/>
      <c r="B742" s="241" t="s">
        <v>973</v>
      </c>
    </row>
    <row r="743" spans="1:12" ht="15" thickBot="1" x14ac:dyDescent="0.4">
      <c r="A743" s="655"/>
      <c r="B743" s="17" t="s">
        <v>425</v>
      </c>
      <c r="C743" s="17" t="s">
        <v>424</v>
      </c>
      <c r="D743" s="100" t="s">
        <v>201</v>
      </c>
      <c r="E743" s="100" t="s">
        <v>213</v>
      </c>
      <c r="F743" s="100" t="s">
        <v>214</v>
      </c>
      <c r="G743" s="100" t="s">
        <v>215</v>
      </c>
      <c r="H743" s="100" t="s">
        <v>362</v>
      </c>
      <c r="I743" s="100" t="s">
        <v>363</v>
      </c>
      <c r="J743" s="100" t="s">
        <v>364</v>
      </c>
      <c r="K743" s="100" t="s">
        <v>216</v>
      </c>
      <c r="L743" s="100" t="s">
        <v>202</v>
      </c>
    </row>
    <row r="744" spans="1:12" x14ac:dyDescent="0.35">
      <c r="A744" s="655"/>
      <c r="B744" s="677" t="s">
        <v>147</v>
      </c>
      <c r="C744" s="98" t="s">
        <v>203</v>
      </c>
      <c r="D744" s="101">
        <v>0.14830618248378299</v>
      </c>
      <c r="E744" s="101">
        <v>4.9365520064339808E-6</v>
      </c>
      <c r="F744" s="101">
        <v>1.2706280195525582E-2</v>
      </c>
      <c r="G744" s="101">
        <v>0</v>
      </c>
      <c r="H744" s="101">
        <v>1.1772790730864885E-3</v>
      </c>
      <c r="I744" s="101">
        <v>5.8289309887852074E-2</v>
      </c>
      <c r="J744" s="101">
        <v>0.12595835131058775</v>
      </c>
      <c r="K744" s="101">
        <v>0</v>
      </c>
      <c r="L744" s="102">
        <v>0</v>
      </c>
    </row>
    <row r="745" spans="1:12" x14ac:dyDescent="0.35">
      <c r="A745" s="655"/>
      <c r="B745" s="572"/>
      <c r="C745" s="17" t="s">
        <v>204</v>
      </c>
      <c r="D745" s="103">
        <v>0.28535295908296099</v>
      </c>
      <c r="E745" s="103">
        <v>5.2687035493691532E-2</v>
      </c>
      <c r="F745" s="103">
        <v>0</v>
      </c>
      <c r="G745" s="103">
        <v>1.1710986094547834E-2</v>
      </c>
      <c r="H745" s="103">
        <v>0</v>
      </c>
      <c r="I745" s="103">
        <v>0</v>
      </c>
      <c r="J745" s="103">
        <v>0</v>
      </c>
      <c r="K745" s="103">
        <v>0</v>
      </c>
      <c r="L745" s="104">
        <v>0</v>
      </c>
    </row>
    <row r="746" spans="1:12" x14ac:dyDescent="0.35">
      <c r="A746" s="655"/>
      <c r="B746" s="572"/>
      <c r="C746" s="17" t="s">
        <v>205</v>
      </c>
      <c r="D746" s="103">
        <v>9.1618156773633653E-4</v>
      </c>
      <c r="E746" s="103">
        <v>8.6330674636701864E-4</v>
      </c>
      <c r="F746" s="103">
        <v>0</v>
      </c>
      <c r="G746" s="103">
        <v>0</v>
      </c>
      <c r="H746" s="103">
        <v>0</v>
      </c>
      <c r="I746" s="103">
        <v>0</v>
      </c>
      <c r="J746" s="103">
        <v>0</v>
      </c>
      <c r="K746" s="103">
        <v>0</v>
      </c>
      <c r="L746" s="104">
        <v>0</v>
      </c>
    </row>
    <row r="747" spans="1:12" x14ac:dyDescent="0.35">
      <c r="A747" s="655"/>
      <c r="B747" s="572"/>
      <c r="C747" s="17" t="s">
        <v>206</v>
      </c>
      <c r="D747" s="103">
        <v>3.9298661978540589E-4</v>
      </c>
      <c r="E747" s="103">
        <v>3.1084694724355239E-3</v>
      </c>
      <c r="F747" s="103">
        <v>0</v>
      </c>
      <c r="G747" s="103">
        <v>0</v>
      </c>
      <c r="H747" s="103">
        <v>0</v>
      </c>
      <c r="I747" s="103">
        <v>0</v>
      </c>
      <c r="J747" s="103">
        <v>0</v>
      </c>
      <c r="K747" s="103">
        <v>0</v>
      </c>
      <c r="L747" s="104">
        <v>0</v>
      </c>
    </row>
    <row r="748" spans="1:12" x14ac:dyDescent="0.35">
      <c r="A748" s="655"/>
      <c r="B748" s="572"/>
      <c r="C748" s="17" t="s">
        <v>207</v>
      </c>
      <c r="D748" s="103">
        <v>5.7213218248533752E-2</v>
      </c>
      <c r="E748" s="103">
        <v>8.0350884939272005E-2</v>
      </c>
      <c r="F748" s="103">
        <v>0</v>
      </c>
      <c r="G748" s="103">
        <v>0</v>
      </c>
      <c r="H748" s="103">
        <v>0</v>
      </c>
      <c r="I748" s="103">
        <v>0</v>
      </c>
      <c r="J748" s="103">
        <v>0</v>
      </c>
      <c r="K748" s="103">
        <v>0</v>
      </c>
      <c r="L748" s="104">
        <v>0</v>
      </c>
    </row>
    <row r="749" spans="1:12" x14ac:dyDescent="0.35">
      <c r="A749" s="655"/>
      <c r="B749" s="572"/>
      <c r="C749" s="17" t="s">
        <v>208</v>
      </c>
      <c r="D749" s="103">
        <v>1.6064527733315022E-2</v>
      </c>
      <c r="E749" s="103">
        <v>0</v>
      </c>
      <c r="F749" s="103">
        <v>0</v>
      </c>
      <c r="G749" s="103">
        <v>0</v>
      </c>
      <c r="H749" s="103">
        <v>0</v>
      </c>
      <c r="I749" s="103">
        <v>0</v>
      </c>
      <c r="J749" s="103">
        <v>0</v>
      </c>
      <c r="K749" s="103">
        <v>0</v>
      </c>
      <c r="L749" s="104">
        <v>0</v>
      </c>
    </row>
    <row r="750" spans="1:12" x14ac:dyDescent="0.35">
      <c r="A750" s="655"/>
      <c r="B750" s="572"/>
      <c r="C750" s="17" t="s">
        <v>209</v>
      </c>
      <c r="D750" s="103">
        <v>0</v>
      </c>
      <c r="E750" s="103">
        <v>0</v>
      </c>
      <c r="F750" s="103">
        <v>0</v>
      </c>
      <c r="G750" s="103">
        <v>0</v>
      </c>
      <c r="H750" s="103">
        <v>0</v>
      </c>
      <c r="I750" s="103">
        <v>0</v>
      </c>
      <c r="J750" s="103">
        <v>0</v>
      </c>
      <c r="K750" s="103">
        <v>0</v>
      </c>
      <c r="L750" s="104">
        <v>0</v>
      </c>
    </row>
    <row r="751" spans="1:12" x14ac:dyDescent="0.35">
      <c r="A751" s="655"/>
      <c r="B751" s="572"/>
      <c r="C751" s="17" t="s">
        <v>210</v>
      </c>
      <c r="D751" s="103">
        <v>0</v>
      </c>
      <c r="E751" s="103">
        <v>0</v>
      </c>
      <c r="F751" s="103">
        <v>0</v>
      </c>
      <c r="G751" s="103">
        <v>0</v>
      </c>
      <c r="H751" s="103">
        <v>0</v>
      </c>
      <c r="I751" s="103">
        <v>0</v>
      </c>
      <c r="J751" s="103">
        <v>0</v>
      </c>
      <c r="K751" s="103">
        <v>0</v>
      </c>
      <c r="L751" s="104">
        <v>0</v>
      </c>
    </row>
    <row r="752" spans="1:12" x14ac:dyDescent="0.35">
      <c r="A752" s="655"/>
      <c r="B752" s="572"/>
      <c r="C752" s="17" t="s">
        <v>211</v>
      </c>
      <c r="D752" s="103">
        <v>0</v>
      </c>
      <c r="E752" s="103">
        <v>0</v>
      </c>
      <c r="F752" s="103">
        <v>0</v>
      </c>
      <c r="G752" s="103">
        <v>0.12867656606215566</v>
      </c>
      <c r="H752" s="103">
        <v>0</v>
      </c>
      <c r="I752" s="103">
        <v>0</v>
      </c>
      <c r="J752" s="103">
        <v>0</v>
      </c>
      <c r="K752" s="103">
        <v>0</v>
      </c>
      <c r="L752" s="104">
        <v>0</v>
      </c>
    </row>
    <row r="753" spans="1:12" ht="15" thickBot="1" x14ac:dyDescent="0.4">
      <c r="A753" s="655"/>
      <c r="B753" s="573"/>
      <c r="C753" s="99" t="s">
        <v>212</v>
      </c>
      <c r="D753" s="105">
        <v>0</v>
      </c>
      <c r="E753" s="105">
        <v>0</v>
      </c>
      <c r="F753" s="105">
        <v>1.6232658397558077E-2</v>
      </c>
      <c r="G753" s="105">
        <v>0</v>
      </c>
      <c r="H753" s="105">
        <v>0</v>
      </c>
      <c r="I753" s="105">
        <v>0</v>
      </c>
      <c r="J753" s="105">
        <v>0</v>
      </c>
      <c r="K753" s="105">
        <v>0</v>
      </c>
      <c r="L753" s="106">
        <v>0</v>
      </c>
    </row>
    <row r="754" spans="1:12" x14ac:dyDescent="0.35">
      <c r="A754" s="655"/>
      <c r="B754" s="677" t="s">
        <v>148</v>
      </c>
      <c r="C754" s="98" t="s">
        <v>203</v>
      </c>
      <c r="D754" s="101">
        <v>0.12385007026255969</v>
      </c>
      <c r="E754" s="101">
        <v>1.9716145459274076E-4</v>
      </c>
      <c r="F754" s="101">
        <v>1.0086467206135652E-2</v>
      </c>
      <c r="G754" s="101">
        <v>0</v>
      </c>
      <c r="H754" s="101">
        <v>0</v>
      </c>
      <c r="I754" s="101">
        <v>7.2326145611790266E-2</v>
      </c>
      <c r="J754" s="101">
        <v>9.5047907235569121E-2</v>
      </c>
      <c r="K754" s="101">
        <v>0</v>
      </c>
      <c r="L754" s="102">
        <v>0</v>
      </c>
    </row>
    <row r="755" spans="1:12" x14ac:dyDescent="0.35">
      <c r="A755" s="655"/>
      <c r="B755" s="572"/>
      <c r="C755" s="17" t="s">
        <v>204</v>
      </c>
      <c r="D755" s="103">
        <v>0.42689059167990184</v>
      </c>
      <c r="E755" s="103">
        <v>7.8459074193061307E-2</v>
      </c>
      <c r="F755" s="103">
        <v>0</v>
      </c>
      <c r="G755" s="103">
        <v>6.8041994395156742E-3</v>
      </c>
      <c r="H755" s="103">
        <v>0</v>
      </c>
      <c r="I755" s="103">
        <v>0</v>
      </c>
      <c r="J755" s="103">
        <v>0</v>
      </c>
      <c r="K755" s="103">
        <v>6.1358631022372578E-3</v>
      </c>
      <c r="L755" s="104">
        <v>0</v>
      </c>
    </row>
    <row r="756" spans="1:12" x14ac:dyDescent="0.35">
      <c r="A756" s="655"/>
      <c r="B756" s="572"/>
      <c r="C756" s="17" t="s">
        <v>205</v>
      </c>
      <c r="D756" s="103">
        <v>4.3477303967244182E-3</v>
      </c>
      <c r="E756" s="103">
        <v>0</v>
      </c>
      <c r="F756" s="103">
        <v>0</v>
      </c>
      <c r="G756" s="103">
        <v>0</v>
      </c>
      <c r="H756" s="103">
        <v>0</v>
      </c>
      <c r="I756" s="103">
        <v>0</v>
      </c>
      <c r="J756" s="103">
        <v>0</v>
      </c>
      <c r="K756" s="103">
        <v>0</v>
      </c>
      <c r="L756" s="104">
        <v>0</v>
      </c>
    </row>
    <row r="757" spans="1:12" x14ac:dyDescent="0.35">
      <c r="A757" s="655"/>
      <c r="B757" s="572"/>
      <c r="C757" s="17" t="s">
        <v>206</v>
      </c>
      <c r="D757" s="103">
        <v>2.4880387040348569E-4</v>
      </c>
      <c r="E757" s="103">
        <v>0</v>
      </c>
      <c r="F757" s="103">
        <v>0</v>
      </c>
      <c r="G757" s="103">
        <v>0</v>
      </c>
      <c r="H757" s="103">
        <v>0</v>
      </c>
      <c r="I757" s="103">
        <v>0</v>
      </c>
      <c r="J757" s="103">
        <v>0</v>
      </c>
      <c r="K757" s="103">
        <v>0</v>
      </c>
      <c r="L757" s="104">
        <v>0</v>
      </c>
    </row>
    <row r="758" spans="1:12" x14ac:dyDescent="0.35">
      <c r="A758" s="655"/>
      <c r="B758" s="572"/>
      <c r="C758" s="17" t="s">
        <v>207</v>
      </c>
      <c r="D758" s="103">
        <v>3.4591839173987331E-2</v>
      </c>
      <c r="E758" s="103">
        <v>8.7060617333665664E-3</v>
      </c>
      <c r="F758" s="103">
        <v>0</v>
      </c>
      <c r="G758" s="103">
        <v>0</v>
      </c>
      <c r="H758" s="103">
        <v>0</v>
      </c>
      <c r="I758" s="103">
        <v>0</v>
      </c>
      <c r="J758" s="103">
        <v>0</v>
      </c>
      <c r="K758" s="103">
        <v>0</v>
      </c>
      <c r="L758" s="104">
        <v>0</v>
      </c>
    </row>
    <row r="759" spans="1:12" x14ac:dyDescent="0.35">
      <c r="A759" s="655"/>
      <c r="B759" s="572"/>
      <c r="C759" s="17" t="s">
        <v>208</v>
      </c>
      <c r="D759" s="103">
        <v>2.3187340107979425E-2</v>
      </c>
      <c r="E759" s="103">
        <v>0</v>
      </c>
      <c r="F759" s="103">
        <v>0</v>
      </c>
      <c r="G759" s="103">
        <v>0</v>
      </c>
      <c r="H759" s="103">
        <v>0</v>
      </c>
      <c r="I759" s="103">
        <v>0</v>
      </c>
      <c r="J759" s="103">
        <v>0</v>
      </c>
      <c r="K759" s="103">
        <v>0</v>
      </c>
      <c r="L759" s="104">
        <v>0</v>
      </c>
    </row>
    <row r="760" spans="1:12" x14ac:dyDescent="0.35">
      <c r="A760" s="655"/>
      <c r="B760" s="572"/>
      <c r="C760" s="17" t="s">
        <v>209</v>
      </c>
      <c r="D760" s="103">
        <v>0</v>
      </c>
      <c r="E760" s="103">
        <v>0</v>
      </c>
      <c r="F760" s="103">
        <v>0</v>
      </c>
      <c r="G760" s="103">
        <v>0</v>
      </c>
      <c r="H760" s="103">
        <v>0</v>
      </c>
      <c r="I760" s="103">
        <v>0</v>
      </c>
      <c r="J760" s="103">
        <v>0</v>
      </c>
      <c r="K760" s="103">
        <v>0</v>
      </c>
      <c r="L760" s="104">
        <v>0</v>
      </c>
    </row>
    <row r="761" spans="1:12" x14ac:dyDescent="0.35">
      <c r="A761" s="655"/>
      <c r="B761" s="572"/>
      <c r="C761" s="17" t="s">
        <v>210</v>
      </c>
      <c r="D761" s="103">
        <v>0</v>
      </c>
      <c r="E761" s="103">
        <v>0</v>
      </c>
      <c r="F761" s="103">
        <v>0</v>
      </c>
      <c r="G761" s="103">
        <v>0</v>
      </c>
      <c r="H761" s="103">
        <v>0</v>
      </c>
      <c r="I761" s="103">
        <v>0</v>
      </c>
      <c r="J761" s="103">
        <v>0</v>
      </c>
      <c r="K761" s="103">
        <v>0</v>
      </c>
      <c r="L761" s="104">
        <v>0</v>
      </c>
    </row>
    <row r="762" spans="1:12" x14ac:dyDescent="0.35">
      <c r="A762" s="655"/>
      <c r="B762" s="572"/>
      <c r="C762" s="17" t="s">
        <v>211</v>
      </c>
      <c r="D762" s="103">
        <v>0</v>
      </c>
      <c r="E762" s="103">
        <v>0</v>
      </c>
      <c r="F762" s="103">
        <v>0</v>
      </c>
      <c r="G762" s="103">
        <v>5.9522295888482207E-2</v>
      </c>
      <c r="H762" s="103">
        <v>0</v>
      </c>
      <c r="I762" s="103">
        <v>0</v>
      </c>
      <c r="J762" s="103">
        <v>0</v>
      </c>
      <c r="K762" s="103">
        <v>0</v>
      </c>
      <c r="L762" s="104">
        <v>0</v>
      </c>
    </row>
    <row r="763" spans="1:12" ht="15" thickBot="1" x14ac:dyDescent="0.4">
      <c r="A763" s="655"/>
      <c r="B763" s="573"/>
      <c r="C763" s="99" t="s">
        <v>212</v>
      </c>
      <c r="D763" s="105">
        <v>0</v>
      </c>
      <c r="E763" s="105">
        <v>0</v>
      </c>
      <c r="F763" s="105">
        <v>4.9660926987773739E-2</v>
      </c>
      <c r="G763" s="105">
        <v>0</v>
      </c>
      <c r="H763" s="105">
        <v>0</v>
      </c>
      <c r="I763" s="105">
        <v>0</v>
      </c>
      <c r="J763" s="105">
        <v>0</v>
      </c>
      <c r="K763" s="105">
        <v>0</v>
      </c>
      <c r="L763" s="106">
        <v>0</v>
      </c>
    </row>
    <row r="764" spans="1:12" x14ac:dyDescent="0.35">
      <c r="A764" s="655"/>
      <c r="B764" s="677" t="s">
        <v>149</v>
      </c>
      <c r="C764" s="98" t="s">
        <v>203</v>
      </c>
      <c r="D764" s="101">
        <v>3.3223433179087325E-2</v>
      </c>
      <c r="E764" s="101">
        <v>0</v>
      </c>
      <c r="F764" s="101">
        <v>1.0097811134155397E-2</v>
      </c>
      <c r="G764" s="101">
        <v>0</v>
      </c>
      <c r="H764" s="101">
        <v>6.8610951770054494E-4</v>
      </c>
      <c r="I764" s="101">
        <v>5.7270562805149375E-2</v>
      </c>
      <c r="J764" s="101">
        <v>2.7426763353627898E-2</v>
      </c>
      <c r="K764" s="101">
        <v>0</v>
      </c>
      <c r="L764" s="102">
        <v>0</v>
      </c>
    </row>
    <row r="765" spans="1:12" x14ac:dyDescent="0.35">
      <c r="A765" s="655"/>
      <c r="B765" s="572"/>
      <c r="C765" s="17" t="s">
        <v>204</v>
      </c>
      <c r="D765" s="103">
        <v>8.9070403814675847E-2</v>
      </c>
      <c r="E765" s="103">
        <v>2.9056498523437543E-2</v>
      </c>
      <c r="F765" s="103">
        <v>0</v>
      </c>
      <c r="G765" s="103">
        <v>3.8944689394572103E-3</v>
      </c>
      <c r="H765" s="103">
        <v>0</v>
      </c>
      <c r="I765" s="103">
        <v>0</v>
      </c>
      <c r="J765" s="103">
        <v>0</v>
      </c>
      <c r="K765" s="103">
        <v>3.4069215218377547E-3</v>
      </c>
      <c r="L765" s="104">
        <v>0</v>
      </c>
    </row>
    <row r="766" spans="1:12" x14ac:dyDescent="0.35">
      <c r="A766" s="655"/>
      <c r="B766" s="572"/>
      <c r="C766" s="17" t="s">
        <v>205</v>
      </c>
      <c r="D766" s="103">
        <v>3.4017460747127221E-2</v>
      </c>
      <c r="E766" s="103">
        <v>0</v>
      </c>
      <c r="F766" s="103">
        <v>0</v>
      </c>
      <c r="G766" s="103">
        <v>0</v>
      </c>
      <c r="H766" s="103">
        <v>0</v>
      </c>
      <c r="I766" s="103">
        <v>0</v>
      </c>
      <c r="J766" s="103">
        <v>0</v>
      </c>
      <c r="K766" s="103">
        <v>0</v>
      </c>
      <c r="L766" s="104">
        <v>0</v>
      </c>
    </row>
    <row r="767" spans="1:12" x14ac:dyDescent="0.35">
      <c r="A767" s="655"/>
      <c r="B767" s="572"/>
      <c r="C767" s="17" t="s">
        <v>206</v>
      </c>
      <c r="D767" s="103">
        <v>3.9858347893179102E-3</v>
      </c>
      <c r="E767" s="103">
        <v>4.6818983113234292E-3</v>
      </c>
      <c r="F767" s="103">
        <v>0</v>
      </c>
      <c r="G767" s="103">
        <v>0</v>
      </c>
      <c r="H767" s="103">
        <v>0</v>
      </c>
      <c r="I767" s="103">
        <v>0</v>
      </c>
      <c r="J767" s="103">
        <v>0</v>
      </c>
      <c r="K767" s="103">
        <v>0</v>
      </c>
      <c r="L767" s="104">
        <v>0</v>
      </c>
    </row>
    <row r="768" spans="1:12" x14ac:dyDescent="0.35">
      <c r="A768" s="655"/>
      <c r="B768" s="572"/>
      <c r="C768" s="17" t="s">
        <v>207</v>
      </c>
      <c r="D768" s="103">
        <v>0</v>
      </c>
      <c r="E768" s="103">
        <v>0.68291962488914149</v>
      </c>
      <c r="F768" s="103">
        <v>0</v>
      </c>
      <c r="G768" s="103">
        <v>0</v>
      </c>
      <c r="H768" s="103">
        <v>0</v>
      </c>
      <c r="I768" s="103">
        <v>0</v>
      </c>
      <c r="J768" s="103">
        <v>0</v>
      </c>
      <c r="K768" s="103">
        <v>0</v>
      </c>
      <c r="L768" s="104">
        <v>0</v>
      </c>
    </row>
    <row r="769" spans="1:12" x14ac:dyDescent="0.35">
      <c r="A769" s="655"/>
      <c r="B769" s="572"/>
      <c r="C769" s="17" t="s">
        <v>208</v>
      </c>
      <c r="D769" s="103">
        <v>0</v>
      </c>
      <c r="E769" s="103">
        <v>0</v>
      </c>
      <c r="F769" s="103">
        <v>0</v>
      </c>
      <c r="G769" s="103">
        <v>0</v>
      </c>
      <c r="H769" s="103">
        <v>0</v>
      </c>
      <c r="I769" s="103">
        <v>0</v>
      </c>
      <c r="J769" s="103">
        <v>0</v>
      </c>
      <c r="K769" s="103">
        <v>0</v>
      </c>
      <c r="L769" s="104">
        <v>0</v>
      </c>
    </row>
    <row r="770" spans="1:12" x14ac:dyDescent="0.35">
      <c r="A770" s="655"/>
      <c r="B770" s="572"/>
      <c r="C770" s="17" t="s">
        <v>209</v>
      </c>
      <c r="D770" s="103">
        <v>0</v>
      </c>
      <c r="E770" s="103">
        <v>0</v>
      </c>
      <c r="F770" s="103">
        <v>0</v>
      </c>
      <c r="G770" s="103">
        <v>0</v>
      </c>
      <c r="H770" s="103">
        <v>0</v>
      </c>
      <c r="I770" s="103">
        <v>0</v>
      </c>
      <c r="J770" s="103">
        <v>0</v>
      </c>
      <c r="K770" s="103">
        <v>0</v>
      </c>
      <c r="L770" s="104">
        <v>0</v>
      </c>
    </row>
    <row r="771" spans="1:12" x14ac:dyDescent="0.35">
      <c r="A771" s="655"/>
      <c r="B771" s="572"/>
      <c r="C771" s="17" t="s">
        <v>210</v>
      </c>
      <c r="D771" s="103">
        <v>0</v>
      </c>
      <c r="E771" s="103">
        <v>0</v>
      </c>
      <c r="F771" s="103">
        <v>0</v>
      </c>
      <c r="G771" s="103">
        <v>0</v>
      </c>
      <c r="H771" s="103">
        <v>0</v>
      </c>
      <c r="I771" s="103">
        <v>0</v>
      </c>
      <c r="J771" s="103">
        <v>0</v>
      </c>
      <c r="K771" s="103">
        <v>0</v>
      </c>
      <c r="L771" s="104">
        <v>0</v>
      </c>
    </row>
    <row r="772" spans="1:12" x14ac:dyDescent="0.35">
      <c r="A772" s="655"/>
      <c r="B772" s="572"/>
      <c r="C772" s="17" t="s">
        <v>211</v>
      </c>
      <c r="D772" s="103">
        <v>0</v>
      </c>
      <c r="E772" s="103">
        <v>0</v>
      </c>
      <c r="F772" s="103">
        <v>0</v>
      </c>
      <c r="G772" s="103">
        <v>2.4880218133885371E-2</v>
      </c>
      <c r="H772" s="103">
        <v>0</v>
      </c>
      <c r="I772" s="103">
        <v>0</v>
      </c>
      <c r="J772" s="103">
        <v>0</v>
      </c>
      <c r="K772" s="103">
        <v>0</v>
      </c>
      <c r="L772" s="104">
        <v>0</v>
      </c>
    </row>
    <row r="773" spans="1:12" ht="15" thickBot="1" x14ac:dyDescent="0.4">
      <c r="A773" s="655"/>
      <c r="B773" s="573"/>
      <c r="C773" s="99" t="s">
        <v>212</v>
      </c>
      <c r="D773" s="105">
        <v>0</v>
      </c>
      <c r="E773" s="105">
        <v>0</v>
      </c>
      <c r="F773" s="105">
        <v>6.7896838167859201E-4</v>
      </c>
      <c r="G773" s="105">
        <v>0</v>
      </c>
      <c r="H773" s="105">
        <v>0</v>
      </c>
      <c r="I773" s="105">
        <v>0</v>
      </c>
      <c r="J773" s="105">
        <v>0</v>
      </c>
      <c r="K773" s="105">
        <v>0</v>
      </c>
      <c r="L773" s="106">
        <v>0</v>
      </c>
    </row>
    <row r="774" spans="1:12" x14ac:dyDescent="0.35">
      <c r="A774" s="655"/>
      <c r="B774" s="677" t="s">
        <v>150</v>
      </c>
      <c r="C774" s="98" t="s">
        <v>203</v>
      </c>
      <c r="D774" s="101">
        <v>0.30669574575215969</v>
      </c>
      <c r="E774" s="101">
        <v>1.3381619319443829E-4</v>
      </c>
      <c r="F774" s="101">
        <v>7.6884142006058663E-3</v>
      </c>
      <c r="G774" s="101">
        <v>0</v>
      </c>
      <c r="H774" s="101">
        <v>2.5462336488036837E-3</v>
      </c>
      <c r="I774" s="101">
        <v>1.1133447250724028E-2</v>
      </c>
      <c r="J774" s="101">
        <v>6.9642882338928291E-2</v>
      </c>
      <c r="K774" s="101">
        <v>0</v>
      </c>
      <c r="L774" s="102">
        <v>0</v>
      </c>
    </row>
    <row r="775" spans="1:12" x14ac:dyDescent="0.35">
      <c r="A775" s="655"/>
      <c r="B775" s="572"/>
      <c r="C775" s="17" t="s">
        <v>204</v>
      </c>
      <c r="D775" s="103">
        <v>0.38774477281852554</v>
      </c>
      <c r="E775" s="103">
        <v>9.2459578715782129E-2</v>
      </c>
      <c r="F775" s="103">
        <v>0</v>
      </c>
      <c r="G775" s="103">
        <v>1.2006230627934485E-2</v>
      </c>
      <c r="H775" s="103">
        <v>0</v>
      </c>
      <c r="I775" s="103">
        <v>0</v>
      </c>
      <c r="J775" s="103">
        <v>0</v>
      </c>
      <c r="K775" s="103">
        <v>4.1535423776641713E-3</v>
      </c>
      <c r="L775" s="104">
        <v>0</v>
      </c>
    </row>
    <row r="776" spans="1:12" x14ac:dyDescent="0.35">
      <c r="A776" s="655"/>
      <c r="B776" s="572"/>
      <c r="C776" s="17" t="s">
        <v>205</v>
      </c>
      <c r="D776" s="103">
        <v>4.8894485356484559E-2</v>
      </c>
      <c r="E776" s="103">
        <v>1.1403499987756658E-4</v>
      </c>
      <c r="F776" s="103">
        <v>0</v>
      </c>
      <c r="G776" s="103">
        <v>0</v>
      </c>
      <c r="H776" s="103">
        <v>0</v>
      </c>
      <c r="I776" s="103">
        <v>0</v>
      </c>
      <c r="J776" s="103">
        <v>0</v>
      </c>
      <c r="K776" s="103">
        <v>0</v>
      </c>
      <c r="L776" s="104">
        <v>0</v>
      </c>
    </row>
    <row r="777" spans="1:12" x14ac:dyDescent="0.35">
      <c r="A777" s="655"/>
      <c r="B777" s="572"/>
      <c r="C777" s="17" t="s">
        <v>206</v>
      </c>
      <c r="D777" s="103">
        <v>3.1497038170730472E-5</v>
      </c>
      <c r="E777" s="103">
        <v>2.3899173026153435E-3</v>
      </c>
      <c r="F777" s="103">
        <v>0</v>
      </c>
      <c r="G777" s="103">
        <v>0</v>
      </c>
      <c r="H777" s="103">
        <v>0</v>
      </c>
      <c r="I777" s="103">
        <v>0</v>
      </c>
      <c r="J777" s="103">
        <v>0</v>
      </c>
      <c r="K777" s="103">
        <v>0</v>
      </c>
      <c r="L777" s="104">
        <v>0</v>
      </c>
    </row>
    <row r="778" spans="1:12" x14ac:dyDescent="0.35">
      <c r="A778" s="655"/>
      <c r="B778" s="572"/>
      <c r="C778" s="17" t="s">
        <v>207</v>
      </c>
      <c r="D778" s="103">
        <v>1.9489765512876673E-3</v>
      </c>
      <c r="E778" s="103">
        <v>2.8089354370758354E-3</v>
      </c>
      <c r="F778" s="103">
        <v>0</v>
      </c>
      <c r="G778" s="103">
        <v>0</v>
      </c>
      <c r="H778" s="103">
        <v>0</v>
      </c>
      <c r="I778" s="103">
        <v>0</v>
      </c>
      <c r="J778" s="103">
        <v>0</v>
      </c>
      <c r="K778" s="103">
        <v>0</v>
      </c>
      <c r="L778" s="104">
        <v>0</v>
      </c>
    </row>
    <row r="779" spans="1:12" x14ac:dyDescent="0.35">
      <c r="A779" s="655"/>
      <c r="B779" s="572"/>
      <c r="C779" s="17" t="s">
        <v>208</v>
      </c>
      <c r="D779" s="103">
        <v>6.6675280321911688E-3</v>
      </c>
      <c r="E779" s="103">
        <v>0</v>
      </c>
      <c r="F779" s="103">
        <v>0</v>
      </c>
      <c r="G779" s="103">
        <v>0</v>
      </c>
      <c r="H779" s="103">
        <v>0</v>
      </c>
      <c r="I779" s="103">
        <v>0</v>
      </c>
      <c r="J779" s="103">
        <v>0</v>
      </c>
      <c r="K779" s="103">
        <v>0</v>
      </c>
      <c r="L779" s="104">
        <v>0</v>
      </c>
    </row>
    <row r="780" spans="1:12" x14ac:dyDescent="0.35">
      <c r="A780" s="655"/>
      <c r="B780" s="572"/>
      <c r="C780" s="17" t="s">
        <v>209</v>
      </c>
      <c r="D780" s="103">
        <v>0</v>
      </c>
      <c r="E780" s="103">
        <v>0</v>
      </c>
      <c r="F780" s="103">
        <v>0</v>
      </c>
      <c r="G780" s="103">
        <v>0</v>
      </c>
      <c r="H780" s="103">
        <v>0</v>
      </c>
      <c r="I780" s="103">
        <v>0</v>
      </c>
      <c r="J780" s="103">
        <v>0</v>
      </c>
      <c r="K780" s="103">
        <v>0</v>
      </c>
      <c r="L780" s="104">
        <v>0</v>
      </c>
    </row>
    <row r="781" spans="1:12" x14ac:dyDescent="0.35">
      <c r="A781" s="655"/>
      <c r="B781" s="572"/>
      <c r="C781" s="17" t="s">
        <v>210</v>
      </c>
      <c r="D781" s="103">
        <v>0</v>
      </c>
      <c r="E781" s="103">
        <v>0</v>
      </c>
      <c r="F781" s="103">
        <v>0</v>
      </c>
      <c r="G781" s="103">
        <v>0</v>
      </c>
      <c r="H781" s="103">
        <v>0</v>
      </c>
      <c r="I781" s="103">
        <v>0</v>
      </c>
      <c r="J781" s="103">
        <v>0</v>
      </c>
      <c r="K781" s="103">
        <v>0</v>
      </c>
      <c r="L781" s="104">
        <v>0</v>
      </c>
    </row>
    <row r="782" spans="1:12" x14ac:dyDescent="0.35">
      <c r="A782" s="655"/>
      <c r="B782" s="572"/>
      <c r="C782" s="17" t="s">
        <v>211</v>
      </c>
      <c r="D782" s="103">
        <v>0</v>
      </c>
      <c r="E782" s="103">
        <v>0</v>
      </c>
      <c r="F782" s="103">
        <v>0</v>
      </c>
      <c r="G782" s="103">
        <v>3.1928884525710036E-2</v>
      </c>
      <c r="H782" s="103">
        <v>0</v>
      </c>
      <c r="I782" s="103">
        <v>0</v>
      </c>
      <c r="J782" s="103">
        <v>0</v>
      </c>
      <c r="K782" s="103">
        <v>0</v>
      </c>
      <c r="L782" s="104">
        <v>0</v>
      </c>
    </row>
    <row r="783" spans="1:12" ht="15" thickBot="1" x14ac:dyDescent="0.4">
      <c r="A783" s="655"/>
      <c r="B783" s="573"/>
      <c r="C783" s="99" t="s">
        <v>212</v>
      </c>
      <c r="D783" s="105">
        <v>0</v>
      </c>
      <c r="E783" s="105">
        <v>0</v>
      </c>
      <c r="F783" s="105">
        <v>1.1012597448018874E-2</v>
      </c>
      <c r="G783" s="105">
        <v>0</v>
      </c>
      <c r="H783" s="105">
        <v>0</v>
      </c>
      <c r="I783" s="105">
        <v>0</v>
      </c>
      <c r="J783" s="105">
        <v>0</v>
      </c>
      <c r="K783" s="105">
        <v>0</v>
      </c>
      <c r="L783" s="106">
        <v>0</v>
      </c>
    </row>
    <row r="784" spans="1:12" x14ac:dyDescent="0.35">
      <c r="A784" s="655"/>
      <c r="B784" s="677" t="s">
        <v>151</v>
      </c>
      <c r="C784" s="98" t="s">
        <v>203</v>
      </c>
      <c r="D784" s="101">
        <v>0.29511498362873079</v>
      </c>
      <c r="E784" s="101">
        <v>4.7628574174388524E-4</v>
      </c>
      <c r="F784" s="101">
        <v>7.9040851648273739E-3</v>
      </c>
      <c r="G784" s="101">
        <v>0</v>
      </c>
      <c r="H784" s="101">
        <v>0</v>
      </c>
      <c r="I784" s="101">
        <v>0.39992998316630829</v>
      </c>
      <c r="J784" s="101">
        <v>0.15450730883055816</v>
      </c>
      <c r="K784" s="101">
        <v>0</v>
      </c>
      <c r="L784" s="102">
        <v>0</v>
      </c>
    </row>
    <row r="785" spans="1:12" x14ac:dyDescent="0.35">
      <c r="A785" s="655"/>
      <c r="B785" s="572"/>
      <c r="C785" s="17" t="s">
        <v>204</v>
      </c>
      <c r="D785" s="103">
        <v>5.2241133961716826E-2</v>
      </c>
      <c r="E785" s="103">
        <v>7.9444614631884736E-2</v>
      </c>
      <c r="F785" s="103">
        <v>0</v>
      </c>
      <c r="G785" s="103">
        <v>0</v>
      </c>
      <c r="H785" s="103">
        <v>0</v>
      </c>
      <c r="I785" s="103">
        <v>0</v>
      </c>
      <c r="J785" s="103">
        <v>0</v>
      </c>
      <c r="K785" s="103">
        <v>4.7326692431428315E-3</v>
      </c>
      <c r="L785" s="104">
        <v>0</v>
      </c>
    </row>
    <row r="786" spans="1:12" x14ac:dyDescent="0.35">
      <c r="A786" s="655"/>
      <c r="B786" s="572"/>
      <c r="C786" s="17" t="s">
        <v>205</v>
      </c>
      <c r="D786" s="103">
        <v>0</v>
      </c>
      <c r="E786" s="103">
        <v>0</v>
      </c>
      <c r="F786" s="103">
        <v>0</v>
      </c>
      <c r="G786" s="103">
        <v>0</v>
      </c>
      <c r="H786" s="103">
        <v>0</v>
      </c>
      <c r="I786" s="103">
        <v>0</v>
      </c>
      <c r="J786" s="103">
        <v>0</v>
      </c>
      <c r="K786" s="103">
        <v>0</v>
      </c>
      <c r="L786" s="104">
        <v>0</v>
      </c>
    </row>
    <row r="787" spans="1:12" x14ac:dyDescent="0.35">
      <c r="A787" s="655"/>
      <c r="B787" s="572"/>
      <c r="C787" s="17" t="s">
        <v>206</v>
      </c>
      <c r="D787" s="103">
        <v>0</v>
      </c>
      <c r="E787" s="103">
        <v>0</v>
      </c>
      <c r="F787" s="103">
        <v>0</v>
      </c>
      <c r="G787" s="103">
        <v>0</v>
      </c>
      <c r="H787" s="103">
        <v>0</v>
      </c>
      <c r="I787" s="103">
        <v>0</v>
      </c>
      <c r="J787" s="103">
        <v>0</v>
      </c>
      <c r="K787" s="103">
        <v>0</v>
      </c>
      <c r="L787" s="104">
        <v>0</v>
      </c>
    </row>
    <row r="788" spans="1:12" x14ac:dyDescent="0.35">
      <c r="A788" s="655"/>
      <c r="B788" s="572"/>
      <c r="C788" s="17" t="s">
        <v>207</v>
      </c>
      <c r="D788" s="103">
        <v>6.423239964226819E-5</v>
      </c>
      <c r="E788" s="103">
        <v>3.8973424099294812E-3</v>
      </c>
      <c r="F788" s="103">
        <v>0</v>
      </c>
      <c r="G788" s="103">
        <v>0</v>
      </c>
      <c r="H788" s="103">
        <v>0</v>
      </c>
      <c r="I788" s="103">
        <v>0</v>
      </c>
      <c r="J788" s="103">
        <v>0</v>
      </c>
      <c r="K788" s="103">
        <v>0</v>
      </c>
      <c r="L788" s="104">
        <v>0</v>
      </c>
    </row>
    <row r="789" spans="1:12" x14ac:dyDescent="0.35">
      <c r="A789" s="655"/>
      <c r="B789" s="572"/>
      <c r="C789" s="17" t="s">
        <v>208</v>
      </c>
      <c r="D789" s="103">
        <v>1.3597809190366761E-3</v>
      </c>
      <c r="E789" s="103">
        <v>0</v>
      </c>
      <c r="F789" s="103">
        <v>0</v>
      </c>
      <c r="G789" s="103">
        <v>0</v>
      </c>
      <c r="H789" s="103">
        <v>0</v>
      </c>
      <c r="I789" s="103">
        <v>0</v>
      </c>
      <c r="J789" s="103">
        <v>0</v>
      </c>
      <c r="K789" s="103">
        <v>0</v>
      </c>
      <c r="L789" s="104">
        <v>0</v>
      </c>
    </row>
    <row r="790" spans="1:12" x14ac:dyDescent="0.35">
      <c r="A790" s="655"/>
      <c r="B790" s="572"/>
      <c r="C790" s="17" t="s">
        <v>209</v>
      </c>
      <c r="D790" s="103">
        <v>0</v>
      </c>
      <c r="E790" s="103">
        <v>0</v>
      </c>
      <c r="F790" s="103">
        <v>0</v>
      </c>
      <c r="G790" s="103">
        <v>0</v>
      </c>
      <c r="H790" s="103">
        <v>0</v>
      </c>
      <c r="I790" s="103">
        <v>0</v>
      </c>
      <c r="J790" s="103">
        <v>0</v>
      </c>
      <c r="K790" s="103">
        <v>0</v>
      </c>
      <c r="L790" s="104">
        <v>0</v>
      </c>
    </row>
    <row r="791" spans="1:12" x14ac:dyDescent="0.35">
      <c r="A791" s="655"/>
      <c r="B791" s="572"/>
      <c r="C791" s="17" t="s">
        <v>210</v>
      </c>
      <c r="D791" s="103">
        <v>0</v>
      </c>
      <c r="E791" s="103">
        <v>0</v>
      </c>
      <c r="F791" s="103">
        <v>0</v>
      </c>
      <c r="G791" s="103">
        <v>0</v>
      </c>
      <c r="H791" s="103">
        <v>0</v>
      </c>
      <c r="I791" s="103">
        <v>0</v>
      </c>
      <c r="J791" s="103">
        <v>0</v>
      </c>
      <c r="K791" s="103">
        <v>0</v>
      </c>
      <c r="L791" s="104">
        <v>0</v>
      </c>
    </row>
    <row r="792" spans="1:12" x14ac:dyDescent="0.35">
      <c r="A792" s="655"/>
      <c r="B792" s="572"/>
      <c r="C792" s="17" t="s">
        <v>211</v>
      </c>
      <c r="D792" s="103">
        <v>0</v>
      </c>
      <c r="E792" s="103">
        <v>0</v>
      </c>
      <c r="F792" s="103">
        <v>0</v>
      </c>
      <c r="G792" s="103">
        <v>0</v>
      </c>
      <c r="H792" s="103">
        <v>0</v>
      </c>
      <c r="I792" s="103">
        <v>0</v>
      </c>
      <c r="J792" s="103">
        <v>0</v>
      </c>
      <c r="K792" s="103">
        <v>0</v>
      </c>
      <c r="L792" s="104">
        <v>0</v>
      </c>
    </row>
    <row r="793" spans="1:12" ht="15" thickBot="1" x14ac:dyDescent="0.4">
      <c r="A793" s="655"/>
      <c r="B793" s="573"/>
      <c r="C793" s="99" t="s">
        <v>212</v>
      </c>
      <c r="D793" s="105">
        <v>0</v>
      </c>
      <c r="E793" s="105">
        <v>0</v>
      </c>
      <c r="F793" s="105">
        <v>3.2822793312820567E-4</v>
      </c>
      <c r="G793" s="105">
        <v>0</v>
      </c>
      <c r="H793" s="105">
        <v>0</v>
      </c>
      <c r="I793" s="105">
        <v>0</v>
      </c>
      <c r="J793" s="105">
        <v>0</v>
      </c>
      <c r="K793" s="105">
        <v>0</v>
      </c>
      <c r="L793" s="106">
        <v>0</v>
      </c>
    </row>
    <row r="794" spans="1:12" x14ac:dyDescent="0.35">
      <c r="A794" s="655"/>
      <c r="B794" s="677" t="s">
        <v>217</v>
      </c>
      <c r="C794" s="98" t="s">
        <v>203</v>
      </c>
      <c r="D794" s="101">
        <v>0.24683738519498494</v>
      </c>
      <c r="E794" s="101">
        <v>1.4864605045583092E-3</v>
      </c>
      <c r="F794" s="101">
        <v>1.490515937331441E-2</v>
      </c>
      <c r="G794" s="101">
        <v>0</v>
      </c>
      <c r="H794" s="101">
        <v>3.3410035414588974E-4</v>
      </c>
      <c r="I794" s="101">
        <v>7.445988537184034E-2</v>
      </c>
      <c r="J794" s="101">
        <v>5.3299123358958284E-2</v>
      </c>
      <c r="K794" s="101">
        <v>0</v>
      </c>
      <c r="L794" s="102">
        <v>0</v>
      </c>
    </row>
    <row r="795" spans="1:12" x14ac:dyDescent="0.35">
      <c r="A795" s="655"/>
      <c r="B795" s="572"/>
      <c r="C795" s="17" t="s">
        <v>204</v>
      </c>
      <c r="D795" s="103">
        <v>0.22743659087753898</v>
      </c>
      <c r="E795" s="103">
        <v>0.10138422239548112</v>
      </c>
      <c r="F795" s="103">
        <v>0</v>
      </c>
      <c r="G795" s="103">
        <v>2.9424726550323538E-2</v>
      </c>
      <c r="H795" s="103">
        <v>0</v>
      </c>
      <c r="I795" s="103">
        <v>0</v>
      </c>
      <c r="J795" s="103">
        <v>0</v>
      </c>
      <c r="K795" s="103">
        <v>0</v>
      </c>
      <c r="L795" s="104">
        <v>0</v>
      </c>
    </row>
    <row r="796" spans="1:12" x14ac:dyDescent="0.35">
      <c r="A796" s="655"/>
      <c r="B796" s="572"/>
      <c r="C796" s="17" t="s">
        <v>205</v>
      </c>
      <c r="D796" s="103">
        <v>1.2029677606247385E-2</v>
      </c>
      <c r="E796" s="103">
        <v>0</v>
      </c>
      <c r="F796" s="103">
        <v>0</v>
      </c>
      <c r="G796" s="103">
        <v>0</v>
      </c>
      <c r="H796" s="103">
        <v>0</v>
      </c>
      <c r="I796" s="103">
        <v>0</v>
      </c>
      <c r="J796" s="103">
        <v>0</v>
      </c>
      <c r="K796" s="103">
        <v>0</v>
      </c>
      <c r="L796" s="104">
        <v>0</v>
      </c>
    </row>
    <row r="797" spans="1:12" x14ac:dyDescent="0.35">
      <c r="A797" s="655"/>
      <c r="B797" s="572"/>
      <c r="C797" s="17" t="s">
        <v>206</v>
      </c>
      <c r="D797" s="103">
        <v>1.2086906640358999E-3</v>
      </c>
      <c r="E797" s="103">
        <v>1.0049995904268845E-2</v>
      </c>
      <c r="F797" s="103">
        <v>0</v>
      </c>
      <c r="G797" s="103">
        <v>0</v>
      </c>
      <c r="H797" s="103">
        <v>0</v>
      </c>
      <c r="I797" s="103">
        <v>0</v>
      </c>
      <c r="J797" s="103">
        <v>0</v>
      </c>
      <c r="K797" s="103">
        <v>0</v>
      </c>
      <c r="L797" s="104">
        <v>0</v>
      </c>
    </row>
    <row r="798" spans="1:12" x14ac:dyDescent="0.35">
      <c r="A798" s="655"/>
      <c r="B798" s="572"/>
      <c r="C798" s="17" t="s">
        <v>207</v>
      </c>
      <c r="D798" s="103">
        <v>8.3458900894839792E-3</v>
      </c>
      <c r="E798" s="103">
        <v>9.9372249124605322E-2</v>
      </c>
      <c r="F798" s="103">
        <v>0</v>
      </c>
      <c r="G798" s="103">
        <v>0</v>
      </c>
      <c r="H798" s="103">
        <v>0</v>
      </c>
      <c r="I798" s="103">
        <v>0</v>
      </c>
      <c r="J798" s="103">
        <v>0</v>
      </c>
      <c r="K798" s="103">
        <v>0</v>
      </c>
      <c r="L798" s="104">
        <v>0</v>
      </c>
    </row>
    <row r="799" spans="1:12" x14ac:dyDescent="0.35">
      <c r="A799" s="655"/>
      <c r="B799" s="572"/>
      <c r="C799" s="17" t="s">
        <v>208</v>
      </c>
      <c r="D799" s="103">
        <v>2.0755414732526877E-3</v>
      </c>
      <c r="E799" s="103">
        <v>0</v>
      </c>
      <c r="F799" s="103">
        <v>0</v>
      </c>
      <c r="G799" s="103">
        <v>0</v>
      </c>
      <c r="H799" s="103">
        <v>0</v>
      </c>
      <c r="I799" s="103">
        <v>0</v>
      </c>
      <c r="J799" s="103">
        <v>0</v>
      </c>
      <c r="K799" s="103">
        <v>0</v>
      </c>
      <c r="L799" s="104">
        <v>0</v>
      </c>
    </row>
    <row r="800" spans="1:12" x14ac:dyDescent="0.35">
      <c r="A800" s="655"/>
      <c r="B800" s="572"/>
      <c r="C800" s="17" t="s">
        <v>209</v>
      </c>
      <c r="D800" s="103">
        <v>0</v>
      </c>
      <c r="E800" s="103">
        <v>0</v>
      </c>
      <c r="F800" s="103">
        <v>0</v>
      </c>
      <c r="G800" s="103">
        <v>0</v>
      </c>
      <c r="H800" s="103">
        <v>0</v>
      </c>
      <c r="I800" s="103">
        <v>0</v>
      </c>
      <c r="J800" s="103">
        <v>0</v>
      </c>
      <c r="K800" s="103">
        <v>0</v>
      </c>
      <c r="L800" s="104">
        <v>0</v>
      </c>
    </row>
    <row r="801" spans="1:12" x14ac:dyDescent="0.35">
      <c r="A801" s="655"/>
      <c r="B801" s="572"/>
      <c r="C801" s="17" t="s">
        <v>210</v>
      </c>
      <c r="D801" s="103">
        <v>0</v>
      </c>
      <c r="E801" s="103">
        <v>0</v>
      </c>
      <c r="F801" s="103">
        <v>0</v>
      </c>
      <c r="G801" s="103">
        <v>0</v>
      </c>
      <c r="H801" s="103">
        <v>0</v>
      </c>
      <c r="I801" s="103">
        <v>0</v>
      </c>
      <c r="J801" s="103">
        <v>0</v>
      </c>
      <c r="K801" s="103">
        <v>0</v>
      </c>
      <c r="L801" s="104">
        <v>0</v>
      </c>
    </row>
    <row r="802" spans="1:12" x14ac:dyDescent="0.35">
      <c r="A802" s="655"/>
      <c r="B802" s="572"/>
      <c r="C802" s="17" t="s">
        <v>211</v>
      </c>
      <c r="D802" s="103">
        <v>0</v>
      </c>
      <c r="E802" s="103">
        <v>0</v>
      </c>
      <c r="F802" s="103">
        <v>0</v>
      </c>
      <c r="G802" s="103">
        <v>0.11686893055850862</v>
      </c>
      <c r="H802" s="103">
        <v>0</v>
      </c>
      <c r="I802" s="103">
        <v>0</v>
      </c>
      <c r="J802" s="103">
        <v>0</v>
      </c>
      <c r="K802" s="103">
        <v>0</v>
      </c>
      <c r="L802" s="104">
        <v>0</v>
      </c>
    </row>
    <row r="803" spans="1:12" ht="15" thickBot="1" x14ac:dyDescent="0.4">
      <c r="A803" s="655"/>
      <c r="B803" s="573"/>
      <c r="C803" s="99" t="s">
        <v>212</v>
      </c>
      <c r="D803" s="105">
        <v>0</v>
      </c>
      <c r="E803" s="105">
        <v>0</v>
      </c>
      <c r="F803" s="105">
        <v>6.4944271619806621E-4</v>
      </c>
      <c r="G803" s="105">
        <v>0</v>
      </c>
      <c r="H803" s="105">
        <v>0</v>
      </c>
      <c r="I803" s="105">
        <v>0</v>
      </c>
      <c r="J803" s="105">
        <v>0</v>
      </c>
      <c r="K803" s="105">
        <v>0</v>
      </c>
      <c r="L803" s="106">
        <v>0</v>
      </c>
    </row>
    <row r="804" spans="1:12" x14ac:dyDescent="0.35">
      <c r="A804" s="655"/>
      <c r="B804" s="677" t="s">
        <v>153</v>
      </c>
      <c r="C804" s="98" t="s">
        <v>203</v>
      </c>
      <c r="D804" s="101">
        <v>0.18929848987790288</v>
      </c>
      <c r="E804" s="101">
        <v>2.2375028390847045E-5</v>
      </c>
      <c r="F804" s="101">
        <v>6.9819838299702191E-3</v>
      </c>
      <c r="G804" s="101">
        <v>0</v>
      </c>
      <c r="H804" s="101">
        <v>3.8362087015002722E-3</v>
      </c>
      <c r="I804" s="101">
        <v>0.12163168649770729</v>
      </c>
      <c r="J804" s="101">
        <v>0.14055384691293349</v>
      </c>
      <c r="K804" s="101">
        <v>0</v>
      </c>
      <c r="L804" s="102">
        <v>0</v>
      </c>
    </row>
    <row r="805" spans="1:12" x14ac:dyDescent="0.35">
      <c r="A805" s="655"/>
      <c r="B805" s="572"/>
      <c r="C805" s="17" t="s">
        <v>204</v>
      </c>
      <c r="D805" s="103">
        <v>0.1643673743444371</v>
      </c>
      <c r="E805" s="103">
        <v>4.3175276931564102E-2</v>
      </c>
      <c r="F805" s="103">
        <v>0</v>
      </c>
      <c r="G805" s="103">
        <v>2.9854146581324511E-2</v>
      </c>
      <c r="H805" s="103">
        <v>0</v>
      </c>
      <c r="I805" s="103">
        <v>0</v>
      </c>
      <c r="J805" s="103">
        <v>0</v>
      </c>
      <c r="K805" s="103">
        <v>5.5061480961359401E-3</v>
      </c>
      <c r="L805" s="104">
        <v>0</v>
      </c>
    </row>
    <row r="806" spans="1:12" x14ac:dyDescent="0.35">
      <c r="A806" s="655"/>
      <c r="B806" s="572"/>
      <c r="C806" s="17" t="s">
        <v>205</v>
      </c>
      <c r="D806" s="103">
        <v>0</v>
      </c>
      <c r="E806" s="103">
        <v>0</v>
      </c>
      <c r="F806" s="103">
        <v>0</v>
      </c>
      <c r="G806" s="103">
        <v>0</v>
      </c>
      <c r="H806" s="103">
        <v>0</v>
      </c>
      <c r="I806" s="103">
        <v>0</v>
      </c>
      <c r="J806" s="103">
        <v>0</v>
      </c>
      <c r="K806" s="103">
        <v>0</v>
      </c>
      <c r="L806" s="104">
        <v>0</v>
      </c>
    </row>
    <row r="807" spans="1:12" x14ac:dyDescent="0.35">
      <c r="A807" s="655"/>
      <c r="B807" s="572"/>
      <c r="C807" s="17" t="s">
        <v>206</v>
      </c>
      <c r="D807" s="103">
        <v>4.0961347400104394E-7</v>
      </c>
      <c r="E807" s="103">
        <v>2.3934734739535394E-4</v>
      </c>
      <c r="F807" s="103">
        <v>0</v>
      </c>
      <c r="G807" s="103">
        <v>0</v>
      </c>
      <c r="H807" s="103">
        <v>0</v>
      </c>
      <c r="I807" s="103">
        <v>0</v>
      </c>
      <c r="J807" s="103">
        <v>0</v>
      </c>
      <c r="K807" s="103">
        <v>0</v>
      </c>
      <c r="L807" s="104">
        <v>0</v>
      </c>
    </row>
    <row r="808" spans="1:12" x14ac:dyDescent="0.35">
      <c r="A808" s="655"/>
      <c r="B808" s="572"/>
      <c r="C808" s="17" t="s">
        <v>207</v>
      </c>
      <c r="D808" s="103">
        <v>7.5583195204861703E-2</v>
      </c>
      <c r="E808" s="103">
        <v>0</v>
      </c>
      <c r="F808" s="103">
        <v>0</v>
      </c>
      <c r="G808" s="103">
        <v>0</v>
      </c>
      <c r="H808" s="103">
        <v>0</v>
      </c>
      <c r="I808" s="103">
        <v>0</v>
      </c>
      <c r="J808" s="103">
        <v>0</v>
      </c>
      <c r="K808" s="103">
        <v>0</v>
      </c>
      <c r="L808" s="104">
        <v>0</v>
      </c>
    </row>
    <row r="809" spans="1:12" x14ac:dyDescent="0.35">
      <c r="A809" s="655"/>
      <c r="B809" s="572"/>
      <c r="C809" s="17" t="s">
        <v>208</v>
      </c>
      <c r="D809" s="103">
        <v>0.14807799961379339</v>
      </c>
      <c r="E809" s="103">
        <v>0</v>
      </c>
      <c r="F809" s="103">
        <v>0</v>
      </c>
      <c r="G809" s="103">
        <v>0</v>
      </c>
      <c r="H809" s="103">
        <v>0</v>
      </c>
      <c r="I809" s="103">
        <v>0</v>
      </c>
      <c r="J809" s="103">
        <v>0</v>
      </c>
      <c r="K809" s="103">
        <v>0</v>
      </c>
      <c r="L809" s="104">
        <v>0</v>
      </c>
    </row>
    <row r="810" spans="1:12" x14ac:dyDescent="0.35">
      <c r="A810" s="655"/>
      <c r="B810" s="572"/>
      <c r="C810" s="17" t="s">
        <v>209</v>
      </c>
      <c r="D810" s="103">
        <v>0</v>
      </c>
      <c r="E810" s="103">
        <v>0</v>
      </c>
      <c r="F810" s="103">
        <v>0</v>
      </c>
      <c r="G810" s="103">
        <v>0</v>
      </c>
      <c r="H810" s="103">
        <v>0</v>
      </c>
      <c r="I810" s="103">
        <v>0</v>
      </c>
      <c r="J810" s="103">
        <v>0</v>
      </c>
      <c r="K810" s="103">
        <v>0</v>
      </c>
      <c r="L810" s="104">
        <v>0</v>
      </c>
    </row>
    <row r="811" spans="1:12" x14ac:dyDescent="0.35">
      <c r="A811" s="655"/>
      <c r="B811" s="572"/>
      <c r="C811" s="17" t="s">
        <v>210</v>
      </c>
      <c r="D811" s="103">
        <v>0</v>
      </c>
      <c r="E811" s="103">
        <v>0</v>
      </c>
      <c r="F811" s="103">
        <v>0</v>
      </c>
      <c r="G811" s="103">
        <v>0</v>
      </c>
      <c r="H811" s="103">
        <v>0</v>
      </c>
      <c r="I811" s="103">
        <v>0</v>
      </c>
      <c r="J811" s="103">
        <v>0</v>
      </c>
      <c r="K811" s="103">
        <v>0</v>
      </c>
      <c r="L811" s="104">
        <v>0</v>
      </c>
    </row>
    <row r="812" spans="1:12" x14ac:dyDescent="0.35">
      <c r="A812" s="655"/>
      <c r="B812" s="572"/>
      <c r="C812" s="17" t="s">
        <v>211</v>
      </c>
      <c r="D812" s="103">
        <v>0</v>
      </c>
      <c r="E812" s="103">
        <v>0</v>
      </c>
      <c r="F812" s="103">
        <v>0</v>
      </c>
      <c r="G812" s="103">
        <v>3.6670218799748321E-2</v>
      </c>
      <c r="H812" s="103">
        <v>0</v>
      </c>
      <c r="I812" s="103">
        <v>0</v>
      </c>
      <c r="J812" s="103">
        <v>0</v>
      </c>
      <c r="K812" s="103">
        <v>0</v>
      </c>
      <c r="L812" s="104">
        <v>0</v>
      </c>
    </row>
    <row r="813" spans="1:12" ht="15" thickBot="1" x14ac:dyDescent="0.4">
      <c r="A813" s="655"/>
      <c r="B813" s="573"/>
      <c r="C813" s="99" t="s">
        <v>212</v>
      </c>
      <c r="D813" s="105">
        <v>0</v>
      </c>
      <c r="E813" s="105">
        <v>0</v>
      </c>
      <c r="F813" s="105">
        <v>3.500011247151031E-2</v>
      </c>
      <c r="G813" s="105">
        <v>0</v>
      </c>
      <c r="H813" s="105">
        <v>0</v>
      </c>
      <c r="I813" s="105">
        <v>0</v>
      </c>
      <c r="J813" s="105">
        <v>0</v>
      </c>
      <c r="K813" s="105">
        <v>0</v>
      </c>
      <c r="L813" s="106">
        <v>0</v>
      </c>
    </row>
    <row r="814" spans="1:12" x14ac:dyDescent="0.35">
      <c r="A814" s="655"/>
      <c r="B814" s="677" t="s">
        <v>154</v>
      </c>
      <c r="C814" s="98" t="s">
        <v>203</v>
      </c>
      <c r="D814" s="101">
        <v>8.1039123709680805E-2</v>
      </c>
      <c r="E814" s="101">
        <v>4.3019922565139018E-4</v>
      </c>
      <c r="F814" s="101">
        <v>3.5330863890475957E-3</v>
      </c>
      <c r="G814" s="101">
        <v>0</v>
      </c>
      <c r="H814" s="101">
        <v>0</v>
      </c>
      <c r="I814" s="101">
        <v>4.9527130586213608E-2</v>
      </c>
      <c r="J814" s="101">
        <v>1.6530512348045052E-2</v>
      </c>
      <c r="K814" s="101">
        <v>0</v>
      </c>
      <c r="L814" s="102">
        <v>0</v>
      </c>
    </row>
    <row r="815" spans="1:12" x14ac:dyDescent="0.35">
      <c r="A815" s="655"/>
      <c r="B815" s="572"/>
      <c r="C815" s="17" t="s">
        <v>204</v>
      </c>
      <c r="D815" s="103">
        <v>0.101211055706616</v>
      </c>
      <c r="E815" s="103">
        <v>4.4763036390881999E-2</v>
      </c>
      <c r="F815" s="103">
        <v>0</v>
      </c>
      <c r="G815" s="103">
        <v>1.2494322455523676E-2</v>
      </c>
      <c r="H815" s="103">
        <v>0</v>
      </c>
      <c r="I815" s="103">
        <v>0</v>
      </c>
      <c r="J815" s="103">
        <v>0</v>
      </c>
      <c r="K815" s="103">
        <v>4.5452131993554065E-3</v>
      </c>
      <c r="L815" s="104">
        <v>0</v>
      </c>
    </row>
    <row r="816" spans="1:12" x14ac:dyDescent="0.35">
      <c r="A816" s="655"/>
      <c r="B816" s="572"/>
      <c r="C816" s="17" t="s">
        <v>205</v>
      </c>
      <c r="D816" s="103">
        <v>0</v>
      </c>
      <c r="E816" s="103">
        <v>0</v>
      </c>
      <c r="F816" s="103">
        <v>0</v>
      </c>
      <c r="G816" s="103">
        <v>0</v>
      </c>
      <c r="H816" s="103">
        <v>0</v>
      </c>
      <c r="I816" s="103">
        <v>0</v>
      </c>
      <c r="J816" s="103">
        <v>0</v>
      </c>
      <c r="K816" s="103">
        <v>0</v>
      </c>
      <c r="L816" s="104">
        <v>0</v>
      </c>
    </row>
    <row r="817" spans="1:12" x14ac:dyDescent="0.35">
      <c r="A817" s="655"/>
      <c r="B817" s="572"/>
      <c r="C817" s="17" t="s">
        <v>206</v>
      </c>
      <c r="D817" s="103">
        <v>1.7700086846039124E-4</v>
      </c>
      <c r="E817" s="103">
        <v>1.3791791062488729E-3</v>
      </c>
      <c r="F817" s="103">
        <v>0</v>
      </c>
      <c r="G817" s="103">
        <v>0</v>
      </c>
      <c r="H817" s="103">
        <v>0</v>
      </c>
      <c r="I817" s="103">
        <v>0</v>
      </c>
      <c r="J817" s="103">
        <v>0</v>
      </c>
      <c r="K817" s="103">
        <v>0</v>
      </c>
      <c r="L817" s="104">
        <v>0</v>
      </c>
    </row>
    <row r="818" spans="1:12" x14ac:dyDescent="0.35">
      <c r="A818" s="655"/>
      <c r="B818" s="572"/>
      <c r="C818" s="17" t="s">
        <v>207</v>
      </c>
      <c r="D818" s="103">
        <v>0.15745178904016538</v>
      </c>
      <c r="E818" s="103">
        <v>0.50849064591646398</v>
      </c>
      <c r="F818" s="103">
        <v>0</v>
      </c>
      <c r="G818" s="103">
        <v>0</v>
      </c>
      <c r="H818" s="103">
        <v>0</v>
      </c>
      <c r="I818" s="103">
        <v>0</v>
      </c>
      <c r="J818" s="103">
        <v>0</v>
      </c>
      <c r="K818" s="103">
        <v>0</v>
      </c>
      <c r="L818" s="104">
        <v>0</v>
      </c>
    </row>
    <row r="819" spans="1:12" x14ac:dyDescent="0.35">
      <c r="A819" s="655"/>
      <c r="B819" s="572"/>
      <c r="C819" s="17" t="s">
        <v>208</v>
      </c>
      <c r="D819" s="103">
        <v>3.8459164366832365E-3</v>
      </c>
      <c r="E819" s="103">
        <v>0</v>
      </c>
      <c r="F819" s="103">
        <v>0</v>
      </c>
      <c r="G819" s="103">
        <v>0</v>
      </c>
      <c r="H819" s="103">
        <v>0</v>
      </c>
      <c r="I819" s="103">
        <v>0</v>
      </c>
      <c r="J819" s="103">
        <v>0</v>
      </c>
      <c r="K819" s="103">
        <v>0</v>
      </c>
      <c r="L819" s="104">
        <v>0</v>
      </c>
    </row>
    <row r="820" spans="1:12" x14ac:dyDescent="0.35">
      <c r="A820" s="655"/>
      <c r="B820" s="572"/>
      <c r="C820" s="17" t="s">
        <v>209</v>
      </c>
      <c r="D820" s="103">
        <v>0</v>
      </c>
      <c r="E820" s="103">
        <v>0</v>
      </c>
      <c r="F820" s="103">
        <v>0</v>
      </c>
      <c r="G820" s="103">
        <v>0</v>
      </c>
      <c r="H820" s="103">
        <v>0</v>
      </c>
      <c r="I820" s="103">
        <v>0</v>
      </c>
      <c r="J820" s="103">
        <v>0</v>
      </c>
      <c r="K820" s="103">
        <v>0</v>
      </c>
      <c r="L820" s="104">
        <v>0</v>
      </c>
    </row>
    <row r="821" spans="1:12" x14ac:dyDescent="0.35">
      <c r="A821" s="655"/>
      <c r="B821" s="572"/>
      <c r="C821" s="17" t="s">
        <v>210</v>
      </c>
      <c r="D821" s="103">
        <v>0</v>
      </c>
      <c r="E821" s="103">
        <v>0</v>
      </c>
      <c r="F821" s="103">
        <v>0</v>
      </c>
      <c r="G821" s="103">
        <v>0</v>
      </c>
      <c r="H821" s="103">
        <v>0</v>
      </c>
      <c r="I821" s="103">
        <v>0</v>
      </c>
      <c r="J821" s="103">
        <v>0</v>
      </c>
      <c r="K821" s="103">
        <v>0</v>
      </c>
      <c r="L821" s="104">
        <v>0</v>
      </c>
    </row>
    <row r="822" spans="1:12" x14ac:dyDescent="0.35">
      <c r="A822" s="655"/>
      <c r="B822" s="572"/>
      <c r="C822" s="17" t="s">
        <v>211</v>
      </c>
      <c r="D822" s="103">
        <v>0</v>
      </c>
      <c r="E822" s="103">
        <v>0</v>
      </c>
      <c r="F822" s="103">
        <v>0</v>
      </c>
      <c r="G822" s="103">
        <v>1.3921398607328639E-2</v>
      </c>
      <c r="H822" s="103">
        <v>0</v>
      </c>
      <c r="I822" s="103">
        <v>0</v>
      </c>
      <c r="J822" s="103">
        <v>0</v>
      </c>
      <c r="K822" s="103">
        <v>0</v>
      </c>
      <c r="L822" s="104">
        <v>0</v>
      </c>
    </row>
    <row r="823" spans="1:12" ht="15" thickBot="1" x14ac:dyDescent="0.4">
      <c r="A823" s="655"/>
      <c r="B823" s="573"/>
      <c r="C823" s="99" t="s">
        <v>212</v>
      </c>
      <c r="D823" s="105">
        <v>0</v>
      </c>
      <c r="E823" s="105">
        <v>0</v>
      </c>
      <c r="F823" s="105">
        <v>6.9199935749525389E-4</v>
      </c>
      <c r="G823" s="105">
        <v>0</v>
      </c>
      <c r="H823" s="105">
        <v>0</v>
      </c>
      <c r="I823" s="105">
        <v>0</v>
      </c>
      <c r="J823" s="105">
        <v>0</v>
      </c>
      <c r="K823" s="105">
        <v>0</v>
      </c>
      <c r="L823" s="106">
        <v>0</v>
      </c>
    </row>
    <row r="824" spans="1:12" x14ac:dyDescent="0.35">
      <c r="A824" s="655"/>
      <c r="B824" s="677" t="s">
        <v>155</v>
      </c>
      <c r="C824" s="98" t="s">
        <v>203</v>
      </c>
      <c r="D824" s="101">
        <v>0.34937354858438174</v>
      </c>
      <c r="E824" s="101">
        <v>3.2038308878790906E-5</v>
      </c>
      <c r="F824" s="101">
        <v>1.1444744413571174E-2</v>
      </c>
      <c r="G824" s="101">
        <v>0</v>
      </c>
      <c r="H824" s="101">
        <v>1.5842687986865334E-2</v>
      </c>
      <c r="I824" s="101">
        <v>8.2736404388612711E-2</v>
      </c>
      <c r="J824" s="101">
        <v>0.119259535839768</v>
      </c>
      <c r="K824" s="101">
        <v>0</v>
      </c>
      <c r="L824" s="102">
        <v>0</v>
      </c>
    </row>
    <row r="825" spans="1:12" x14ac:dyDescent="0.35">
      <c r="A825" s="655"/>
      <c r="B825" s="572"/>
      <c r="C825" s="17" t="s">
        <v>204</v>
      </c>
      <c r="D825" s="103">
        <v>0.25584513393932984</v>
      </c>
      <c r="E825" s="103">
        <v>6.8130927535043892E-2</v>
      </c>
      <c r="F825" s="103">
        <v>0</v>
      </c>
      <c r="G825" s="103">
        <v>2.1998246361771123E-3</v>
      </c>
      <c r="H825" s="103">
        <v>0</v>
      </c>
      <c r="I825" s="103">
        <v>0</v>
      </c>
      <c r="J825" s="103">
        <v>0</v>
      </c>
      <c r="K825" s="103">
        <v>4.7959654298393743E-3</v>
      </c>
      <c r="L825" s="104">
        <v>0</v>
      </c>
    </row>
    <row r="826" spans="1:12" x14ac:dyDescent="0.35">
      <c r="A826" s="655"/>
      <c r="B826" s="572"/>
      <c r="C826" s="17" t="s">
        <v>205</v>
      </c>
      <c r="D826" s="103">
        <v>0</v>
      </c>
      <c r="E826" s="103">
        <v>0</v>
      </c>
      <c r="F826" s="103">
        <v>0</v>
      </c>
      <c r="G826" s="103">
        <v>0</v>
      </c>
      <c r="H826" s="103">
        <v>0</v>
      </c>
      <c r="I826" s="103">
        <v>0</v>
      </c>
      <c r="J826" s="103">
        <v>0</v>
      </c>
      <c r="K826" s="103">
        <v>0</v>
      </c>
      <c r="L826" s="104">
        <v>0</v>
      </c>
    </row>
    <row r="827" spans="1:12" x14ac:dyDescent="0.35">
      <c r="A827" s="655"/>
      <c r="B827" s="572"/>
      <c r="C827" s="17" t="s">
        <v>206</v>
      </c>
      <c r="D827" s="103">
        <v>2.5921632971024581E-4</v>
      </c>
      <c r="E827" s="103">
        <v>6.9854396860159762E-4</v>
      </c>
      <c r="F827" s="103">
        <v>0</v>
      </c>
      <c r="G827" s="103">
        <v>0</v>
      </c>
      <c r="H827" s="103">
        <v>0</v>
      </c>
      <c r="I827" s="103">
        <v>0</v>
      </c>
      <c r="J827" s="103">
        <v>0</v>
      </c>
      <c r="K827" s="103">
        <v>0</v>
      </c>
      <c r="L827" s="104">
        <v>0</v>
      </c>
    </row>
    <row r="828" spans="1:12" x14ac:dyDescent="0.35">
      <c r="A828" s="655"/>
      <c r="B828" s="572"/>
      <c r="C828" s="17" t="s">
        <v>207</v>
      </c>
      <c r="D828" s="103">
        <v>1.2101832269977651E-2</v>
      </c>
      <c r="E828" s="103">
        <v>3.0820413401481885E-3</v>
      </c>
      <c r="F828" s="103">
        <v>0</v>
      </c>
      <c r="G828" s="103">
        <v>0</v>
      </c>
      <c r="H828" s="103">
        <v>0</v>
      </c>
      <c r="I828" s="103">
        <v>0</v>
      </c>
      <c r="J828" s="103">
        <v>0</v>
      </c>
      <c r="K828" s="103">
        <v>0</v>
      </c>
      <c r="L828" s="104">
        <v>0</v>
      </c>
    </row>
    <row r="829" spans="1:12" x14ac:dyDescent="0.35">
      <c r="A829" s="655"/>
      <c r="B829" s="572"/>
      <c r="C829" s="17" t="s">
        <v>208</v>
      </c>
      <c r="D829" s="103">
        <v>1.3206879143421304E-2</v>
      </c>
      <c r="E829" s="103">
        <v>0</v>
      </c>
      <c r="F829" s="103">
        <v>0</v>
      </c>
      <c r="G829" s="103">
        <v>0</v>
      </c>
      <c r="H829" s="103">
        <v>0</v>
      </c>
      <c r="I829" s="103">
        <v>0</v>
      </c>
      <c r="J829" s="103">
        <v>0</v>
      </c>
      <c r="K829" s="103">
        <v>0</v>
      </c>
      <c r="L829" s="104">
        <v>0</v>
      </c>
    </row>
    <row r="830" spans="1:12" x14ac:dyDescent="0.35">
      <c r="A830" s="655"/>
      <c r="B830" s="572"/>
      <c r="C830" s="17" t="s">
        <v>209</v>
      </c>
      <c r="D830" s="103">
        <v>0</v>
      </c>
      <c r="E830" s="103">
        <v>0</v>
      </c>
      <c r="F830" s="103">
        <v>0</v>
      </c>
      <c r="G830" s="103">
        <v>0</v>
      </c>
      <c r="H830" s="103">
        <v>0</v>
      </c>
      <c r="I830" s="103">
        <v>0</v>
      </c>
      <c r="J830" s="103">
        <v>0</v>
      </c>
      <c r="K830" s="103">
        <v>0</v>
      </c>
      <c r="L830" s="104">
        <v>0</v>
      </c>
    </row>
    <row r="831" spans="1:12" x14ac:dyDescent="0.35">
      <c r="A831" s="655"/>
      <c r="B831" s="572"/>
      <c r="C831" s="17" t="s">
        <v>210</v>
      </c>
      <c r="D831" s="103">
        <v>0</v>
      </c>
      <c r="E831" s="103">
        <v>0</v>
      </c>
      <c r="F831" s="103">
        <v>0</v>
      </c>
      <c r="G831" s="103">
        <v>0</v>
      </c>
      <c r="H831" s="103">
        <v>0</v>
      </c>
      <c r="I831" s="103">
        <v>0</v>
      </c>
      <c r="J831" s="103">
        <v>0</v>
      </c>
      <c r="K831" s="103">
        <v>0</v>
      </c>
      <c r="L831" s="104">
        <v>0</v>
      </c>
    </row>
    <row r="832" spans="1:12" x14ac:dyDescent="0.35">
      <c r="A832" s="655"/>
      <c r="B832" s="572"/>
      <c r="C832" s="17" t="s">
        <v>211</v>
      </c>
      <c r="D832" s="103">
        <v>0</v>
      </c>
      <c r="E832" s="103">
        <v>0</v>
      </c>
      <c r="F832" s="103">
        <v>0</v>
      </c>
      <c r="G832" s="103">
        <v>3.6429749628119165E-2</v>
      </c>
      <c r="H832" s="103">
        <v>0</v>
      </c>
      <c r="I832" s="103">
        <v>0</v>
      </c>
      <c r="J832" s="103">
        <v>0</v>
      </c>
      <c r="K832" s="103">
        <v>0</v>
      </c>
      <c r="L832" s="104">
        <v>0</v>
      </c>
    </row>
    <row r="833" spans="1:12" ht="15" thickBot="1" x14ac:dyDescent="0.4">
      <c r="A833" s="655"/>
      <c r="B833" s="573"/>
      <c r="C833" s="99" t="s">
        <v>212</v>
      </c>
      <c r="D833" s="105">
        <v>0</v>
      </c>
      <c r="E833" s="105">
        <v>0</v>
      </c>
      <c r="F833" s="105">
        <v>2.4572281788198508E-2</v>
      </c>
      <c r="G833" s="105">
        <v>0</v>
      </c>
      <c r="H833" s="105">
        <v>0</v>
      </c>
      <c r="I833" s="105">
        <v>0</v>
      </c>
      <c r="J833" s="105">
        <v>0</v>
      </c>
      <c r="K833" s="105">
        <v>0</v>
      </c>
      <c r="L833" s="106">
        <v>0</v>
      </c>
    </row>
    <row r="834" spans="1:12" x14ac:dyDescent="0.35">
      <c r="A834" s="655"/>
      <c r="B834" s="677" t="s">
        <v>156</v>
      </c>
      <c r="C834" s="98" t="s">
        <v>203</v>
      </c>
      <c r="D834" s="101">
        <v>0.120380872895999</v>
      </c>
      <c r="E834" s="101">
        <v>2.32967184795426E-5</v>
      </c>
      <c r="F834" s="101">
        <v>1.584743060523543E-2</v>
      </c>
      <c r="G834" s="101">
        <v>0</v>
      </c>
      <c r="H834" s="101">
        <v>1.8304727137990012E-2</v>
      </c>
      <c r="I834" s="101">
        <v>5.0702994164093233E-2</v>
      </c>
      <c r="J834" s="101">
        <v>0.17869221249284864</v>
      </c>
      <c r="K834" s="101">
        <v>0</v>
      </c>
      <c r="L834" s="102">
        <v>0</v>
      </c>
    </row>
    <row r="835" spans="1:12" x14ac:dyDescent="0.35">
      <c r="A835" s="655"/>
      <c r="B835" s="572"/>
      <c r="C835" s="17" t="s">
        <v>204</v>
      </c>
      <c r="D835" s="103">
        <v>0.38815554052418333</v>
      </c>
      <c r="E835" s="103">
        <v>4.5523046455408743E-2</v>
      </c>
      <c r="F835" s="103">
        <v>0</v>
      </c>
      <c r="G835" s="103">
        <v>7.687096197325125E-3</v>
      </c>
      <c r="H835" s="103">
        <v>0</v>
      </c>
      <c r="I835" s="103">
        <v>0</v>
      </c>
      <c r="J835" s="103">
        <v>0</v>
      </c>
      <c r="K835" s="103">
        <v>5.2962607461912222E-3</v>
      </c>
      <c r="L835" s="104">
        <v>0</v>
      </c>
    </row>
    <row r="836" spans="1:12" x14ac:dyDescent="0.35">
      <c r="A836" s="655"/>
      <c r="B836" s="572"/>
      <c r="C836" s="17" t="s">
        <v>205</v>
      </c>
      <c r="D836" s="103">
        <v>1.3286656493073953E-3</v>
      </c>
      <c r="E836" s="103">
        <v>4.5127575559838915E-5</v>
      </c>
      <c r="F836" s="103">
        <v>0</v>
      </c>
      <c r="G836" s="103">
        <v>0</v>
      </c>
      <c r="H836" s="103">
        <v>0</v>
      </c>
      <c r="I836" s="103">
        <v>0</v>
      </c>
      <c r="J836" s="103">
        <v>0</v>
      </c>
      <c r="K836" s="103">
        <v>0</v>
      </c>
      <c r="L836" s="104">
        <v>0</v>
      </c>
    </row>
    <row r="837" spans="1:12" x14ac:dyDescent="0.35">
      <c r="A837" s="655"/>
      <c r="B837" s="572"/>
      <c r="C837" s="17" t="s">
        <v>206</v>
      </c>
      <c r="D837" s="103">
        <v>4.2800565906627057E-5</v>
      </c>
      <c r="E837" s="103">
        <v>3.798854805864582E-3</v>
      </c>
      <c r="F837" s="103">
        <v>0</v>
      </c>
      <c r="G837" s="103">
        <v>0</v>
      </c>
      <c r="H837" s="103">
        <v>0</v>
      </c>
      <c r="I837" s="103">
        <v>0</v>
      </c>
      <c r="J837" s="103">
        <v>0</v>
      </c>
      <c r="K837" s="103">
        <v>0</v>
      </c>
      <c r="L837" s="104">
        <v>0</v>
      </c>
    </row>
    <row r="838" spans="1:12" x14ac:dyDescent="0.35">
      <c r="A838" s="655"/>
      <c r="B838" s="572"/>
      <c r="C838" s="17" t="s">
        <v>207</v>
      </c>
      <c r="D838" s="103">
        <v>7.8157992910940263E-2</v>
      </c>
      <c r="E838" s="103">
        <v>2.6209133237567191E-2</v>
      </c>
      <c r="F838" s="103">
        <v>0</v>
      </c>
      <c r="G838" s="103">
        <v>0</v>
      </c>
      <c r="H838" s="103">
        <v>0</v>
      </c>
      <c r="I838" s="103">
        <v>0</v>
      </c>
      <c r="J838" s="103">
        <v>0</v>
      </c>
      <c r="K838" s="103">
        <v>0</v>
      </c>
      <c r="L838" s="104">
        <v>0</v>
      </c>
    </row>
    <row r="839" spans="1:12" x14ac:dyDescent="0.35">
      <c r="A839" s="655"/>
      <c r="B839" s="572"/>
      <c r="C839" s="17" t="s">
        <v>208</v>
      </c>
      <c r="D839" s="103">
        <v>1.2424854615448616E-2</v>
      </c>
      <c r="E839" s="103">
        <v>0</v>
      </c>
      <c r="F839" s="103">
        <v>0</v>
      </c>
      <c r="G839" s="103">
        <v>0</v>
      </c>
      <c r="H839" s="103">
        <v>0</v>
      </c>
      <c r="I839" s="103">
        <v>0</v>
      </c>
      <c r="J839" s="103">
        <v>0</v>
      </c>
      <c r="K839" s="103">
        <v>0</v>
      </c>
      <c r="L839" s="104">
        <v>0</v>
      </c>
    </row>
    <row r="840" spans="1:12" x14ac:dyDescent="0.35">
      <c r="A840" s="655"/>
      <c r="B840" s="572"/>
      <c r="C840" s="17" t="s">
        <v>209</v>
      </c>
      <c r="D840" s="103">
        <v>0</v>
      </c>
      <c r="E840" s="103">
        <v>0</v>
      </c>
      <c r="F840" s="103">
        <v>0</v>
      </c>
      <c r="G840" s="103">
        <v>0</v>
      </c>
      <c r="H840" s="103">
        <v>0</v>
      </c>
      <c r="I840" s="103">
        <v>0</v>
      </c>
      <c r="J840" s="103">
        <v>0</v>
      </c>
      <c r="K840" s="103">
        <v>0</v>
      </c>
      <c r="L840" s="104">
        <v>0</v>
      </c>
    </row>
    <row r="841" spans="1:12" x14ac:dyDescent="0.35">
      <c r="A841" s="655"/>
      <c r="B841" s="572"/>
      <c r="C841" s="17" t="s">
        <v>210</v>
      </c>
      <c r="D841" s="103">
        <v>0</v>
      </c>
      <c r="E841" s="103">
        <v>0</v>
      </c>
      <c r="F841" s="103">
        <v>0</v>
      </c>
      <c r="G841" s="103">
        <v>0</v>
      </c>
      <c r="H841" s="103">
        <v>0</v>
      </c>
      <c r="I841" s="103">
        <v>0</v>
      </c>
      <c r="J841" s="103">
        <v>0</v>
      </c>
      <c r="K841" s="103">
        <v>0</v>
      </c>
      <c r="L841" s="104">
        <v>0</v>
      </c>
    </row>
    <row r="842" spans="1:12" x14ac:dyDescent="0.35">
      <c r="A842" s="655"/>
      <c r="B842" s="572"/>
      <c r="C842" s="17" t="s">
        <v>211</v>
      </c>
      <c r="D842" s="103">
        <v>0</v>
      </c>
      <c r="E842" s="103">
        <v>0</v>
      </c>
      <c r="F842" s="103">
        <v>0</v>
      </c>
      <c r="G842" s="103">
        <v>3.9409542459080932E-2</v>
      </c>
      <c r="H842" s="103">
        <v>0</v>
      </c>
      <c r="I842" s="103">
        <v>0</v>
      </c>
      <c r="J842" s="103">
        <v>0</v>
      </c>
      <c r="K842" s="103">
        <v>0</v>
      </c>
      <c r="L842" s="104">
        <v>0</v>
      </c>
    </row>
    <row r="843" spans="1:12" ht="15" thickBot="1" x14ac:dyDescent="0.4">
      <c r="A843" s="655"/>
      <c r="B843" s="573"/>
      <c r="C843" s="99" t="s">
        <v>212</v>
      </c>
      <c r="D843" s="105">
        <v>0</v>
      </c>
      <c r="E843" s="105">
        <v>0</v>
      </c>
      <c r="F843" s="105">
        <v>8.0693158412593179E-3</v>
      </c>
      <c r="G843" s="105">
        <v>0</v>
      </c>
      <c r="H843" s="105">
        <v>0</v>
      </c>
      <c r="I843" s="105">
        <v>0</v>
      </c>
      <c r="J843" s="105">
        <v>0</v>
      </c>
      <c r="K843" s="105">
        <v>0</v>
      </c>
      <c r="L843" s="106">
        <v>0</v>
      </c>
    </row>
    <row r="844" spans="1:12" x14ac:dyDescent="0.35">
      <c r="A844" s="655"/>
      <c r="B844" s="677" t="s">
        <v>157</v>
      </c>
      <c r="C844" s="98" t="s">
        <v>203</v>
      </c>
      <c r="D844" s="101">
        <v>0.26858061458809007</v>
      </c>
      <c r="E844" s="101">
        <v>0</v>
      </c>
      <c r="F844" s="101">
        <v>9.6891936569331334E-3</v>
      </c>
      <c r="G844" s="101">
        <v>0</v>
      </c>
      <c r="H844" s="101">
        <v>7.1673613229947921E-3</v>
      </c>
      <c r="I844" s="101">
        <v>4.2064982010394068E-2</v>
      </c>
      <c r="J844" s="101">
        <v>0.1313507675160597</v>
      </c>
      <c r="K844" s="101">
        <v>0</v>
      </c>
      <c r="L844" s="102">
        <v>0</v>
      </c>
    </row>
    <row r="845" spans="1:12" x14ac:dyDescent="0.35">
      <c r="A845" s="655"/>
      <c r="B845" s="572"/>
      <c r="C845" s="17" t="s">
        <v>204</v>
      </c>
      <c r="D845" s="103">
        <v>0.30008409831106031</v>
      </c>
      <c r="E845" s="103">
        <v>3.9799892215597675E-2</v>
      </c>
      <c r="F845" s="103">
        <v>0</v>
      </c>
      <c r="G845" s="103">
        <v>1.5334443270264132E-2</v>
      </c>
      <c r="H845" s="103">
        <v>0</v>
      </c>
      <c r="I845" s="103">
        <v>0</v>
      </c>
      <c r="J845" s="103">
        <v>0</v>
      </c>
      <c r="K845" s="103">
        <v>6.5422476865108865E-3</v>
      </c>
      <c r="L845" s="104">
        <v>0</v>
      </c>
    </row>
    <row r="846" spans="1:12" x14ac:dyDescent="0.35">
      <c r="A846" s="655"/>
      <c r="B846" s="572"/>
      <c r="C846" s="17" t="s">
        <v>205</v>
      </c>
      <c r="D846" s="103">
        <v>7.5945369872634531E-3</v>
      </c>
      <c r="E846" s="103">
        <v>6.4155578206686274E-6</v>
      </c>
      <c r="F846" s="103">
        <v>0</v>
      </c>
      <c r="G846" s="103">
        <v>0</v>
      </c>
      <c r="H846" s="103">
        <v>0</v>
      </c>
      <c r="I846" s="103">
        <v>0</v>
      </c>
      <c r="J846" s="103">
        <v>0</v>
      </c>
      <c r="K846" s="103">
        <v>0</v>
      </c>
      <c r="L846" s="104">
        <v>0</v>
      </c>
    </row>
    <row r="847" spans="1:12" x14ac:dyDescent="0.35">
      <c r="A847" s="655"/>
      <c r="B847" s="572"/>
      <c r="C847" s="17" t="s">
        <v>206</v>
      </c>
      <c r="D847" s="103">
        <v>2.0424149033150805E-3</v>
      </c>
      <c r="E847" s="103">
        <v>7.3346606895877099E-4</v>
      </c>
      <c r="F847" s="103">
        <v>0</v>
      </c>
      <c r="G847" s="103">
        <v>0</v>
      </c>
      <c r="H847" s="103">
        <v>0</v>
      </c>
      <c r="I847" s="103">
        <v>0</v>
      </c>
      <c r="J847" s="103">
        <v>0</v>
      </c>
      <c r="K847" s="103">
        <v>0</v>
      </c>
      <c r="L847" s="104">
        <v>0</v>
      </c>
    </row>
    <row r="848" spans="1:12" x14ac:dyDescent="0.35">
      <c r="A848" s="655"/>
      <c r="B848" s="572"/>
      <c r="C848" s="17" t="s">
        <v>207</v>
      </c>
      <c r="D848" s="103">
        <v>6.2281938126021313E-2</v>
      </c>
      <c r="E848" s="103">
        <v>7.3491811838808001E-3</v>
      </c>
      <c r="F848" s="103">
        <v>0</v>
      </c>
      <c r="G848" s="103">
        <v>0</v>
      </c>
      <c r="H848" s="103">
        <v>0</v>
      </c>
      <c r="I848" s="103">
        <v>0</v>
      </c>
      <c r="J848" s="103">
        <v>0</v>
      </c>
      <c r="K848" s="103">
        <v>0</v>
      </c>
      <c r="L848" s="104">
        <v>0</v>
      </c>
    </row>
    <row r="849" spans="1:12" x14ac:dyDescent="0.35">
      <c r="A849" s="655"/>
      <c r="B849" s="572"/>
      <c r="C849" s="17" t="s">
        <v>208</v>
      </c>
      <c r="D849" s="103">
        <v>1.737839888244825E-2</v>
      </c>
      <c r="E849" s="103">
        <v>0</v>
      </c>
      <c r="F849" s="103">
        <v>0</v>
      </c>
      <c r="G849" s="103">
        <v>0</v>
      </c>
      <c r="H849" s="103">
        <v>0</v>
      </c>
      <c r="I849" s="103">
        <v>0</v>
      </c>
      <c r="J849" s="103">
        <v>0</v>
      </c>
      <c r="K849" s="103">
        <v>0</v>
      </c>
      <c r="L849" s="104">
        <v>0</v>
      </c>
    </row>
    <row r="850" spans="1:12" x14ac:dyDescent="0.35">
      <c r="A850" s="655"/>
      <c r="B850" s="572"/>
      <c r="C850" s="17" t="s">
        <v>209</v>
      </c>
      <c r="D850" s="103">
        <v>0</v>
      </c>
      <c r="E850" s="103">
        <v>0</v>
      </c>
      <c r="F850" s="103">
        <v>0</v>
      </c>
      <c r="G850" s="103">
        <v>0</v>
      </c>
      <c r="H850" s="103">
        <v>0</v>
      </c>
      <c r="I850" s="103">
        <v>0</v>
      </c>
      <c r="J850" s="103">
        <v>0</v>
      </c>
      <c r="K850" s="103">
        <v>0</v>
      </c>
      <c r="L850" s="104">
        <v>0</v>
      </c>
    </row>
    <row r="851" spans="1:12" x14ac:dyDescent="0.35">
      <c r="A851" s="655"/>
      <c r="B851" s="572"/>
      <c r="C851" s="17" t="s">
        <v>210</v>
      </c>
      <c r="D851" s="103">
        <v>0</v>
      </c>
      <c r="E851" s="103">
        <v>0</v>
      </c>
      <c r="F851" s="103">
        <v>0</v>
      </c>
      <c r="G851" s="103">
        <v>0</v>
      </c>
      <c r="H851" s="103">
        <v>0</v>
      </c>
      <c r="I851" s="103">
        <v>0</v>
      </c>
      <c r="J851" s="103">
        <v>0</v>
      </c>
      <c r="K851" s="103">
        <v>0</v>
      </c>
      <c r="L851" s="104">
        <v>0</v>
      </c>
    </row>
    <row r="852" spans="1:12" x14ac:dyDescent="0.35">
      <c r="A852" s="655"/>
      <c r="B852" s="572"/>
      <c r="C852" s="17" t="s">
        <v>211</v>
      </c>
      <c r="D852" s="103">
        <v>0</v>
      </c>
      <c r="E852" s="103">
        <v>0</v>
      </c>
      <c r="F852" s="103">
        <v>0</v>
      </c>
      <c r="G852" s="103">
        <v>4.3544755158003837E-2</v>
      </c>
      <c r="H852" s="103">
        <v>0</v>
      </c>
      <c r="I852" s="103">
        <v>0</v>
      </c>
      <c r="J852" s="103">
        <v>0</v>
      </c>
      <c r="K852" s="103">
        <v>0</v>
      </c>
      <c r="L852" s="104">
        <v>0</v>
      </c>
    </row>
    <row r="853" spans="1:12" ht="15" thickBot="1" x14ac:dyDescent="0.4">
      <c r="A853" s="655"/>
      <c r="B853" s="573"/>
      <c r="C853" s="99" t="s">
        <v>212</v>
      </c>
      <c r="D853" s="105">
        <v>0</v>
      </c>
      <c r="E853" s="105">
        <v>0</v>
      </c>
      <c r="F853" s="105">
        <v>3.8561491709418215E-2</v>
      </c>
      <c r="G853" s="105">
        <v>0</v>
      </c>
      <c r="H853" s="105">
        <v>0</v>
      </c>
      <c r="I853" s="105">
        <v>0</v>
      </c>
      <c r="J853" s="105">
        <v>0</v>
      </c>
      <c r="K853" s="105">
        <v>0</v>
      </c>
      <c r="L853" s="106">
        <v>0</v>
      </c>
    </row>
    <row r="854" spans="1:12" x14ac:dyDescent="0.35">
      <c r="A854" s="655"/>
      <c r="B854" s="677" t="s">
        <v>158</v>
      </c>
      <c r="C854" s="98" t="s">
        <v>203</v>
      </c>
      <c r="D854" s="101">
        <v>0.48359541999538291</v>
      </c>
      <c r="E854" s="101">
        <v>0</v>
      </c>
      <c r="F854" s="101">
        <v>4.9185539159793748E-2</v>
      </c>
      <c r="G854" s="101">
        <v>0</v>
      </c>
      <c r="H854" s="101">
        <v>1.2683896282373543E-2</v>
      </c>
      <c r="I854" s="101">
        <v>0.16565055360038156</v>
      </c>
      <c r="J854" s="101">
        <v>5.9980047199427178E-2</v>
      </c>
      <c r="K854" s="101">
        <v>0</v>
      </c>
      <c r="L854" s="102">
        <v>0</v>
      </c>
    </row>
    <row r="855" spans="1:12" x14ac:dyDescent="0.35">
      <c r="A855" s="655"/>
      <c r="B855" s="572"/>
      <c r="C855" s="17" t="s">
        <v>204</v>
      </c>
      <c r="D855" s="103">
        <v>3.848412479757566E-2</v>
      </c>
      <c r="E855" s="103">
        <v>0.11798602861109339</v>
      </c>
      <c r="F855" s="103">
        <v>0</v>
      </c>
      <c r="G855" s="103">
        <v>3.3521123436562501E-3</v>
      </c>
      <c r="H855" s="103">
        <v>0</v>
      </c>
      <c r="I855" s="103">
        <v>0</v>
      </c>
      <c r="J855" s="103">
        <v>0</v>
      </c>
      <c r="K855" s="103">
        <v>3.674952465215606E-3</v>
      </c>
      <c r="L855" s="104">
        <v>0</v>
      </c>
    </row>
    <row r="856" spans="1:12" x14ac:dyDescent="0.35">
      <c r="A856" s="655"/>
      <c r="B856" s="572"/>
      <c r="C856" s="17" t="s">
        <v>205</v>
      </c>
      <c r="D856" s="103">
        <v>4.3123771630743275E-2</v>
      </c>
      <c r="E856" s="103">
        <v>0</v>
      </c>
      <c r="F856" s="103">
        <v>0</v>
      </c>
      <c r="G856" s="103">
        <v>0</v>
      </c>
      <c r="H856" s="103">
        <v>0</v>
      </c>
      <c r="I856" s="103">
        <v>0</v>
      </c>
      <c r="J856" s="103">
        <v>0</v>
      </c>
      <c r="K856" s="103">
        <v>0</v>
      </c>
      <c r="L856" s="104">
        <v>0</v>
      </c>
    </row>
    <row r="857" spans="1:12" x14ac:dyDescent="0.35">
      <c r="A857" s="655"/>
      <c r="B857" s="572"/>
      <c r="C857" s="17" t="s">
        <v>206</v>
      </c>
      <c r="D857" s="103">
        <v>5.5807039478467742E-4</v>
      </c>
      <c r="E857" s="103">
        <v>3.7657589795549442E-3</v>
      </c>
      <c r="F857" s="103">
        <v>0</v>
      </c>
      <c r="G857" s="103">
        <v>0</v>
      </c>
      <c r="H857" s="103">
        <v>0</v>
      </c>
      <c r="I857" s="103">
        <v>0</v>
      </c>
      <c r="J857" s="103">
        <v>0</v>
      </c>
      <c r="K857" s="103">
        <v>0</v>
      </c>
      <c r="L857" s="104">
        <v>0</v>
      </c>
    </row>
    <row r="858" spans="1:12" x14ac:dyDescent="0.35">
      <c r="A858" s="655"/>
      <c r="B858" s="572"/>
      <c r="C858" s="17" t="s">
        <v>207</v>
      </c>
      <c r="D858" s="103">
        <v>1.0363492794775409E-3</v>
      </c>
      <c r="E858" s="103">
        <v>0</v>
      </c>
      <c r="F858" s="103">
        <v>0</v>
      </c>
      <c r="G858" s="103">
        <v>0</v>
      </c>
      <c r="H858" s="103">
        <v>0</v>
      </c>
      <c r="I858" s="103">
        <v>0</v>
      </c>
      <c r="J858" s="103">
        <v>0</v>
      </c>
      <c r="K858" s="103">
        <v>0</v>
      </c>
      <c r="L858" s="104">
        <v>0</v>
      </c>
    </row>
    <row r="859" spans="1:12" x14ac:dyDescent="0.35">
      <c r="A859" s="655"/>
      <c r="B859" s="572"/>
      <c r="C859" s="17" t="s">
        <v>208</v>
      </c>
      <c r="D859" s="103">
        <v>7.4976666963708809E-4</v>
      </c>
      <c r="E859" s="103">
        <v>0</v>
      </c>
      <c r="F859" s="103">
        <v>0</v>
      </c>
      <c r="G859" s="103">
        <v>0</v>
      </c>
      <c r="H859" s="103">
        <v>0</v>
      </c>
      <c r="I859" s="103">
        <v>0</v>
      </c>
      <c r="J859" s="103">
        <v>0</v>
      </c>
      <c r="K859" s="103">
        <v>0</v>
      </c>
      <c r="L859" s="104">
        <v>0</v>
      </c>
    </row>
    <row r="860" spans="1:12" x14ac:dyDescent="0.35">
      <c r="A860" s="655"/>
      <c r="B860" s="572"/>
      <c r="C860" s="17" t="s">
        <v>209</v>
      </c>
      <c r="D860" s="103">
        <v>0</v>
      </c>
      <c r="E860" s="103">
        <v>0</v>
      </c>
      <c r="F860" s="103">
        <v>0</v>
      </c>
      <c r="G860" s="103">
        <v>0</v>
      </c>
      <c r="H860" s="103">
        <v>0</v>
      </c>
      <c r="I860" s="103">
        <v>0</v>
      </c>
      <c r="J860" s="103">
        <v>0</v>
      </c>
      <c r="K860" s="103">
        <v>0</v>
      </c>
      <c r="L860" s="104">
        <v>0</v>
      </c>
    </row>
    <row r="861" spans="1:12" x14ac:dyDescent="0.35">
      <c r="A861" s="655"/>
      <c r="B861" s="572"/>
      <c r="C861" s="17" t="s">
        <v>210</v>
      </c>
      <c r="D861" s="103">
        <v>0</v>
      </c>
      <c r="E861" s="103">
        <v>0</v>
      </c>
      <c r="F861" s="103">
        <v>0</v>
      </c>
      <c r="G861" s="103">
        <v>0</v>
      </c>
      <c r="H861" s="103">
        <v>0</v>
      </c>
      <c r="I861" s="103">
        <v>0</v>
      </c>
      <c r="J861" s="103">
        <v>0</v>
      </c>
      <c r="K861" s="103">
        <v>0</v>
      </c>
      <c r="L861" s="104">
        <v>0</v>
      </c>
    </row>
    <row r="862" spans="1:12" x14ac:dyDescent="0.35">
      <c r="A862" s="655"/>
      <c r="B862" s="572"/>
      <c r="C862" s="17" t="s">
        <v>211</v>
      </c>
      <c r="D862" s="103">
        <v>0</v>
      </c>
      <c r="E862" s="103">
        <v>0</v>
      </c>
      <c r="F862" s="103">
        <v>0</v>
      </c>
      <c r="G862" s="103">
        <v>1.3599298966842916E-2</v>
      </c>
      <c r="H862" s="103">
        <v>0</v>
      </c>
      <c r="I862" s="103">
        <v>0</v>
      </c>
      <c r="J862" s="103">
        <v>0</v>
      </c>
      <c r="K862" s="103">
        <v>0</v>
      </c>
      <c r="L862" s="104">
        <v>0</v>
      </c>
    </row>
    <row r="863" spans="1:12" ht="15" thickBot="1" x14ac:dyDescent="0.4">
      <c r="A863" s="655"/>
      <c r="B863" s="573"/>
      <c r="C863" s="99" t="s">
        <v>212</v>
      </c>
      <c r="D863" s="105">
        <v>0</v>
      </c>
      <c r="E863" s="105">
        <v>0</v>
      </c>
      <c r="F863" s="105">
        <v>2.5743554431738739E-3</v>
      </c>
      <c r="G863" s="105">
        <v>0</v>
      </c>
      <c r="H863" s="105">
        <v>0</v>
      </c>
      <c r="I863" s="105">
        <v>0</v>
      </c>
      <c r="J863" s="105">
        <v>0</v>
      </c>
      <c r="K863" s="105">
        <v>0</v>
      </c>
      <c r="L863" s="106">
        <v>0</v>
      </c>
    </row>
    <row r="864" spans="1:12" x14ac:dyDescent="0.35">
      <c r="A864" s="655"/>
      <c r="B864" s="677" t="s">
        <v>159</v>
      </c>
      <c r="C864" s="98" t="s">
        <v>203</v>
      </c>
      <c r="D864" s="101">
        <v>0.34418877439478684</v>
      </c>
      <c r="E864" s="101">
        <v>3.6371665036065702E-4</v>
      </c>
      <c r="F864" s="101">
        <v>5.5363922410632998E-3</v>
      </c>
      <c r="G864" s="101">
        <v>0</v>
      </c>
      <c r="H864" s="101">
        <v>0</v>
      </c>
      <c r="I864" s="101">
        <v>5.2421799997555883E-2</v>
      </c>
      <c r="J864" s="101">
        <v>2.0740343631762321E-2</v>
      </c>
      <c r="K864" s="101">
        <v>0</v>
      </c>
      <c r="L864" s="102">
        <v>0</v>
      </c>
    </row>
    <row r="865" spans="1:12" x14ac:dyDescent="0.35">
      <c r="A865" s="655"/>
      <c r="B865" s="572"/>
      <c r="C865" s="17" t="s">
        <v>204</v>
      </c>
      <c r="D865" s="103">
        <v>0.21605309097316466</v>
      </c>
      <c r="E865" s="103">
        <v>0.18293788487872953</v>
      </c>
      <c r="F865" s="103">
        <v>0</v>
      </c>
      <c r="G865" s="103">
        <v>2.2703589753713678E-2</v>
      </c>
      <c r="H865" s="103">
        <v>0</v>
      </c>
      <c r="I865" s="103">
        <v>0</v>
      </c>
      <c r="J865" s="103">
        <v>0</v>
      </c>
      <c r="K865" s="103">
        <v>0</v>
      </c>
      <c r="L865" s="104">
        <v>0</v>
      </c>
    </row>
    <row r="866" spans="1:12" x14ac:dyDescent="0.35">
      <c r="A866" s="655"/>
      <c r="B866" s="572"/>
      <c r="C866" s="17" t="s">
        <v>205</v>
      </c>
      <c r="D866" s="103">
        <v>7.2438657840987559E-3</v>
      </c>
      <c r="E866" s="103">
        <v>1.256586085352816E-5</v>
      </c>
      <c r="F866" s="103">
        <v>0</v>
      </c>
      <c r="G866" s="103">
        <v>0</v>
      </c>
      <c r="H866" s="103">
        <v>0</v>
      </c>
      <c r="I866" s="103">
        <v>0</v>
      </c>
      <c r="J866" s="103">
        <v>0</v>
      </c>
      <c r="K866" s="103">
        <v>0</v>
      </c>
      <c r="L866" s="104">
        <v>0</v>
      </c>
    </row>
    <row r="867" spans="1:12" x14ac:dyDescent="0.35">
      <c r="A867" s="655"/>
      <c r="B867" s="572"/>
      <c r="C867" s="17" t="s">
        <v>206</v>
      </c>
      <c r="D867" s="103">
        <v>1.2529833325565406E-4</v>
      </c>
      <c r="E867" s="103">
        <v>1.4976810434467263E-3</v>
      </c>
      <c r="F867" s="103">
        <v>0</v>
      </c>
      <c r="G867" s="103">
        <v>0</v>
      </c>
      <c r="H867" s="103">
        <v>0</v>
      </c>
      <c r="I867" s="103">
        <v>0</v>
      </c>
      <c r="J867" s="103">
        <v>0</v>
      </c>
      <c r="K867" s="103">
        <v>0</v>
      </c>
      <c r="L867" s="104">
        <v>0</v>
      </c>
    </row>
    <row r="868" spans="1:12" x14ac:dyDescent="0.35">
      <c r="A868" s="655"/>
      <c r="B868" s="572"/>
      <c r="C868" s="17" t="s">
        <v>207</v>
      </c>
      <c r="D868" s="103">
        <v>8.1254548499343094E-3</v>
      </c>
      <c r="E868" s="103">
        <v>4.1562816661487159E-2</v>
      </c>
      <c r="F868" s="103">
        <v>0</v>
      </c>
      <c r="G868" s="103">
        <v>0</v>
      </c>
      <c r="H868" s="103">
        <v>0</v>
      </c>
      <c r="I868" s="103">
        <v>0</v>
      </c>
      <c r="J868" s="103">
        <v>0</v>
      </c>
      <c r="K868" s="103">
        <v>0</v>
      </c>
      <c r="L868" s="104">
        <v>0</v>
      </c>
    </row>
    <row r="869" spans="1:12" x14ac:dyDescent="0.35">
      <c r="A869" s="655"/>
      <c r="B869" s="572"/>
      <c r="C869" s="17" t="s">
        <v>208</v>
      </c>
      <c r="D869" s="103">
        <v>1.4123181751937368E-3</v>
      </c>
      <c r="E869" s="103">
        <v>0</v>
      </c>
      <c r="F869" s="103">
        <v>0</v>
      </c>
      <c r="G869" s="103">
        <v>0</v>
      </c>
      <c r="H869" s="103">
        <v>0</v>
      </c>
      <c r="I869" s="103">
        <v>0</v>
      </c>
      <c r="J869" s="103">
        <v>0</v>
      </c>
      <c r="K869" s="103">
        <v>0</v>
      </c>
      <c r="L869" s="104">
        <v>0</v>
      </c>
    </row>
    <row r="870" spans="1:12" x14ac:dyDescent="0.35">
      <c r="A870" s="655"/>
      <c r="B870" s="572"/>
      <c r="C870" s="17" t="s">
        <v>209</v>
      </c>
      <c r="D870" s="103">
        <v>0</v>
      </c>
      <c r="E870" s="103">
        <v>0</v>
      </c>
      <c r="F870" s="103">
        <v>0</v>
      </c>
      <c r="G870" s="103">
        <v>0</v>
      </c>
      <c r="H870" s="103">
        <v>0</v>
      </c>
      <c r="I870" s="103">
        <v>0</v>
      </c>
      <c r="J870" s="103">
        <v>0</v>
      </c>
      <c r="K870" s="103">
        <v>0</v>
      </c>
      <c r="L870" s="104">
        <v>0</v>
      </c>
    </row>
    <row r="871" spans="1:12" x14ac:dyDescent="0.35">
      <c r="A871" s="655"/>
      <c r="B871" s="572"/>
      <c r="C871" s="17" t="s">
        <v>210</v>
      </c>
      <c r="D871" s="103">
        <v>0</v>
      </c>
      <c r="E871" s="103">
        <v>0</v>
      </c>
      <c r="F871" s="103">
        <v>0</v>
      </c>
      <c r="G871" s="103">
        <v>0</v>
      </c>
      <c r="H871" s="103">
        <v>0</v>
      </c>
      <c r="I871" s="103">
        <v>0</v>
      </c>
      <c r="J871" s="103">
        <v>0</v>
      </c>
      <c r="K871" s="103">
        <v>0</v>
      </c>
      <c r="L871" s="104">
        <v>0</v>
      </c>
    </row>
    <row r="872" spans="1:12" x14ac:dyDescent="0.35">
      <c r="A872" s="655"/>
      <c r="B872" s="572"/>
      <c r="C872" s="17" t="s">
        <v>211</v>
      </c>
      <c r="D872" s="103">
        <v>0</v>
      </c>
      <c r="E872" s="103">
        <v>0</v>
      </c>
      <c r="F872" s="103">
        <v>0</v>
      </c>
      <c r="G872" s="103">
        <v>9.4416487034821861E-2</v>
      </c>
      <c r="H872" s="103">
        <v>0</v>
      </c>
      <c r="I872" s="103">
        <v>0</v>
      </c>
      <c r="J872" s="103">
        <v>0</v>
      </c>
      <c r="K872" s="103">
        <v>0</v>
      </c>
      <c r="L872" s="104">
        <v>0</v>
      </c>
    </row>
    <row r="873" spans="1:12" ht="15" thickBot="1" x14ac:dyDescent="0.4">
      <c r="A873" s="655"/>
      <c r="B873" s="573"/>
      <c r="C873" s="99" t="s">
        <v>212</v>
      </c>
      <c r="D873" s="105">
        <v>0</v>
      </c>
      <c r="E873" s="105">
        <v>0</v>
      </c>
      <c r="F873" s="105">
        <v>6.9009379396478587E-4</v>
      </c>
      <c r="G873" s="105">
        <v>0</v>
      </c>
      <c r="H873" s="105">
        <v>0</v>
      </c>
      <c r="I873" s="105">
        <v>0</v>
      </c>
      <c r="J873" s="105">
        <v>0</v>
      </c>
      <c r="K873" s="105">
        <v>0</v>
      </c>
      <c r="L873" s="106">
        <v>0</v>
      </c>
    </row>
    <row r="874" spans="1:12" x14ac:dyDescent="0.35">
      <c r="A874" s="655"/>
      <c r="B874" s="677" t="s">
        <v>160</v>
      </c>
      <c r="C874" s="98" t="s">
        <v>203</v>
      </c>
      <c r="D874" s="101">
        <v>0.24998591608621806</v>
      </c>
      <c r="E874" s="101">
        <v>6.3381799393871392E-5</v>
      </c>
      <c r="F874" s="101">
        <v>1.4551584493564505E-3</v>
      </c>
      <c r="G874" s="101">
        <v>0</v>
      </c>
      <c r="H874" s="101">
        <v>2.4560873925096028E-4</v>
      </c>
      <c r="I874" s="101">
        <v>0.14789062682761495</v>
      </c>
      <c r="J874" s="101">
        <v>0.10117749620771789</v>
      </c>
      <c r="K874" s="101">
        <v>0</v>
      </c>
      <c r="L874" s="102">
        <v>0</v>
      </c>
    </row>
    <row r="875" spans="1:12" x14ac:dyDescent="0.35">
      <c r="A875" s="655"/>
      <c r="B875" s="572"/>
      <c r="C875" s="17" t="s">
        <v>204</v>
      </c>
      <c r="D875" s="103">
        <v>0.29708944398970838</v>
      </c>
      <c r="E875" s="103">
        <v>0.11364620539327953</v>
      </c>
      <c r="F875" s="103">
        <v>0</v>
      </c>
      <c r="G875" s="103">
        <v>1.9488922801357059E-2</v>
      </c>
      <c r="H875" s="103">
        <v>0</v>
      </c>
      <c r="I875" s="103">
        <v>0</v>
      </c>
      <c r="J875" s="103">
        <v>0</v>
      </c>
      <c r="K875" s="103">
        <v>5.9341296653249017E-3</v>
      </c>
      <c r="L875" s="104">
        <v>0</v>
      </c>
    </row>
    <row r="876" spans="1:12" x14ac:dyDescent="0.35">
      <c r="A876" s="655"/>
      <c r="B876" s="572"/>
      <c r="C876" s="17" t="s">
        <v>205</v>
      </c>
      <c r="D876" s="103">
        <v>5.6956695951866794E-4</v>
      </c>
      <c r="E876" s="103">
        <v>6.4164063449641219E-6</v>
      </c>
      <c r="F876" s="103">
        <v>0</v>
      </c>
      <c r="G876" s="103">
        <v>0</v>
      </c>
      <c r="H876" s="103">
        <v>0</v>
      </c>
      <c r="I876" s="103">
        <v>0</v>
      </c>
      <c r="J876" s="103">
        <v>0</v>
      </c>
      <c r="K876" s="103">
        <v>0</v>
      </c>
      <c r="L876" s="104">
        <v>0</v>
      </c>
    </row>
    <row r="877" spans="1:12" x14ac:dyDescent="0.35">
      <c r="A877" s="655"/>
      <c r="B877" s="572"/>
      <c r="C877" s="17" t="s">
        <v>206</v>
      </c>
      <c r="D877" s="103">
        <v>6.803458501512285E-6</v>
      </c>
      <c r="E877" s="103">
        <v>0</v>
      </c>
      <c r="F877" s="103">
        <v>0</v>
      </c>
      <c r="G877" s="103">
        <v>0</v>
      </c>
      <c r="H877" s="103">
        <v>0</v>
      </c>
      <c r="I877" s="103">
        <v>0</v>
      </c>
      <c r="J877" s="103">
        <v>0</v>
      </c>
      <c r="K877" s="103">
        <v>0</v>
      </c>
      <c r="L877" s="104">
        <v>0</v>
      </c>
    </row>
    <row r="878" spans="1:12" x14ac:dyDescent="0.35">
      <c r="A878" s="655"/>
      <c r="B878" s="572"/>
      <c r="C878" s="17" t="s">
        <v>207</v>
      </c>
      <c r="D878" s="103">
        <v>4.8469542208205214E-2</v>
      </c>
      <c r="E878" s="103">
        <v>1.2786545484500275E-3</v>
      </c>
      <c r="F878" s="103">
        <v>0</v>
      </c>
      <c r="G878" s="103">
        <v>0</v>
      </c>
      <c r="H878" s="103">
        <v>0</v>
      </c>
      <c r="I878" s="103">
        <v>0</v>
      </c>
      <c r="J878" s="103">
        <v>0</v>
      </c>
      <c r="K878" s="103">
        <v>0</v>
      </c>
      <c r="L878" s="104">
        <v>0</v>
      </c>
    </row>
    <row r="879" spans="1:12" x14ac:dyDescent="0.35">
      <c r="A879" s="655"/>
      <c r="B879" s="572"/>
      <c r="C879" s="17" t="s">
        <v>208</v>
      </c>
      <c r="D879" s="103">
        <v>3.0665154798749563E-3</v>
      </c>
      <c r="E879" s="103">
        <v>0</v>
      </c>
      <c r="F879" s="103">
        <v>0</v>
      </c>
      <c r="G879" s="103">
        <v>0</v>
      </c>
      <c r="H879" s="103">
        <v>0</v>
      </c>
      <c r="I879" s="103">
        <v>0</v>
      </c>
      <c r="J879" s="103">
        <v>0</v>
      </c>
      <c r="K879" s="103">
        <v>0</v>
      </c>
      <c r="L879" s="104">
        <v>0</v>
      </c>
    </row>
    <row r="880" spans="1:12" x14ac:dyDescent="0.35">
      <c r="A880" s="655"/>
      <c r="B880" s="572"/>
      <c r="C880" s="17" t="s">
        <v>209</v>
      </c>
      <c r="D880" s="103">
        <v>0</v>
      </c>
      <c r="E880" s="103">
        <v>0</v>
      </c>
      <c r="F880" s="103">
        <v>0</v>
      </c>
      <c r="G880" s="103">
        <v>0</v>
      </c>
      <c r="H880" s="103">
        <v>0</v>
      </c>
      <c r="I880" s="103">
        <v>0</v>
      </c>
      <c r="J880" s="103">
        <v>0</v>
      </c>
      <c r="K880" s="103">
        <v>0</v>
      </c>
      <c r="L880" s="104">
        <v>0</v>
      </c>
    </row>
    <row r="881" spans="1:12" x14ac:dyDescent="0.35">
      <c r="A881" s="655"/>
      <c r="B881" s="572"/>
      <c r="C881" s="17" t="s">
        <v>210</v>
      </c>
      <c r="D881" s="103">
        <v>0</v>
      </c>
      <c r="E881" s="103">
        <v>0</v>
      </c>
      <c r="F881" s="103">
        <v>0</v>
      </c>
      <c r="G881" s="103">
        <v>0</v>
      </c>
      <c r="H881" s="103">
        <v>0</v>
      </c>
      <c r="I881" s="103">
        <v>0</v>
      </c>
      <c r="J881" s="103">
        <v>0</v>
      </c>
      <c r="K881" s="103">
        <v>0</v>
      </c>
      <c r="L881" s="104">
        <v>0</v>
      </c>
    </row>
    <row r="882" spans="1:12" x14ac:dyDescent="0.35">
      <c r="A882" s="655"/>
      <c r="B882" s="572"/>
      <c r="C882" s="17" t="s">
        <v>211</v>
      </c>
      <c r="D882" s="103">
        <v>0</v>
      </c>
      <c r="E882" s="103">
        <v>0</v>
      </c>
      <c r="F882" s="103">
        <v>0</v>
      </c>
      <c r="G882" s="103">
        <v>4.4090351161535013E-3</v>
      </c>
      <c r="H882" s="103">
        <v>0</v>
      </c>
      <c r="I882" s="103">
        <v>0</v>
      </c>
      <c r="J882" s="103">
        <v>0</v>
      </c>
      <c r="K882" s="103">
        <v>0</v>
      </c>
      <c r="L882" s="104">
        <v>0</v>
      </c>
    </row>
    <row r="883" spans="1:12" ht="15" thickBot="1" x14ac:dyDescent="0.4">
      <c r="A883" s="655"/>
      <c r="B883" s="573"/>
      <c r="C883" s="99" t="s">
        <v>212</v>
      </c>
      <c r="D883" s="105">
        <v>0</v>
      </c>
      <c r="E883" s="105">
        <v>0</v>
      </c>
      <c r="F883" s="105">
        <v>5.2552445460979343E-3</v>
      </c>
      <c r="G883" s="105">
        <v>0</v>
      </c>
      <c r="H883" s="105">
        <v>0</v>
      </c>
      <c r="I883" s="105">
        <v>0</v>
      </c>
      <c r="J883" s="105">
        <v>0</v>
      </c>
      <c r="K883" s="105">
        <v>0</v>
      </c>
      <c r="L883" s="106">
        <v>0</v>
      </c>
    </row>
    <row r="884" spans="1:12" x14ac:dyDescent="0.35">
      <c r="A884" s="655"/>
      <c r="B884" s="677" t="s">
        <v>161</v>
      </c>
      <c r="C884" s="98" t="s">
        <v>203</v>
      </c>
      <c r="D884" s="101">
        <v>0.17397615972351316</v>
      </c>
      <c r="E884" s="101">
        <v>4.9341447406807268E-5</v>
      </c>
      <c r="F884" s="101">
        <v>3.8727457502410176E-2</v>
      </c>
      <c r="G884" s="101">
        <v>0</v>
      </c>
      <c r="H884" s="101">
        <v>1.3710652307583459E-2</v>
      </c>
      <c r="I884" s="101">
        <v>4.3566702518177063E-2</v>
      </c>
      <c r="J884" s="101">
        <v>8.3834971762873231E-2</v>
      </c>
      <c r="K884" s="101">
        <v>0</v>
      </c>
      <c r="L884" s="102">
        <v>0</v>
      </c>
    </row>
    <row r="885" spans="1:12" x14ac:dyDescent="0.35">
      <c r="A885" s="655"/>
      <c r="B885" s="572"/>
      <c r="C885" s="17" t="s">
        <v>204</v>
      </c>
      <c r="D885" s="103">
        <v>0.31686457939189261</v>
      </c>
      <c r="E885" s="103">
        <v>7.6084685822525727E-2</v>
      </c>
      <c r="F885" s="103">
        <v>0</v>
      </c>
      <c r="G885" s="103">
        <v>8.9701133917729017E-4</v>
      </c>
      <c r="H885" s="103">
        <v>0</v>
      </c>
      <c r="I885" s="103">
        <v>0</v>
      </c>
      <c r="J885" s="103">
        <v>0</v>
      </c>
      <c r="K885" s="103">
        <v>4.1503636629976956E-3</v>
      </c>
      <c r="L885" s="104">
        <v>0</v>
      </c>
    </row>
    <row r="886" spans="1:12" x14ac:dyDescent="0.35">
      <c r="A886" s="655"/>
      <c r="B886" s="572"/>
      <c r="C886" s="17" t="s">
        <v>205</v>
      </c>
      <c r="D886" s="103">
        <v>3.8737029674951511E-2</v>
      </c>
      <c r="E886" s="103">
        <v>1.8250910433384584E-4</v>
      </c>
      <c r="F886" s="103">
        <v>0</v>
      </c>
      <c r="G886" s="103">
        <v>0</v>
      </c>
      <c r="H886" s="103">
        <v>0</v>
      </c>
      <c r="I886" s="103">
        <v>0</v>
      </c>
      <c r="J886" s="103">
        <v>0</v>
      </c>
      <c r="K886" s="103">
        <v>0</v>
      </c>
      <c r="L886" s="104">
        <v>0</v>
      </c>
    </row>
    <row r="887" spans="1:12" x14ac:dyDescent="0.35">
      <c r="A887" s="655"/>
      <c r="B887" s="572"/>
      <c r="C887" s="17" t="s">
        <v>206</v>
      </c>
      <c r="D887" s="103">
        <v>1.4830265064551922E-2</v>
      </c>
      <c r="E887" s="103">
        <v>5.9305067943072731E-3</v>
      </c>
      <c r="F887" s="103">
        <v>0</v>
      </c>
      <c r="G887" s="103">
        <v>0</v>
      </c>
      <c r="H887" s="103">
        <v>0</v>
      </c>
      <c r="I887" s="103">
        <v>0</v>
      </c>
      <c r="J887" s="103">
        <v>0</v>
      </c>
      <c r="K887" s="103">
        <v>0</v>
      </c>
      <c r="L887" s="104">
        <v>0</v>
      </c>
    </row>
    <row r="888" spans="1:12" x14ac:dyDescent="0.35">
      <c r="A888" s="655"/>
      <c r="B888" s="572"/>
      <c r="C888" s="17" t="s">
        <v>207</v>
      </c>
      <c r="D888" s="103">
        <v>2.763896226835455E-2</v>
      </c>
      <c r="E888" s="103">
        <v>5.1544920098947358E-2</v>
      </c>
      <c r="F888" s="103">
        <v>0</v>
      </c>
      <c r="G888" s="103">
        <v>0</v>
      </c>
      <c r="H888" s="103">
        <v>0</v>
      </c>
      <c r="I888" s="103">
        <v>0</v>
      </c>
      <c r="J888" s="103">
        <v>0</v>
      </c>
      <c r="K888" s="103">
        <v>0</v>
      </c>
      <c r="L888" s="104">
        <v>0</v>
      </c>
    </row>
    <row r="889" spans="1:12" x14ac:dyDescent="0.35">
      <c r="A889" s="655"/>
      <c r="B889" s="572"/>
      <c r="C889" s="17" t="s">
        <v>208</v>
      </c>
      <c r="D889" s="103">
        <v>5.2135785864486771E-2</v>
      </c>
      <c r="E889" s="103">
        <v>0</v>
      </c>
      <c r="F889" s="103">
        <v>0</v>
      </c>
      <c r="G889" s="103">
        <v>0</v>
      </c>
      <c r="H889" s="103">
        <v>0</v>
      </c>
      <c r="I889" s="103">
        <v>0</v>
      </c>
      <c r="J889" s="103">
        <v>0</v>
      </c>
      <c r="K889" s="103">
        <v>0</v>
      </c>
      <c r="L889" s="104">
        <v>0</v>
      </c>
    </row>
    <row r="890" spans="1:12" x14ac:dyDescent="0.35">
      <c r="A890" s="655"/>
      <c r="B890" s="572"/>
      <c r="C890" s="17" t="s">
        <v>209</v>
      </c>
      <c r="D890" s="103">
        <v>0</v>
      </c>
      <c r="E890" s="103">
        <v>0</v>
      </c>
      <c r="F890" s="103">
        <v>0</v>
      </c>
      <c r="G890" s="103">
        <v>0</v>
      </c>
      <c r="H890" s="103">
        <v>0</v>
      </c>
      <c r="I890" s="103">
        <v>0</v>
      </c>
      <c r="J890" s="103">
        <v>0</v>
      </c>
      <c r="K890" s="103">
        <v>0</v>
      </c>
      <c r="L890" s="104">
        <v>0</v>
      </c>
    </row>
    <row r="891" spans="1:12" x14ac:dyDescent="0.35">
      <c r="A891" s="655"/>
      <c r="B891" s="572"/>
      <c r="C891" s="17" t="s">
        <v>210</v>
      </c>
      <c r="D891" s="103">
        <v>0</v>
      </c>
      <c r="E891" s="103">
        <v>0</v>
      </c>
      <c r="F891" s="103">
        <v>0</v>
      </c>
      <c r="G891" s="103">
        <v>0</v>
      </c>
      <c r="H891" s="103">
        <v>0</v>
      </c>
      <c r="I891" s="103">
        <v>0</v>
      </c>
      <c r="J891" s="103">
        <v>0</v>
      </c>
      <c r="K891" s="103">
        <v>0</v>
      </c>
      <c r="L891" s="104">
        <v>0</v>
      </c>
    </row>
    <row r="892" spans="1:12" x14ac:dyDescent="0.35">
      <c r="A892" s="655"/>
      <c r="B892" s="572"/>
      <c r="C892" s="17" t="s">
        <v>211</v>
      </c>
      <c r="D892" s="103">
        <v>0</v>
      </c>
      <c r="E892" s="103">
        <v>0</v>
      </c>
      <c r="F892" s="103">
        <v>0</v>
      </c>
      <c r="G892" s="103">
        <v>4.3782780751785391E-2</v>
      </c>
      <c r="H892" s="103">
        <v>0</v>
      </c>
      <c r="I892" s="103">
        <v>0</v>
      </c>
      <c r="J892" s="103">
        <v>0</v>
      </c>
      <c r="K892" s="103">
        <v>0</v>
      </c>
      <c r="L892" s="104">
        <v>0</v>
      </c>
    </row>
    <row r="893" spans="1:12" ht="15" thickBot="1" x14ac:dyDescent="0.4">
      <c r="A893" s="655"/>
      <c r="B893" s="573"/>
      <c r="C893" s="99" t="s">
        <v>212</v>
      </c>
      <c r="D893" s="105">
        <v>0</v>
      </c>
      <c r="E893" s="105">
        <v>0</v>
      </c>
      <c r="F893" s="105">
        <v>1.3580619014579952E-2</v>
      </c>
      <c r="G893" s="105">
        <v>0</v>
      </c>
      <c r="H893" s="105">
        <v>0</v>
      </c>
      <c r="I893" s="105">
        <v>0</v>
      </c>
      <c r="J893" s="105">
        <v>0</v>
      </c>
      <c r="K893" s="105">
        <v>0</v>
      </c>
      <c r="L893" s="106">
        <v>0</v>
      </c>
    </row>
    <row r="894" spans="1:12" x14ac:dyDescent="0.35">
      <c r="A894" s="655"/>
      <c r="B894" s="677" t="s">
        <v>162</v>
      </c>
      <c r="C894" s="98" t="s">
        <v>203</v>
      </c>
      <c r="D894" s="101">
        <v>6.6702560068843716E-2</v>
      </c>
      <c r="E894" s="101">
        <v>2.3775169057651296E-4</v>
      </c>
      <c r="F894" s="101">
        <v>4.3096827721998583E-3</v>
      </c>
      <c r="G894" s="101">
        <v>0</v>
      </c>
      <c r="H894" s="101">
        <v>0</v>
      </c>
      <c r="I894" s="101">
        <v>0.11198320609509947</v>
      </c>
      <c r="J894" s="101">
        <v>5.4921039367459012E-2</v>
      </c>
      <c r="K894" s="101">
        <v>0</v>
      </c>
      <c r="L894" s="102">
        <v>0</v>
      </c>
    </row>
    <row r="895" spans="1:12" x14ac:dyDescent="0.35">
      <c r="A895" s="655"/>
      <c r="B895" s="572"/>
      <c r="C895" s="17" t="s">
        <v>204</v>
      </c>
      <c r="D895" s="103">
        <v>0.11862585878102473</v>
      </c>
      <c r="E895" s="103">
        <v>5.1495159107991823E-2</v>
      </c>
      <c r="F895" s="103">
        <v>0</v>
      </c>
      <c r="G895" s="103">
        <v>1.7767862480935655E-2</v>
      </c>
      <c r="H895" s="103">
        <v>0</v>
      </c>
      <c r="I895" s="103">
        <v>0</v>
      </c>
      <c r="J895" s="103">
        <v>0</v>
      </c>
      <c r="K895" s="103">
        <v>4.806958711716978E-3</v>
      </c>
      <c r="L895" s="104">
        <v>0</v>
      </c>
    </row>
    <row r="896" spans="1:12" x14ac:dyDescent="0.35">
      <c r="A896" s="655"/>
      <c r="B896" s="572"/>
      <c r="C896" s="17" t="s">
        <v>205</v>
      </c>
      <c r="D896" s="103">
        <v>2.3049106014686294E-2</v>
      </c>
      <c r="E896" s="103">
        <v>0</v>
      </c>
      <c r="F896" s="103">
        <v>0</v>
      </c>
      <c r="G896" s="103">
        <v>0</v>
      </c>
      <c r="H896" s="103">
        <v>0</v>
      </c>
      <c r="I896" s="103">
        <v>0</v>
      </c>
      <c r="J896" s="103">
        <v>0</v>
      </c>
      <c r="K896" s="103">
        <v>0</v>
      </c>
      <c r="L896" s="104">
        <v>0</v>
      </c>
    </row>
    <row r="897" spans="1:12" x14ac:dyDescent="0.35">
      <c r="A897" s="655"/>
      <c r="B897" s="572"/>
      <c r="C897" s="17" t="s">
        <v>206</v>
      </c>
      <c r="D897" s="103">
        <v>0</v>
      </c>
      <c r="E897" s="103">
        <v>0</v>
      </c>
      <c r="F897" s="103">
        <v>0</v>
      </c>
      <c r="G897" s="103">
        <v>0</v>
      </c>
      <c r="H897" s="103">
        <v>0</v>
      </c>
      <c r="I897" s="103">
        <v>0</v>
      </c>
      <c r="J897" s="103">
        <v>0</v>
      </c>
      <c r="K897" s="103">
        <v>0</v>
      </c>
      <c r="L897" s="104">
        <v>0</v>
      </c>
    </row>
    <row r="898" spans="1:12" x14ac:dyDescent="0.35">
      <c r="A898" s="655"/>
      <c r="B898" s="572"/>
      <c r="C898" s="17" t="s">
        <v>207</v>
      </c>
      <c r="D898" s="103">
        <v>1.7490627091227395E-2</v>
      </c>
      <c r="E898" s="103">
        <v>0.5</v>
      </c>
      <c r="F898" s="103">
        <v>0</v>
      </c>
      <c r="G898" s="103">
        <v>0</v>
      </c>
      <c r="H898" s="103">
        <v>0</v>
      </c>
      <c r="I898" s="103">
        <v>0</v>
      </c>
      <c r="J898" s="103">
        <v>0</v>
      </c>
      <c r="K898" s="103">
        <v>0</v>
      </c>
      <c r="L898" s="104">
        <v>0</v>
      </c>
    </row>
    <row r="899" spans="1:12" x14ac:dyDescent="0.35">
      <c r="A899" s="655"/>
      <c r="B899" s="572"/>
      <c r="C899" s="17" t="s">
        <v>208</v>
      </c>
      <c r="D899" s="103">
        <v>9.9105603642475398E-4</v>
      </c>
      <c r="E899" s="103">
        <v>0</v>
      </c>
      <c r="F899" s="103">
        <v>0</v>
      </c>
      <c r="G899" s="103">
        <v>0</v>
      </c>
      <c r="H899" s="103">
        <v>0</v>
      </c>
      <c r="I899" s="103">
        <v>0</v>
      </c>
      <c r="J899" s="103">
        <v>0</v>
      </c>
      <c r="K899" s="103">
        <v>0</v>
      </c>
      <c r="L899" s="104">
        <v>0</v>
      </c>
    </row>
    <row r="900" spans="1:12" x14ac:dyDescent="0.35">
      <c r="A900" s="655"/>
      <c r="B900" s="572"/>
      <c r="C900" s="17" t="s">
        <v>209</v>
      </c>
      <c r="D900" s="103">
        <v>0</v>
      </c>
      <c r="E900" s="103">
        <v>0</v>
      </c>
      <c r="F900" s="103">
        <v>0</v>
      </c>
      <c r="G900" s="103">
        <v>0</v>
      </c>
      <c r="H900" s="103">
        <v>0</v>
      </c>
      <c r="I900" s="103">
        <v>0</v>
      </c>
      <c r="J900" s="103">
        <v>0</v>
      </c>
      <c r="K900" s="103">
        <v>0</v>
      </c>
      <c r="L900" s="104">
        <v>0</v>
      </c>
    </row>
    <row r="901" spans="1:12" x14ac:dyDescent="0.35">
      <c r="A901" s="655"/>
      <c r="B901" s="572"/>
      <c r="C901" s="17" t="s">
        <v>210</v>
      </c>
      <c r="D901" s="103">
        <v>0</v>
      </c>
      <c r="E901" s="103">
        <v>0</v>
      </c>
      <c r="F901" s="103">
        <v>0</v>
      </c>
      <c r="G901" s="103">
        <v>0</v>
      </c>
      <c r="H901" s="103">
        <v>0</v>
      </c>
      <c r="I901" s="103">
        <v>0</v>
      </c>
      <c r="J901" s="103">
        <v>0</v>
      </c>
      <c r="K901" s="103">
        <v>0</v>
      </c>
      <c r="L901" s="104">
        <v>0</v>
      </c>
    </row>
    <row r="902" spans="1:12" x14ac:dyDescent="0.35">
      <c r="A902" s="655"/>
      <c r="B902" s="572"/>
      <c r="C902" s="17" t="s">
        <v>211</v>
      </c>
      <c r="D902" s="103">
        <v>0</v>
      </c>
      <c r="E902" s="103">
        <v>0</v>
      </c>
      <c r="F902" s="103">
        <v>0</v>
      </c>
      <c r="G902" s="103">
        <v>1.7630375925189547E-2</v>
      </c>
      <c r="H902" s="103">
        <v>0</v>
      </c>
      <c r="I902" s="103">
        <v>0</v>
      </c>
      <c r="J902" s="103">
        <v>0</v>
      </c>
      <c r="K902" s="103">
        <v>0</v>
      </c>
      <c r="L902" s="104">
        <v>0</v>
      </c>
    </row>
    <row r="903" spans="1:12" ht="15" thickBot="1" x14ac:dyDescent="0.4">
      <c r="A903" s="655"/>
      <c r="B903" s="573"/>
      <c r="C903" s="99" t="s">
        <v>212</v>
      </c>
      <c r="D903" s="105">
        <v>0</v>
      </c>
      <c r="E903" s="105">
        <v>0</v>
      </c>
      <c r="F903" s="105">
        <v>1.0059913353814854E-2</v>
      </c>
      <c r="G903" s="105">
        <v>0</v>
      </c>
      <c r="H903" s="105">
        <v>0</v>
      </c>
      <c r="I903" s="105">
        <v>0</v>
      </c>
      <c r="J903" s="105">
        <v>0</v>
      </c>
      <c r="K903" s="105">
        <v>0</v>
      </c>
      <c r="L903" s="106">
        <v>0</v>
      </c>
    </row>
    <row r="904" spans="1:12" x14ac:dyDescent="0.35">
      <c r="A904" s="655"/>
      <c r="B904" s="677" t="s">
        <v>163</v>
      </c>
      <c r="C904" s="98" t="s">
        <v>203</v>
      </c>
      <c r="D904" s="101">
        <v>2.5008911356925762E-2</v>
      </c>
      <c r="E904" s="101">
        <v>9.1385499857970818E-5</v>
      </c>
      <c r="F904" s="101">
        <v>3.2470546520731178E-3</v>
      </c>
      <c r="G904" s="101">
        <v>0</v>
      </c>
      <c r="H904" s="101">
        <v>0</v>
      </c>
      <c r="I904" s="101">
        <v>6.7453485760360421E-2</v>
      </c>
      <c r="J904" s="101">
        <v>2.1681646644003461E-2</v>
      </c>
      <c r="K904" s="101">
        <v>0</v>
      </c>
      <c r="L904" s="102">
        <v>0</v>
      </c>
    </row>
    <row r="905" spans="1:12" x14ac:dyDescent="0.35">
      <c r="A905" s="655"/>
      <c r="B905" s="572"/>
      <c r="C905" s="17" t="s">
        <v>204</v>
      </c>
      <c r="D905" s="103">
        <v>0.12492216336705367</v>
      </c>
      <c r="E905" s="103">
        <v>1.0981834059445115E-2</v>
      </c>
      <c r="F905" s="103">
        <v>0</v>
      </c>
      <c r="G905" s="103">
        <v>7.3099037665676587E-3</v>
      </c>
      <c r="H905" s="103">
        <v>0</v>
      </c>
      <c r="I905" s="103">
        <v>0</v>
      </c>
      <c r="J905" s="103">
        <v>0</v>
      </c>
      <c r="K905" s="103">
        <v>5.4391747286496065E-3</v>
      </c>
      <c r="L905" s="104">
        <v>0</v>
      </c>
    </row>
    <row r="906" spans="1:12" x14ac:dyDescent="0.35">
      <c r="A906" s="655"/>
      <c r="B906" s="572"/>
      <c r="C906" s="17" t="s">
        <v>205</v>
      </c>
      <c r="D906" s="103">
        <v>1.9644175783469928E-2</v>
      </c>
      <c r="E906" s="103">
        <v>0</v>
      </c>
      <c r="F906" s="103">
        <v>0</v>
      </c>
      <c r="G906" s="103">
        <v>0</v>
      </c>
      <c r="H906" s="103">
        <v>0</v>
      </c>
      <c r="I906" s="103">
        <v>0</v>
      </c>
      <c r="J906" s="103">
        <v>0</v>
      </c>
      <c r="K906" s="103">
        <v>0</v>
      </c>
      <c r="L906" s="104">
        <v>0</v>
      </c>
    </row>
    <row r="907" spans="1:12" x14ac:dyDescent="0.35">
      <c r="A907" s="655"/>
      <c r="B907" s="572"/>
      <c r="C907" s="17" t="s">
        <v>206</v>
      </c>
      <c r="D907" s="103">
        <v>2.8059152236466761E-6</v>
      </c>
      <c r="E907" s="103">
        <v>0</v>
      </c>
      <c r="F907" s="103">
        <v>0</v>
      </c>
      <c r="G907" s="103">
        <v>0</v>
      </c>
      <c r="H907" s="103">
        <v>0</v>
      </c>
      <c r="I907" s="103">
        <v>0</v>
      </c>
      <c r="J907" s="103">
        <v>0</v>
      </c>
      <c r="K907" s="103">
        <v>0</v>
      </c>
      <c r="L907" s="104">
        <v>0</v>
      </c>
    </row>
    <row r="908" spans="1:12" x14ac:dyDescent="0.35">
      <c r="A908" s="655"/>
      <c r="B908" s="572"/>
      <c r="C908" s="17" t="s">
        <v>207</v>
      </c>
      <c r="D908" s="103">
        <v>8.2197281067379405E-3</v>
      </c>
      <c r="E908" s="103">
        <v>0.5</v>
      </c>
      <c r="F908" s="103">
        <v>0</v>
      </c>
      <c r="G908" s="103">
        <v>0</v>
      </c>
      <c r="H908" s="103">
        <v>0</v>
      </c>
      <c r="I908" s="103">
        <v>0</v>
      </c>
      <c r="J908" s="103">
        <v>0</v>
      </c>
      <c r="K908" s="103">
        <v>0</v>
      </c>
      <c r="L908" s="104">
        <v>0</v>
      </c>
    </row>
    <row r="909" spans="1:12" x14ac:dyDescent="0.35">
      <c r="A909" s="655"/>
      <c r="B909" s="572"/>
      <c r="C909" s="17" t="s">
        <v>208</v>
      </c>
      <c r="D909" s="103">
        <v>0.20426564974314509</v>
      </c>
      <c r="E909" s="103">
        <v>0</v>
      </c>
      <c r="F909" s="103">
        <v>0</v>
      </c>
      <c r="G909" s="103">
        <v>0</v>
      </c>
      <c r="H909" s="103">
        <v>0</v>
      </c>
      <c r="I909" s="103">
        <v>0</v>
      </c>
      <c r="J909" s="103">
        <v>0</v>
      </c>
      <c r="K909" s="103">
        <v>0</v>
      </c>
      <c r="L909" s="104">
        <v>0</v>
      </c>
    </row>
    <row r="910" spans="1:12" x14ac:dyDescent="0.35">
      <c r="A910" s="655"/>
      <c r="B910" s="572"/>
      <c r="C910" s="17" t="s">
        <v>209</v>
      </c>
      <c r="D910" s="103">
        <v>0</v>
      </c>
      <c r="E910" s="103">
        <v>0</v>
      </c>
      <c r="F910" s="103">
        <v>0</v>
      </c>
      <c r="G910" s="103">
        <v>0</v>
      </c>
      <c r="H910" s="103">
        <v>0</v>
      </c>
      <c r="I910" s="103">
        <v>0</v>
      </c>
      <c r="J910" s="103">
        <v>0</v>
      </c>
      <c r="K910" s="103">
        <v>0</v>
      </c>
      <c r="L910" s="104">
        <v>0</v>
      </c>
    </row>
    <row r="911" spans="1:12" x14ac:dyDescent="0.35">
      <c r="A911" s="655"/>
      <c r="B911" s="572"/>
      <c r="C911" s="17" t="s">
        <v>210</v>
      </c>
      <c r="D911" s="103">
        <v>0</v>
      </c>
      <c r="E911" s="103">
        <v>0</v>
      </c>
      <c r="F911" s="103">
        <v>0</v>
      </c>
      <c r="G911" s="103">
        <v>0</v>
      </c>
      <c r="H911" s="103">
        <v>0</v>
      </c>
      <c r="I911" s="103">
        <v>0</v>
      </c>
      <c r="J911" s="103">
        <v>0</v>
      </c>
      <c r="K911" s="103">
        <v>0</v>
      </c>
      <c r="L911" s="104">
        <v>0</v>
      </c>
    </row>
    <row r="912" spans="1:12" x14ac:dyDescent="0.35">
      <c r="A912" s="655"/>
      <c r="B912" s="572"/>
      <c r="C912" s="17" t="s">
        <v>211</v>
      </c>
      <c r="D912" s="103">
        <v>0</v>
      </c>
      <c r="E912" s="103">
        <v>0</v>
      </c>
      <c r="F912" s="103">
        <v>0</v>
      </c>
      <c r="G912" s="103">
        <v>1.1641768243162423E-3</v>
      </c>
      <c r="H912" s="103">
        <v>0</v>
      </c>
      <c r="I912" s="103">
        <v>0</v>
      </c>
      <c r="J912" s="103">
        <v>0</v>
      </c>
      <c r="K912" s="103">
        <v>0</v>
      </c>
      <c r="L912" s="104">
        <v>0</v>
      </c>
    </row>
    <row r="913" spans="1:12" ht="15" thickBot="1" x14ac:dyDescent="0.4">
      <c r="A913" s="655"/>
      <c r="B913" s="573"/>
      <c r="C913" s="99" t="s">
        <v>212</v>
      </c>
      <c r="D913" s="105">
        <v>0</v>
      </c>
      <c r="E913" s="105">
        <v>0</v>
      </c>
      <c r="F913" s="105">
        <v>6.7415098255749076E-4</v>
      </c>
      <c r="G913" s="105">
        <v>0</v>
      </c>
      <c r="H913" s="105">
        <v>0</v>
      </c>
      <c r="I913" s="105">
        <v>0</v>
      </c>
      <c r="J913" s="105">
        <v>0</v>
      </c>
      <c r="K913" s="105">
        <v>0</v>
      </c>
      <c r="L913" s="106">
        <v>0</v>
      </c>
    </row>
    <row r="914" spans="1:12" x14ac:dyDescent="0.35">
      <c r="A914" s="655"/>
      <c r="B914" s="677" t="s">
        <v>164</v>
      </c>
      <c r="C914" s="98" t="s">
        <v>203</v>
      </c>
      <c r="D914" s="101">
        <v>0.1474</v>
      </c>
      <c r="E914" s="101">
        <v>0</v>
      </c>
      <c r="F914" s="101">
        <v>6.4175306694297315E-3</v>
      </c>
      <c r="G914" s="101">
        <v>0</v>
      </c>
      <c r="H914" s="101">
        <v>0</v>
      </c>
      <c r="I914" s="101">
        <v>0.10414319816152572</v>
      </c>
      <c r="J914" s="101">
        <v>1.9472472043836037E-2</v>
      </c>
      <c r="K914" s="101">
        <v>0</v>
      </c>
      <c r="L914" s="102">
        <v>0</v>
      </c>
    </row>
    <row r="915" spans="1:12" x14ac:dyDescent="0.35">
      <c r="A915" s="655"/>
      <c r="B915" s="572"/>
      <c r="C915" s="17" t="s">
        <v>204</v>
      </c>
      <c r="D915" s="103">
        <v>0.30409999999999998</v>
      </c>
      <c r="E915" s="103">
        <v>6.7751140297763551E-2</v>
      </c>
      <c r="F915" s="103">
        <v>0</v>
      </c>
      <c r="G915" s="103">
        <v>8.6711038207044899E-3</v>
      </c>
      <c r="H915" s="103">
        <v>0</v>
      </c>
      <c r="I915" s="103">
        <v>0</v>
      </c>
      <c r="J915" s="103">
        <v>0</v>
      </c>
      <c r="K915" s="103">
        <v>0</v>
      </c>
      <c r="L915" s="104">
        <v>0</v>
      </c>
    </row>
    <row r="916" spans="1:12" x14ac:dyDescent="0.35">
      <c r="A916" s="655"/>
      <c r="B916" s="572"/>
      <c r="C916" s="17" t="s">
        <v>205</v>
      </c>
      <c r="D916" s="103">
        <v>1.2433129192225166E-3</v>
      </c>
      <c r="E916" s="103">
        <v>0</v>
      </c>
      <c r="F916" s="103">
        <v>0</v>
      </c>
      <c r="G916" s="103">
        <v>0</v>
      </c>
      <c r="H916" s="103">
        <v>0</v>
      </c>
      <c r="I916" s="103">
        <v>0</v>
      </c>
      <c r="J916" s="103">
        <v>0</v>
      </c>
      <c r="K916" s="103">
        <v>0</v>
      </c>
      <c r="L916" s="104">
        <v>0</v>
      </c>
    </row>
    <row r="917" spans="1:12" x14ac:dyDescent="0.35">
      <c r="A917" s="655"/>
      <c r="B917" s="572"/>
      <c r="C917" s="17" t="s">
        <v>206</v>
      </c>
      <c r="D917" s="103">
        <v>0</v>
      </c>
      <c r="E917" s="103">
        <v>0</v>
      </c>
      <c r="F917" s="103">
        <v>0</v>
      </c>
      <c r="G917" s="103">
        <v>0</v>
      </c>
      <c r="H917" s="103">
        <v>0</v>
      </c>
      <c r="I917" s="103">
        <v>0</v>
      </c>
      <c r="J917" s="103">
        <v>0</v>
      </c>
      <c r="K917" s="103">
        <v>0</v>
      </c>
      <c r="L917" s="104">
        <v>0</v>
      </c>
    </row>
    <row r="918" spans="1:12" x14ac:dyDescent="0.35">
      <c r="A918" s="655"/>
      <c r="B918" s="572"/>
      <c r="C918" s="17" t="s">
        <v>207</v>
      </c>
      <c r="D918" s="103">
        <v>0.15432886995172182</v>
      </c>
      <c r="E918" s="103">
        <v>2.2962719058469905E-2</v>
      </c>
      <c r="F918" s="103">
        <v>0</v>
      </c>
      <c r="G918" s="103">
        <v>0</v>
      </c>
      <c r="H918" s="103">
        <v>0</v>
      </c>
      <c r="I918" s="103">
        <v>0</v>
      </c>
      <c r="J918" s="103">
        <v>0</v>
      </c>
      <c r="K918" s="103">
        <v>0</v>
      </c>
      <c r="L918" s="104">
        <v>0</v>
      </c>
    </row>
    <row r="919" spans="1:12" x14ac:dyDescent="0.35">
      <c r="A919" s="655"/>
      <c r="B919" s="572"/>
      <c r="C919" s="17" t="s">
        <v>208</v>
      </c>
      <c r="D919" s="103">
        <v>0.13120301595330219</v>
      </c>
      <c r="E919" s="103">
        <v>0</v>
      </c>
      <c r="F919" s="103">
        <v>0</v>
      </c>
      <c r="G919" s="103">
        <v>0</v>
      </c>
      <c r="H919" s="103">
        <v>0</v>
      </c>
      <c r="I919" s="103">
        <v>0</v>
      </c>
      <c r="J919" s="103">
        <v>0</v>
      </c>
      <c r="K919" s="103">
        <v>0</v>
      </c>
      <c r="L919" s="104">
        <v>0</v>
      </c>
    </row>
    <row r="920" spans="1:12" x14ac:dyDescent="0.35">
      <c r="A920" s="655"/>
      <c r="B920" s="572"/>
      <c r="C920" s="17" t="s">
        <v>209</v>
      </c>
      <c r="D920" s="103">
        <v>0</v>
      </c>
      <c r="E920" s="103">
        <v>0</v>
      </c>
      <c r="F920" s="103">
        <v>0</v>
      </c>
      <c r="G920" s="103">
        <v>0</v>
      </c>
      <c r="H920" s="103">
        <v>0</v>
      </c>
      <c r="I920" s="103">
        <v>0</v>
      </c>
      <c r="J920" s="103">
        <v>0</v>
      </c>
      <c r="K920" s="103">
        <v>0</v>
      </c>
      <c r="L920" s="104">
        <v>0</v>
      </c>
    </row>
    <row r="921" spans="1:12" x14ac:dyDescent="0.35">
      <c r="A921" s="655"/>
      <c r="B921" s="572"/>
      <c r="C921" s="17" t="s">
        <v>210</v>
      </c>
      <c r="D921" s="103">
        <v>0</v>
      </c>
      <c r="E921" s="103">
        <v>0</v>
      </c>
      <c r="F921" s="103">
        <v>0</v>
      </c>
      <c r="G921" s="103">
        <v>0</v>
      </c>
      <c r="H921" s="103">
        <v>0</v>
      </c>
      <c r="I921" s="103">
        <v>0</v>
      </c>
      <c r="J921" s="103">
        <v>0</v>
      </c>
      <c r="K921" s="103">
        <v>0</v>
      </c>
      <c r="L921" s="104">
        <v>0</v>
      </c>
    </row>
    <row r="922" spans="1:12" x14ac:dyDescent="0.35">
      <c r="A922" s="655"/>
      <c r="B922" s="572"/>
      <c r="C922" s="17" t="s">
        <v>211</v>
      </c>
      <c r="D922" s="103">
        <v>0</v>
      </c>
      <c r="E922" s="103">
        <v>0</v>
      </c>
      <c r="F922" s="103">
        <v>0</v>
      </c>
      <c r="G922" s="103">
        <v>3.2470839647037467E-2</v>
      </c>
      <c r="H922" s="103">
        <v>0</v>
      </c>
      <c r="I922" s="103">
        <v>0</v>
      </c>
      <c r="J922" s="103">
        <v>0</v>
      </c>
      <c r="K922" s="103">
        <v>0</v>
      </c>
      <c r="L922" s="104">
        <v>0</v>
      </c>
    </row>
    <row r="923" spans="1:12" ht="15" thickBot="1" x14ac:dyDescent="0.4">
      <c r="A923" s="655"/>
      <c r="B923" s="573"/>
      <c r="C923" s="99" t="s">
        <v>212</v>
      </c>
      <c r="D923" s="105">
        <v>0</v>
      </c>
      <c r="E923" s="105">
        <v>0</v>
      </c>
      <c r="F923" s="105">
        <v>6.5252771340987162E-4</v>
      </c>
      <c r="G923" s="105">
        <v>0</v>
      </c>
      <c r="H923" s="105">
        <v>0</v>
      </c>
      <c r="I923" s="105">
        <v>0</v>
      </c>
      <c r="J923" s="105">
        <v>0</v>
      </c>
      <c r="K923" s="105">
        <v>0</v>
      </c>
      <c r="L923" s="106">
        <v>0</v>
      </c>
    </row>
    <row r="924" spans="1:12" x14ac:dyDescent="0.35">
      <c r="A924" s="655"/>
      <c r="B924" s="677" t="s">
        <v>165</v>
      </c>
      <c r="C924" s="98" t="s">
        <v>203</v>
      </c>
      <c r="D924" s="101">
        <v>0.13681977386856758</v>
      </c>
      <c r="E924" s="101">
        <v>9.3698064741572573E-5</v>
      </c>
      <c r="F924" s="101">
        <v>6.3099833059849222E-3</v>
      </c>
      <c r="G924" s="101">
        <v>0</v>
      </c>
      <c r="H924" s="101">
        <v>0</v>
      </c>
      <c r="I924" s="101">
        <v>0.48008580499560904</v>
      </c>
      <c r="J924" s="101">
        <v>6.1832734528177946E-2</v>
      </c>
      <c r="K924" s="101">
        <v>0</v>
      </c>
      <c r="L924" s="102">
        <v>0</v>
      </c>
    </row>
    <row r="925" spans="1:12" x14ac:dyDescent="0.35">
      <c r="A925" s="655"/>
      <c r="B925" s="572"/>
      <c r="C925" s="17" t="s">
        <v>204</v>
      </c>
      <c r="D925" s="103">
        <v>8.9829421571104018E-2</v>
      </c>
      <c r="E925" s="103">
        <v>4.1796344856849812E-2</v>
      </c>
      <c r="F925" s="103">
        <v>0</v>
      </c>
      <c r="G925" s="103">
        <v>0</v>
      </c>
      <c r="H925" s="103">
        <v>0</v>
      </c>
      <c r="I925" s="103">
        <v>0</v>
      </c>
      <c r="J925" s="103">
        <v>0</v>
      </c>
      <c r="K925" s="103">
        <v>3.6747502584463412E-3</v>
      </c>
      <c r="L925" s="104">
        <v>0</v>
      </c>
    </row>
    <row r="926" spans="1:12" x14ac:dyDescent="0.35">
      <c r="A926" s="655"/>
      <c r="B926" s="572"/>
      <c r="C926" s="17" t="s">
        <v>205</v>
      </c>
      <c r="D926" s="103">
        <v>0</v>
      </c>
      <c r="E926" s="103">
        <v>0</v>
      </c>
      <c r="F926" s="103">
        <v>0</v>
      </c>
      <c r="G926" s="103">
        <v>0</v>
      </c>
      <c r="H926" s="103">
        <v>0</v>
      </c>
      <c r="I926" s="103">
        <v>0</v>
      </c>
      <c r="J926" s="103">
        <v>0</v>
      </c>
      <c r="K926" s="103">
        <v>0</v>
      </c>
      <c r="L926" s="104">
        <v>0</v>
      </c>
    </row>
    <row r="927" spans="1:12" x14ac:dyDescent="0.35">
      <c r="A927" s="655"/>
      <c r="B927" s="572"/>
      <c r="C927" s="17" t="s">
        <v>206</v>
      </c>
      <c r="D927" s="103">
        <v>0</v>
      </c>
      <c r="E927" s="103">
        <v>0</v>
      </c>
      <c r="F927" s="103">
        <v>0</v>
      </c>
      <c r="G927" s="103">
        <v>0</v>
      </c>
      <c r="H927" s="103">
        <v>0</v>
      </c>
      <c r="I927" s="103">
        <v>0</v>
      </c>
      <c r="J927" s="103">
        <v>0</v>
      </c>
      <c r="K927" s="103">
        <v>0</v>
      </c>
      <c r="L927" s="104">
        <v>0</v>
      </c>
    </row>
    <row r="928" spans="1:12" x14ac:dyDescent="0.35">
      <c r="A928" s="655"/>
      <c r="B928" s="572"/>
      <c r="C928" s="17" t="s">
        <v>207</v>
      </c>
      <c r="D928" s="103">
        <v>1.5921478996470683E-2</v>
      </c>
      <c r="E928" s="103">
        <v>0</v>
      </c>
      <c r="F928" s="103">
        <v>0</v>
      </c>
      <c r="G928" s="103">
        <v>0</v>
      </c>
      <c r="H928" s="103">
        <v>0</v>
      </c>
      <c r="I928" s="103">
        <v>0</v>
      </c>
      <c r="J928" s="103">
        <v>0</v>
      </c>
      <c r="K928" s="103">
        <v>0</v>
      </c>
      <c r="L928" s="104">
        <v>0</v>
      </c>
    </row>
    <row r="929" spans="1:12" x14ac:dyDescent="0.35">
      <c r="A929" s="655"/>
      <c r="B929" s="572"/>
      <c r="C929" s="17" t="s">
        <v>208</v>
      </c>
      <c r="D929" s="103">
        <v>0.16401352409256142</v>
      </c>
      <c r="E929" s="103">
        <v>0</v>
      </c>
      <c r="F929" s="103">
        <v>0</v>
      </c>
      <c r="G929" s="103">
        <v>0</v>
      </c>
      <c r="H929" s="103">
        <v>0</v>
      </c>
      <c r="I929" s="103">
        <v>0</v>
      </c>
      <c r="J929" s="103">
        <v>0</v>
      </c>
      <c r="K929" s="103">
        <v>0</v>
      </c>
      <c r="L929" s="104">
        <v>0</v>
      </c>
    </row>
    <row r="930" spans="1:12" x14ac:dyDescent="0.35">
      <c r="A930" s="655"/>
      <c r="B930" s="572"/>
      <c r="C930" s="17" t="s">
        <v>209</v>
      </c>
      <c r="D930" s="103">
        <v>0</v>
      </c>
      <c r="E930" s="103">
        <v>0</v>
      </c>
      <c r="F930" s="103">
        <v>0</v>
      </c>
      <c r="G930" s="103">
        <v>0</v>
      </c>
      <c r="H930" s="103">
        <v>0</v>
      </c>
      <c r="I930" s="103">
        <v>0</v>
      </c>
      <c r="J930" s="103">
        <v>0</v>
      </c>
      <c r="K930" s="103">
        <v>0</v>
      </c>
      <c r="L930" s="104">
        <v>0</v>
      </c>
    </row>
    <row r="931" spans="1:12" x14ac:dyDescent="0.35">
      <c r="A931" s="655"/>
      <c r="B931" s="572"/>
      <c r="C931" s="17" t="s">
        <v>210</v>
      </c>
      <c r="D931" s="103">
        <v>0</v>
      </c>
      <c r="E931" s="103">
        <v>0</v>
      </c>
      <c r="F931" s="103">
        <v>0</v>
      </c>
      <c r="G931" s="103">
        <v>0</v>
      </c>
      <c r="H931" s="103">
        <v>0</v>
      </c>
      <c r="I931" s="103">
        <v>0</v>
      </c>
      <c r="J931" s="103">
        <v>0</v>
      </c>
      <c r="K931" s="103">
        <v>0</v>
      </c>
      <c r="L931" s="104">
        <v>0</v>
      </c>
    </row>
    <row r="932" spans="1:12" x14ac:dyDescent="0.35">
      <c r="A932" s="655"/>
      <c r="B932" s="572"/>
      <c r="C932" s="17" t="s">
        <v>211</v>
      </c>
      <c r="D932" s="103">
        <v>0</v>
      </c>
      <c r="E932" s="103">
        <v>0</v>
      </c>
      <c r="F932" s="103">
        <v>0</v>
      </c>
      <c r="G932" s="103">
        <v>0</v>
      </c>
      <c r="H932" s="103">
        <v>0</v>
      </c>
      <c r="I932" s="103">
        <v>0</v>
      </c>
      <c r="J932" s="103">
        <v>0</v>
      </c>
      <c r="K932" s="103">
        <v>0</v>
      </c>
      <c r="L932" s="104">
        <v>0</v>
      </c>
    </row>
    <row r="933" spans="1:12" ht="15" thickBot="1" x14ac:dyDescent="0.4">
      <c r="A933" s="655"/>
      <c r="B933" s="573"/>
      <c r="C933" s="99" t="s">
        <v>212</v>
      </c>
      <c r="D933" s="105">
        <v>0</v>
      </c>
      <c r="E933" s="105">
        <v>0</v>
      </c>
      <c r="F933" s="105">
        <v>3.3833668802131918E-4</v>
      </c>
      <c r="G933" s="105">
        <v>0</v>
      </c>
      <c r="H933" s="105">
        <v>0</v>
      </c>
      <c r="I933" s="105">
        <v>0</v>
      </c>
      <c r="J933" s="105">
        <v>0</v>
      </c>
      <c r="K933" s="105">
        <v>0</v>
      </c>
      <c r="L933" s="106">
        <v>0</v>
      </c>
    </row>
    <row r="934" spans="1:12" x14ac:dyDescent="0.35">
      <c r="A934" s="655"/>
      <c r="B934" s="677" t="s">
        <v>166</v>
      </c>
      <c r="C934" s="98" t="s">
        <v>203</v>
      </c>
      <c r="D934" s="101">
        <v>5.6000000000000001E-2</v>
      </c>
      <c r="E934" s="101">
        <v>2.539769436332415E-6</v>
      </c>
      <c r="F934" s="101">
        <v>1.7244734794489465E-2</v>
      </c>
      <c r="G934" s="101">
        <v>0</v>
      </c>
      <c r="H934" s="101">
        <v>0</v>
      </c>
      <c r="I934" s="101">
        <v>6.8175926085643157E-2</v>
      </c>
      <c r="J934" s="101">
        <v>0.27322183391384053</v>
      </c>
      <c r="K934" s="101">
        <v>0</v>
      </c>
      <c r="L934" s="102">
        <v>0</v>
      </c>
    </row>
    <row r="935" spans="1:12" x14ac:dyDescent="0.35">
      <c r="A935" s="655"/>
      <c r="B935" s="572"/>
      <c r="C935" s="17" t="s">
        <v>204</v>
      </c>
      <c r="D935" s="103">
        <v>2.9000000000000001E-2</v>
      </c>
      <c r="E935" s="103">
        <v>2.8518752118162124E-3</v>
      </c>
      <c r="F935" s="103">
        <v>0</v>
      </c>
      <c r="G935" s="103">
        <v>6.8549238081955658E-3</v>
      </c>
      <c r="H935" s="103">
        <v>0</v>
      </c>
      <c r="I935" s="103">
        <v>0</v>
      </c>
      <c r="J935" s="103">
        <v>0</v>
      </c>
      <c r="K935" s="103">
        <v>6.32132405323032E-3</v>
      </c>
      <c r="L935" s="104">
        <v>0</v>
      </c>
    </row>
    <row r="936" spans="1:12" x14ac:dyDescent="0.35">
      <c r="A936" s="655"/>
      <c r="B936" s="572"/>
      <c r="C936" s="17" t="s">
        <v>205</v>
      </c>
      <c r="D936" s="103">
        <v>2.332833610800682E-3</v>
      </c>
      <c r="E936" s="103">
        <v>1.5362572034444938E-5</v>
      </c>
      <c r="F936" s="103">
        <v>0</v>
      </c>
      <c r="G936" s="103">
        <v>0</v>
      </c>
      <c r="H936" s="103">
        <v>0</v>
      </c>
      <c r="I936" s="103">
        <v>0</v>
      </c>
      <c r="J936" s="103">
        <v>0</v>
      </c>
      <c r="K936" s="103">
        <v>0</v>
      </c>
      <c r="L936" s="104">
        <v>0</v>
      </c>
    </row>
    <row r="937" spans="1:12" x14ac:dyDescent="0.35">
      <c r="A937" s="655"/>
      <c r="B937" s="572"/>
      <c r="C937" s="17" t="s">
        <v>206</v>
      </c>
      <c r="D937" s="103">
        <v>8.5131653733725582E-5</v>
      </c>
      <c r="E937" s="103">
        <v>3.1542019181813783E-4</v>
      </c>
      <c r="F937" s="103">
        <v>0</v>
      </c>
      <c r="G937" s="103">
        <v>0</v>
      </c>
      <c r="H937" s="103">
        <v>0</v>
      </c>
      <c r="I937" s="103">
        <v>0</v>
      </c>
      <c r="J937" s="103">
        <v>0</v>
      </c>
      <c r="K937" s="103">
        <v>0</v>
      </c>
      <c r="L937" s="104">
        <v>0</v>
      </c>
    </row>
    <row r="938" spans="1:12" x14ac:dyDescent="0.35">
      <c r="A938" s="655"/>
      <c r="B938" s="572"/>
      <c r="C938" s="17" t="s">
        <v>207</v>
      </c>
      <c r="D938" s="103">
        <v>7.5874267385433722E-2</v>
      </c>
      <c r="E938" s="103">
        <v>7.8246547062340611E-3</v>
      </c>
      <c r="F938" s="103">
        <v>0</v>
      </c>
      <c r="G938" s="103">
        <v>0</v>
      </c>
      <c r="H938" s="103">
        <v>0</v>
      </c>
      <c r="I938" s="103">
        <v>0</v>
      </c>
      <c r="J938" s="103">
        <v>0</v>
      </c>
      <c r="K938" s="103">
        <v>0</v>
      </c>
      <c r="L938" s="104">
        <v>0</v>
      </c>
    </row>
    <row r="939" spans="1:12" x14ac:dyDescent="0.35">
      <c r="A939" s="655"/>
      <c r="B939" s="572"/>
      <c r="C939" s="17" t="s">
        <v>208</v>
      </c>
      <c r="D939" s="103">
        <v>0.31876669534169355</v>
      </c>
      <c r="E939" s="103">
        <v>0</v>
      </c>
      <c r="F939" s="103">
        <v>0</v>
      </c>
      <c r="G939" s="103">
        <v>0</v>
      </c>
      <c r="H939" s="103">
        <v>0</v>
      </c>
      <c r="I939" s="103">
        <v>0</v>
      </c>
      <c r="J939" s="103">
        <v>0</v>
      </c>
      <c r="K939" s="103">
        <v>0</v>
      </c>
      <c r="L939" s="104">
        <v>0</v>
      </c>
    </row>
    <row r="940" spans="1:12" x14ac:dyDescent="0.35">
      <c r="A940" s="655"/>
      <c r="B940" s="572"/>
      <c r="C940" s="17" t="s">
        <v>209</v>
      </c>
      <c r="D940" s="103">
        <v>0</v>
      </c>
      <c r="E940" s="103">
        <v>0</v>
      </c>
      <c r="F940" s="103">
        <v>0</v>
      </c>
      <c r="G940" s="103">
        <v>0</v>
      </c>
      <c r="H940" s="103">
        <v>0</v>
      </c>
      <c r="I940" s="103">
        <v>0</v>
      </c>
      <c r="J940" s="103">
        <v>0</v>
      </c>
      <c r="K940" s="103">
        <v>0</v>
      </c>
      <c r="L940" s="104">
        <v>0</v>
      </c>
    </row>
    <row r="941" spans="1:12" x14ac:dyDescent="0.35">
      <c r="A941" s="655"/>
      <c r="B941" s="572"/>
      <c r="C941" s="17" t="s">
        <v>210</v>
      </c>
      <c r="D941" s="103">
        <v>0</v>
      </c>
      <c r="E941" s="103">
        <v>0</v>
      </c>
      <c r="F941" s="103">
        <v>0</v>
      </c>
      <c r="G941" s="103">
        <v>0</v>
      </c>
      <c r="H941" s="103">
        <v>0</v>
      </c>
      <c r="I941" s="103">
        <v>0</v>
      </c>
      <c r="J941" s="103">
        <v>0</v>
      </c>
      <c r="K941" s="103">
        <v>0</v>
      </c>
      <c r="L941" s="104">
        <v>0</v>
      </c>
    </row>
    <row r="942" spans="1:12" x14ac:dyDescent="0.35">
      <c r="A942" s="655"/>
      <c r="B942" s="572"/>
      <c r="C942" s="17" t="s">
        <v>211</v>
      </c>
      <c r="D942" s="103">
        <v>0</v>
      </c>
      <c r="E942" s="103">
        <v>0</v>
      </c>
      <c r="F942" s="103">
        <v>0</v>
      </c>
      <c r="G942" s="103">
        <v>5.2772814061635136E-2</v>
      </c>
      <c r="H942" s="103">
        <v>0</v>
      </c>
      <c r="I942" s="103">
        <v>0</v>
      </c>
      <c r="J942" s="103">
        <v>0</v>
      </c>
      <c r="K942" s="103">
        <v>0</v>
      </c>
      <c r="L942" s="104">
        <v>0</v>
      </c>
    </row>
    <row r="943" spans="1:12" ht="15" thickBot="1" x14ac:dyDescent="0.4">
      <c r="A943" s="655"/>
      <c r="B943" s="573"/>
      <c r="C943" s="99" t="s">
        <v>212</v>
      </c>
      <c r="D943" s="105">
        <v>0</v>
      </c>
      <c r="E943" s="105">
        <v>0</v>
      </c>
      <c r="F943" s="105">
        <v>8.2470758278852571E-2</v>
      </c>
      <c r="G943" s="105">
        <v>0</v>
      </c>
      <c r="H943" s="105">
        <v>0</v>
      </c>
      <c r="I943" s="105">
        <v>0</v>
      </c>
      <c r="J943" s="105">
        <v>0</v>
      </c>
      <c r="K943" s="105">
        <v>0</v>
      </c>
      <c r="L943" s="106">
        <v>0</v>
      </c>
    </row>
    <row r="944" spans="1:12" x14ac:dyDescent="0.35">
      <c r="A944" s="655"/>
      <c r="B944" s="677" t="s">
        <v>167</v>
      </c>
      <c r="C944" s="98" t="s">
        <v>203</v>
      </c>
      <c r="D944" s="101">
        <v>0.19921445629919093</v>
      </c>
      <c r="E944" s="101">
        <v>0</v>
      </c>
      <c r="F944" s="101">
        <v>1.0044396062104133E-2</v>
      </c>
      <c r="G944" s="101">
        <v>0</v>
      </c>
      <c r="H944" s="101">
        <v>1.9024703670911238E-3</v>
      </c>
      <c r="I944" s="101">
        <v>4.5445145619330142E-2</v>
      </c>
      <c r="J944" s="101">
        <v>2.7709654238602294E-2</v>
      </c>
      <c r="K944" s="101">
        <v>0</v>
      </c>
      <c r="L944" s="102">
        <v>0</v>
      </c>
    </row>
    <row r="945" spans="1:12" x14ac:dyDescent="0.35">
      <c r="A945" s="655"/>
      <c r="B945" s="572"/>
      <c r="C945" s="17" t="s">
        <v>204</v>
      </c>
      <c r="D945" s="103">
        <v>0.27051898526023982</v>
      </c>
      <c r="E945" s="103">
        <v>0.10048928938440893</v>
      </c>
      <c r="F945" s="103">
        <v>0</v>
      </c>
      <c r="G945" s="103">
        <v>6.978728406976417E-3</v>
      </c>
      <c r="H945" s="103">
        <v>0</v>
      </c>
      <c r="I945" s="103">
        <v>0</v>
      </c>
      <c r="J945" s="103">
        <v>0</v>
      </c>
      <c r="K945" s="103">
        <v>7.9364865573689821E-3</v>
      </c>
      <c r="L945" s="104">
        <v>0</v>
      </c>
    </row>
    <row r="946" spans="1:12" x14ac:dyDescent="0.35">
      <c r="A946" s="655"/>
      <c r="B946" s="572"/>
      <c r="C946" s="17" t="s">
        <v>205</v>
      </c>
      <c r="D946" s="103">
        <v>8.6411635543802184E-2</v>
      </c>
      <c r="E946" s="103">
        <v>1.0522452842125567E-3</v>
      </c>
      <c r="F946" s="103">
        <v>0</v>
      </c>
      <c r="G946" s="103">
        <v>0</v>
      </c>
      <c r="H946" s="103">
        <v>0</v>
      </c>
      <c r="I946" s="103">
        <v>0</v>
      </c>
      <c r="J946" s="103">
        <v>0</v>
      </c>
      <c r="K946" s="103">
        <v>0</v>
      </c>
      <c r="L946" s="104">
        <v>0</v>
      </c>
    </row>
    <row r="947" spans="1:12" x14ac:dyDescent="0.35">
      <c r="A947" s="655"/>
      <c r="B947" s="572"/>
      <c r="C947" s="17" t="s">
        <v>206</v>
      </c>
      <c r="D947" s="103">
        <v>1.1503651700028128E-4</v>
      </c>
      <c r="E947" s="103">
        <v>1.5086178705022001E-3</v>
      </c>
      <c r="F947" s="103">
        <v>0</v>
      </c>
      <c r="G947" s="103">
        <v>0</v>
      </c>
      <c r="H947" s="103">
        <v>0</v>
      </c>
      <c r="I947" s="103">
        <v>0</v>
      </c>
      <c r="J947" s="103">
        <v>0</v>
      </c>
      <c r="K947" s="103">
        <v>0</v>
      </c>
      <c r="L947" s="104">
        <v>0</v>
      </c>
    </row>
    <row r="948" spans="1:12" x14ac:dyDescent="0.35">
      <c r="A948" s="655"/>
      <c r="B948" s="572"/>
      <c r="C948" s="17" t="s">
        <v>207</v>
      </c>
      <c r="D948" s="103">
        <v>1.30081316016596E-3</v>
      </c>
      <c r="E948" s="103">
        <v>0.14473203243898308</v>
      </c>
      <c r="F948" s="103">
        <v>0</v>
      </c>
      <c r="G948" s="103">
        <v>0</v>
      </c>
      <c r="H948" s="103">
        <v>0</v>
      </c>
      <c r="I948" s="103">
        <v>0</v>
      </c>
      <c r="J948" s="103">
        <v>0</v>
      </c>
      <c r="K948" s="103">
        <v>0</v>
      </c>
      <c r="L948" s="104">
        <v>0</v>
      </c>
    </row>
    <row r="949" spans="1:12" x14ac:dyDescent="0.35">
      <c r="A949" s="655"/>
      <c r="B949" s="572"/>
      <c r="C949" s="17" t="s">
        <v>208</v>
      </c>
      <c r="D949" s="103">
        <v>3.8050106438177081E-3</v>
      </c>
      <c r="E949" s="103">
        <v>0</v>
      </c>
      <c r="F949" s="103">
        <v>0</v>
      </c>
      <c r="G949" s="103">
        <v>0</v>
      </c>
      <c r="H949" s="103">
        <v>0</v>
      </c>
      <c r="I949" s="103">
        <v>0</v>
      </c>
      <c r="J949" s="103">
        <v>0</v>
      </c>
      <c r="K949" s="103">
        <v>0</v>
      </c>
      <c r="L949" s="104">
        <v>0</v>
      </c>
    </row>
    <row r="950" spans="1:12" x14ac:dyDescent="0.35">
      <c r="A950" s="655"/>
      <c r="B950" s="572"/>
      <c r="C950" s="17" t="s">
        <v>209</v>
      </c>
      <c r="D950" s="103">
        <v>0</v>
      </c>
      <c r="E950" s="103">
        <v>0</v>
      </c>
      <c r="F950" s="103">
        <v>0</v>
      </c>
      <c r="G950" s="103">
        <v>0</v>
      </c>
      <c r="H950" s="103">
        <v>0</v>
      </c>
      <c r="I950" s="103">
        <v>0</v>
      </c>
      <c r="J950" s="103">
        <v>0</v>
      </c>
      <c r="K950" s="103">
        <v>0</v>
      </c>
      <c r="L950" s="104">
        <v>0</v>
      </c>
    </row>
    <row r="951" spans="1:12" x14ac:dyDescent="0.35">
      <c r="A951" s="655"/>
      <c r="B951" s="572"/>
      <c r="C951" s="17" t="s">
        <v>210</v>
      </c>
      <c r="D951" s="103">
        <v>0</v>
      </c>
      <c r="E951" s="103">
        <v>0</v>
      </c>
      <c r="F951" s="103">
        <v>0</v>
      </c>
      <c r="G951" s="103">
        <v>0</v>
      </c>
      <c r="H951" s="103">
        <v>0</v>
      </c>
      <c r="I951" s="103">
        <v>0</v>
      </c>
      <c r="J951" s="103">
        <v>0</v>
      </c>
      <c r="K951" s="103">
        <v>0</v>
      </c>
      <c r="L951" s="104">
        <v>0</v>
      </c>
    </row>
    <row r="952" spans="1:12" x14ac:dyDescent="0.35">
      <c r="A952" s="655"/>
      <c r="B952" s="572"/>
      <c r="C952" s="17" t="s">
        <v>211</v>
      </c>
      <c r="D952" s="103">
        <v>0</v>
      </c>
      <c r="E952" s="103">
        <v>0</v>
      </c>
      <c r="F952" s="103">
        <v>0</v>
      </c>
      <c r="G952" s="103">
        <v>6.4325073131661581E-2</v>
      </c>
      <c r="H952" s="103">
        <v>0</v>
      </c>
      <c r="I952" s="103">
        <v>0</v>
      </c>
      <c r="J952" s="103">
        <v>0</v>
      </c>
      <c r="K952" s="103">
        <v>0</v>
      </c>
      <c r="L952" s="104">
        <v>0</v>
      </c>
    </row>
    <row r="953" spans="1:12" ht="15" thickBot="1" x14ac:dyDescent="0.4">
      <c r="A953" s="655"/>
      <c r="B953" s="573"/>
      <c r="C953" s="99" t="s">
        <v>212</v>
      </c>
      <c r="D953" s="105">
        <v>0</v>
      </c>
      <c r="E953" s="105">
        <v>0</v>
      </c>
      <c r="F953" s="105">
        <v>2.6784711223822984E-2</v>
      </c>
      <c r="G953" s="105">
        <v>0</v>
      </c>
      <c r="H953" s="105">
        <v>0</v>
      </c>
      <c r="I953" s="105">
        <v>0</v>
      </c>
      <c r="J953" s="105">
        <v>0</v>
      </c>
      <c r="K953" s="105">
        <v>0</v>
      </c>
      <c r="L953" s="106">
        <v>0</v>
      </c>
    </row>
    <row r="954" spans="1:12" x14ac:dyDescent="0.35">
      <c r="A954" s="655"/>
      <c r="B954" s="677" t="s">
        <v>168</v>
      </c>
      <c r="C954" s="98" t="s">
        <v>203</v>
      </c>
      <c r="D954" s="101">
        <v>0.1578212381490641</v>
      </c>
      <c r="E954" s="101">
        <v>4.2472612668579138E-6</v>
      </c>
      <c r="F954" s="101">
        <v>1.2984959440083299E-2</v>
      </c>
      <c r="G954" s="101">
        <v>0</v>
      </c>
      <c r="H954" s="101">
        <v>1.9988775802887163E-2</v>
      </c>
      <c r="I954" s="101">
        <v>0.16744164824797939</v>
      </c>
      <c r="J954" s="101">
        <v>0.12222053128676284</v>
      </c>
      <c r="K954" s="101">
        <v>0</v>
      </c>
      <c r="L954" s="102">
        <v>0</v>
      </c>
    </row>
    <row r="955" spans="1:12" x14ac:dyDescent="0.35">
      <c r="A955" s="655"/>
      <c r="B955" s="572"/>
      <c r="C955" s="17" t="s">
        <v>204</v>
      </c>
      <c r="D955" s="103">
        <v>0.40209240480709313</v>
      </c>
      <c r="E955" s="103">
        <v>3.7543422208709591E-2</v>
      </c>
      <c r="F955" s="103">
        <v>0</v>
      </c>
      <c r="G955" s="103">
        <v>4.8165653025783158E-3</v>
      </c>
      <c r="H955" s="103">
        <v>0</v>
      </c>
      <c r="I955" s="103">
        <v>0</v>
      </c>
      <c r="J955" s="103">
        <v>0</v>
      </c>
      <c r="K955" s="103">
        <v>4.4800126015787072E-3</v>
      </c>
      <c r="L955" s="104">
        <v>0</v>
      </c>
    </row>
    <row r="956" spans="1:12" x14ac:dyDescent="0.35">
      <c r="A956" s="655"/>
      <c r="B956" s="572"/>
      <c r="C956" s="17" t="s">
        <v>205</v>
      </c>
      <c r="D956" s="103">
        <v>5.9666744910161894E-3</v>
      </c>
      <c r="E956" s="103">
        <v>7.83618297425629E-6</v>
      </c>
      <c r="F956" s="103">
        <v>0</v>
      </c>
      <c r="G956" s="103">
        <v>0</v>
      </c>
      <c r="H956" s="103">
        <v>0</v>
      </c>
      <c r="I956" s="103">
        <v>0</v>
      </c>
      <c r="J956" s="103">
        <v>0</v>
      </c>
      <c r="K956" s="103">
        <v>0</v>
      </c>
      <c r="L956" s="104">
        <v>0</v>
      </c>
    </row>
    <row r="957" spans="1:12" x14ac:dyDescent="0.35">
      <c r="A957" s="655"/>
      <c r="B957" s="572"/>
      <c r="C957" s="17" t="s">
        <v>206</v>
      </c>
      <c r="D957" s="103">
        <v>3.3568271961682036E-6</v>
      </c>
      <c r="E957" s="103">
        <v>2.9214825221208444E-3</v>
      </c>
      <c r="F957" s="103">
        <v>0</v>
      </c>
      <c r="G957" s="103">
        <v>0</v>
      </c>
      <c r="H957" s="103">
        <v>0</v>
      </c>
      <c r="I957" s="103">
        <v>0</v>
      </c>
      <c r="J957" s="103">
        <v>0</v>
      </c>
      <c r="K957" s="103">
        <v>0</v>
      </c>
      <c r="L957" s="104">
        <v>0</v>
      </c>
    </row>
    <row r="958" spans="1:12" x14ac:dyDescent="0.35">
      <c r="A958" s="655"/>
      <c r="B958" s="572"/>
      <c r="C958" s="17" t="s">
        <v>207</v>
      </c>
      <c r="D958" s="103">
        <v>2.1373913619341187E-2</v>
      </c>
      <c r="E958" s="103">
        <v>5.5541754136314613E-3</v>
      </c>
      <c r="F958" s="103">
        <v>0</v>
      </c>
      <c r="G958" s="103">
        <v>0</v>
      </c>
      <c r="H958" s="103">
        <v>0</v>
      </c>
      <c r="I958" s="103">
        <v>0</v>
      </c>
      <c r="J958" s="103">
        <v>0</v>
      </c>
      <c r="K958" s="103">
        <v>0</v>
      </c>
      <c r="L958" s="104">
        <v>0</v>
      </c>
    </row>
    <row r="959" spans="1:12" x14ac:dyDescent="0.35">
      <c r="A959" s="655"/>
      <c r="B959" s="572"/>
      <c r="C959" s="17" t="s">
        <v>208</v>
      </c>
      <c r="D959" s="103">
        <v>5.7940287876208571E-3</v>
      </c>
      <c r="E959" s="103">
        <v>0</v>
      </c>
      <c r="F959" s="103">
        <v>0</v>
      </c>
      <c r="G959" s="103">
        <v>0</v>
      </c>
      <c r="H959" s="103">
        <v>0</v>
      </c>
      <c r="I959" s="103">
        <v>0</v>
      </c>
      <c r="J959" s="103">
        <v>0</v>
      </c>
      <c r="K959" s="103">
        <v>0</v>
      </c>
      <c r="L959" s="104">
        <v>0</v>
      </c>
    </row>
    <row r="960" spans="1:12" x14ac:dyDescent="0.35">
      <c r="A960" s="655"/>
      <c r="B960" s="572"/>
      <c r="C960" s="17" t="s">
        <v>209</v>
      </c>
      <c r="D960" s="103">
        <v>0</v>
      </c>
      <c r="E960" s="103">
        <v>0</v>
      </c>
      <c r="F960" s="103">
        <v>0</v>
      </c>
      <c r="G960" s="103">
        <v>0</v>
      </c>
      <c r="H960" s="103">
        <v>0</v>
      </c>
      <c r="I960" s="103">
        <v>0</v>
      </c>
      <c r="J960" s="103">
        <v>0</v>
      </c>
      <c r="K960" s="103">
        <v>0</v>
      </c>
      <c r="L960" s="104">
        <v>0</v>
      </c>
    </row>
    <row r="961" spans="1:12" x14ac:dyDescent="0.35">
      <c r="A961" s="655"/>
      <c r="B961" s="572"/>
      <c r="C961" s="17" t="s">
        <v>210</v>
      </c>
      <c r="D961" s="103">
        <v>0</v>
      </c>
      <c r="E961" s="103">
        <v>0</v>
      </c>
      <c r="F961" s="103">
        <v>0</v>
      </c>
      <c r="G961" s="103">
        <v>0</v>
      </c>
      <c r="H961" s="103">
        <v>0</v>
      </c>
      <c r="I961" s="103">
        <v>0</v>
      </c>
      <c r="J961" s="103">
        <v>0</v>
      </c>
      <c r="K961" s="103">
        <v>0</v>
      </c>
      <c r="L961" s="104">
        <v>0</v>
      </c>
    </row>
    <row r="962" spans="1:12" x14ac:dyDescent="0.35">
      <c r="A962" s="655"/>
      <c r="B962" s="572"/>
      <c r="C962" s="17" t="s">
        <v>211</v>
      </c>
      <c r="D962" s="103">
        <v>0</v>
      </c>
      <c r="E962" s="103">
        <v>0</v>
      </c>
      <c r="F962" s="103">
        <v>0</v>
      </c>
      <c r="G962" s="103">
        <v>2.6225318131801716E-2</v>
      </c>
      <c r="H962" s="103">
        <v>0</v>
      </c>
      <c r="I962" s="103">
        <v>0</v>
      </c>
      <c r="J962" s="103">
        <v>0</v>
      </c>
      <c r="K962" s="103">
        <v>0</v>
      </c>
      <c r="L962" s="104">
        <v>0</v>
      </c>
    </row>
    <row r="963" spans="1:12" ht="15" thickBot="1" x14ac:dyDescent="0.4">
      <c r="A963" s="655"/>
      <c r="B963" s="573"/>
      <c r="C963" s="99" t="s">
        <v>212</v>
      </c>
      <c r="D963" s="105">
        <v>0</v>
      </c>
      <c r="E963" s="105">
        <v>0</v>
      </c>
      <c r="F963" s="105">
        <v>2.7759960810688931E-3</v>
      </c>
      <c r="G963" s="105">
        <v>0</v>
      </c>
      <c r="H963" s="105">
        <v>0</v>
      </c>
      <c r="I963" s="105">
        <v>0</v>
      </c>
      <c r="J963" s="105">
        <v>0</v>
      </c>
      <c r="K963" s="105">
        <v>0</v>
      </c>
      <c r="L963" s="106">
        <v>0</v>
      </c>
    </row>
    <row r="964" spans="1:12" x14ac:dyDescent="0.35">
      <c r="A964" s="655"/>
      <c r="B964" s="677" t="s">
        <v>169</v>
      </c>
      <c r="C964" s="98" t="s">
        <v>203</v>
      </c>
      <c r="D964" s="101">
        <v>0.26854672693109</v>
      </c>
      <c r="E964" s="101">
        <v>2.2136167882419721E-4</v>
      </c>
      <c r="F964" s="101">
        <v>4.7873551773507843E-3</v>
      </c>
      <c r="G964" s="101">
        <v>0</v>
      </c>
      <c r="H964" s="101">
        <v>1.3777165790913302E-3</v>
      </c>
      <c r="I964" s="101">
        <v>6.9841265594317525E-2</v>
      </c>
      <c r="J964" s="101">
        <v>1.1732368469038088E-2</v>
      </c>
      <c r="K964" s="101">
        <v>0</v>
      </c>
      <c r="L964" s="102">
        <v>0</v>
      </c>
    </row>
    <row r="965" spans="1:12" x14ac:dyDescent="0.35">
      <c r="A965" s="655"/>
      <c r="B965" s="572"/>
      <c r="C965" s="17" t="s">
        <v>204</v>
      </c>
      <c r="D965" s="103">
        <v>0.37842534992303284</v>
      </c>
      <c r="E965" s="103">
        <v>0.12761508457025458</v>
      </c>
      <c r="F965" s="103">
        <v>0</v>
      </c>
      <c r="G965" s="103">
        <v>2.5100393838401552E-2</v>
      </c>
      <c r="H965" s="103">
        <v>0</v>
      </c>
      <c r="I965" s="103">
        <v>0</v>
      </c>
      <c r="J965" s="103">
        <v>0</v>
      </c>
      <c r="K965" s="103">
        <v>6.5420604894049572E-3</v>
      </c>
      <c r="L965" s="104">
        <v>0</v>
      </c>
    </row>
    <row r="966" spans="1:12" x14ac:dyDescent="0.35">
      <c r="A966" s="655"/>
      <c r="B966" s="572"/>
      <c r="C966" s="17" t="s">
        <v>205</v>
      </c>
      <c r="D966" s="103">
        <v>1.121703492995174E-2</v>
      </c>
      <c r="E966" s="103">
        <v>1.4930617463110069E-4</v>
      </c>
      <c r="F966" s="103">
        <v>0</v>
      </c>
      <c r="G966" s="103">
        <v>0</v>
      </c>
      <c r="H966" s="103">
        <v>0</v>
      </c>
      <c r="I966" s="103">
        <v>0</v>
      </c>
      <c r="J966" s="103">
        <v>0</v>
      </c>
      <c r="K966" s="103">
        <v>0</v>
      </c>
      <c r="L966" s="104">
        <v>0</v>
      </c>
    </row>
    <row r="967" spans="1:12" x14ac:dyDescent="0.35">
      <c r="A967" s="655"/>
      <c r="B967" s="572"/>
      <c r="C967" s="17" t="s">
        <v>206</v>
      </c>
      <c r="D967" s="103">
        <v>0</v>
      </c>
      <c r="E967" s="103">
        <v>0</v>
      </c>
      <c r="F967" s="103">
        <v>0</v>
      </c>
      <c r="G967" s="103">
        <v>0</v>
      </c>
      <c r="H967" s="103">
        <v>0</v>
      </c>
      <c r="I967" s="103">
        <v>0</v>
      </c>
      <c r="J967" s="103">
        <v>0</v>
      </c>
      <c r="K967" s="103">
        <v>0</v>
      </c>
      <c r="L967" s="104">
        <v>0</v>
      </c>
    </row>
    <row r="968" spans="1:12" x14ac:dyDescent="0.35">
      <c r="A968" s="655"/>
      <c r="B968" s="572"/>
      <c r="C968" s="17" t="s">
        <v>207</v>
      </c>
      <c r="D968" s="103">
        <v>1.8261259534003618E-2</v>
      </c>
      <c r="E968" s="103">
        <v>1.2316988843434939E-3</v>
      </c>
      <c r="F968" s="103">
        <v>0</v>
      </c>
      <c r="G968" s="103">
        <v>0</v>
      </c>
      <c r="H968" s="103">
        <v>0</v>
      </c>
      <c r="I968" s="103">
        <v>0</v>
      </c>
      <c r="J968" s="103">
        <v>0</v>
      </c>
      <c r="K968" s="103">
        <v>0</v>
      </c>
      <c r="L968" s="104">
        <v>0</v>
      </c>
    </row>
    <row r="969" spans="1:12" x14ac:dyDescent="0.35">
      <c r="A969" s="655"/>
      <c r="B969" s="572"/>
      <c r="C969" s="17" t="s">
        <v>208</v>
      </c>
      <c r="D969" s="103">
        <v>2.1383673072896156E-3</v>
      </c>
      <c r="E969" s="103">
        <v>0</v>
      </c>
      <c r="F969" s="103">
        <v>0</v>
      </c>
      <c r="G969" s="103">
        <v>0</v>
      </c>
      <c r="H969" s="103">
        <v>0</v>
      </c>
      <c r="I969" s="103">
        <v>0</v>
      </c>
      <c r="J969" s="103">
        <v>0</v>
      </c>
      <c r="K969" s="103">
        <v>0</v>
      </c>
      <c r="L969" s="104">
        <v>0</v>
      </c>
    </row>
    <row r="970" spans="1:12" x14ac:dyDescent="0.35">
      <c r="A970" s="655"/>
      <c r="B970" s="572"/>
      <c r="C970" s="17" t="s">
        <v>209</v>
      </c>
      <c r="D970" s="103">
        <v>0</v>
      </c>
      <c r="E970" s="103">
        <v>0</v>
      </c>
      <c r="F970" s="103">
        <v>0</v>
      </c>
      <c r="G970" s="103">
        <v>0</v>
      </c>
      <c r="H970" s="103">
        <v>0</v>
      </c>
      <c r="I970" s="103">
        <v>0</v>
      </c>
      <c r="J970" s="103">
        <v>0</v>
      </c>
      <c r="K970" s="103">
        <v>0</v>
      </c>
      <c r="L970" s="104">
        <v>0</v>
      </c>
    </row>
    <row r="971" spans="1:12" x14ac:dyDescent="0.35">
      <c r="A971" s="655"/>
      <c r="B971" s="572"/>
      <c r="C971" s="17" t="s">
        <v>210</v>
      </c>
      <c r="D971" s="103">
        <v>0</v>
      </c>
      <c r="E971" s="103">
        <v>0</v>
      </c>
      <c r="F971" s="103">
        <v>0</v>
      </c>
      <c r="G971" s="103">
        <v>0</v>
      </c>
      <c r="H971" s="103">
        <v>0</v>
      </c>
      <c r="I971" s="103">
        <v>0</v>
      </c>
      <c r="J971" s="103">
        <v>0</v>
      </c>
      <c r="K971" s="103">
        <v>0</v>
      </c>
      <c r="L971" s="104">
        <v>0</v>
      </c>
    </row>
    <row r="972" spans="1:12" x14ac:dyDescent="0.35">
      <c r="A972" s="655"/>
      <c r="B972" s="572"/>
      <c r="C972" s="17" t="s">
        <v>211</v>
      </c>
      <c r="D972" s="103">
        <v>0</v>
      </c>
      <c r="E972" s="103">
        <v>0</v>
      </c>
      <c r="F972" s="103">
        <v>0</v>
      </c>
      <c r="G972" s="103">
        <v>7.1019235119390803E-2</v>
      </c>
      <c r="H972" s="103">
        <v>0</v>
      </c>
      <c r="I972" s="103">
        <v>0</v>
      </c>
      <c r="J972" s="103">
        <v>0</v>
      </c>
      <c r="K972" s="103">
        <v>0</v>
      </c>
      <c r="L972" s="104">
        <v>0</v>
      </c>
    </row>
    <row r="973" spans="1:12" ht="15" thickBot="1" x14ac:dyDescent="0.4">
      <c r="A973" s="655"/>
      <c r="B973" s="573"/>
      <c r="C973" s="99" t="s">
        <v>212</v>
      </c>
      <c r="D973" s="105">
        <v>0</v>
      </c>
      <c r="E973" s="105">
        <v>0</v>
      </c>
      <c r="F973" s="105">
        <v>1.7991493235868415E-3</v>
      </c>
      <c r="G973" s="105">
        <v>0</v>
      </c>
      <c r="H973" s="105">
        <v>0</v>
      </c>
      <c r="I973" s="105">
        <v>0</v>
      </c>
      <c r="J973" s="105">
        <v>0</v>
      </c>
      <c r="K973" s="105">
        <v>0</v>
      </c>
      <c r="L973" s="106">
        <v>0</v>
      </c>
    </row>
    <row r="974" spans="1:12" x14ac:dyDescent="0.35">
      <c r="A974" s="655"/>
      <c r="B974" s="677" t="s">
        <v>170</v>
      </c>
      <c r="C974" s="98" t="s">
        <v>203</v>
      </c>
      <c r="D974" s="101">
        <v>0.25479366514613527</v>
      </c>
      <c r="E974" s="101">
        <v>0</v>
      </c>
      <c r="F974" s="101">
        <v>3.401929881197919E-3</v>
      </c>
      <c r="G974" s="101">
        <v>0</v>
      </c>
      <c r="H974" s="101">
        <v>0</v>
      </c>
      <c r="I974" s="101">
        <v>2.7997094512165362E-2</v>
      </c>
      <c r="J974" s="101">
        <v>1.0412845990912007E-2</v>
      </c>
      <c r="K974" s="101">
        <v>0</v>
      </c>
      <c r="L974" s="102">
        <v>0</v>
      </c>
    </row>
    <row r="975" spans="1:12" x14ac:dyDescent="0.35">
      <c r="A975" s="655"/>
      <c r="B975" s="572"/>
      <c r="C975" s="17" t="s">
        <v>204</v>
      </c>
      <c r="D975" s="103">
        <v>0.1285811058674512</v>
      </c>
      <c r="E975" s="103">
        <v>4.9498889146611415E-2</v>
      </c>
      <c r="F975" s="103">
        <v>0</v>
      </c>
      <c r="G975" s="103">
        <v>0</v>
      </c>
      <c r="H975" s="103">
        <v>0</v>
      </c>
      <c r="I975" s="103">
        <v>0</v>
      </c>
      <c r="J975" s="103">
        <v>0</v>
      </c>
      <c r="K975" s="103">
        <v>0</v>
      </c>
      <c r="L975" s="104">
        <v>0</v>
      </c>
    </row>
    <row r="976" spans="1:12" x14ac:dyDescent="0.35">
      <c r="A976" s="655"/>
      <c r="B976" s="572"/>
      <c r="C976" s="17" t="s">
        <v>205</v>
      </c>
      <c r="D976" s="103">
        <v>1.3150701080767158E-2</v>
      </c>
      <c r="E976" s="103">
        <v>0</v>
      </c>
      <c r="F976" s="103">
        <v>0</v>
      </c>
      <c r="G976" s="103">
        <v>0</v>
      </c>
      <c r="H976" s="103">
        <v>0</v>
      </c>
      <c r="I976" s="103">
        <v>0</v>
      </c>
      <c r="J976" s="103">
        <v>0</v>
      </c>
      <c r="K976" s="103">
        <v>0</v>
      </c>
      <c r="L976" s="104">
        <v>0</v>
      </c>
    </row>
    <row r="977" spans="1:12" x14ac:dyDescent="0.35">
      <c r="A977" s="655"/>
      <c r="B977" s="572"/>
      <c r="C977" s="17" t="s">
        <v>206</v>
      </c>
      <c r="D977" s="103">
        <v>2.9503914885316159E-3</v>
      </c>
      <c r="E977" s="103">
        <v>0</v>
      </c>
      <c r="F977" s="103">
        <v>0</v>
      </c>
      <c r="G977" s="103">
        <v>0</v>
      </c>
      <c r="H977" s="103">
        <v>0</v>
      </c>
      <c r="I977" s="103">
        <v>0</v>
      </c>
      <c r="J977" s="103">
        <v>0</v>
      </c>
      <c r="K977" s="103">
        <v>0</v>
      </c>
      <c r="L977" s="104">
        <v>0</v>
      </c>
    </row>
    <row r="978" spans="1:12" x14ac:dyDescent="0.35">
      <c r="A978" s="655"/>
      <c r="B978" s="572"/>
      <c r="C978" s="17" t="s">
        <v>207</v>
      </c>
      <c r="D978" s="103">
        <v>4.0542157419331043E-3</v>
      </c>
      <c r="E978" s="103">
        <v>0.5</v>
      </c>
      <c r="F978" s="103">
        <v>0</v>
      </c>
      <c r="G978" s="103">
        <v>0</v>
      </c>
      <c r="H978" s="103">
        <v>0</v>
      </c>
      <c r="I978" s="103">
        <v>0</v>
      </c>
      <c r="J978" s="103">
        <v>0</v>
      </c>
      <c r="K978" s="103">
        <v>0</v>
      </c>
      <c r="L978" s="104">
        <v>0</v>
      </c>
    </row>
    <row r="979" spans="1:12" x14ac:dyDescent="0.35">
      <c r="A979" s="655"/>
      <c r="B979" s="572"/>
      <c r="C979" s="17" t="s">
        <v>208</v>
      </c>
      <c r="D979" s="103">
        <v>1.8399388609339309E-3</v>
      </c>
      <c r="E979" s="103">
        <v>0</v>
      </c>
      <c r="F979" s="103">
        <v>0</v>
      </c>
      <c r="G979" s="103">
        <v>0</v>
      </c>
      <c r="H979" s="103">
        <v>0</v>
      </c>
      <c r="I979" s="103">
        <v>0</v>
      </c>
      <c r="J979" s="103">
        <v>0</v>
      </c>
      <c r="K979" s="103">
        <v>0</v>
      </c>
      <c r="L979" s="104">
        <v>0</v>
      </c>
    </row>
    <row r="980" spans="1:12" x14ac:dyDescent="0.35">
      <c r="A980" s="655"/>
      <c r="B980" s="572"/>
      <c r="C980" s="17" t="s">
        <v>209</v>
      </c>
      <c r="D980" s="103">
        <v>0</v>
      </c>
      <c r="E980" s="103">
        <v>0</v>
      </c>
      <c r="F980" s="103">
        <v>0</v>
      </c>
      <c r="G980" s="103">
        <v>0</v>
      </c>
      <c r="H980" s="103">
        <v>0</v>
      </c>
      <c r="I980" s="103">
        <v>0</v>
      </c>
      <c r="J980" s="103">
        <v>0</v>
      </c>
      <c r="K980" s="103">
        <v>0</v>
      </c>
      <c r="L980" s="104">
        <v>0</v>
      </c>
    </row>
    <row r="981" spans="1:12" x14ac:dyDescent="0.35">
      <c r="A981" s="655"/>
      <c r="B981" s="572"/>
      <c r="C981" s="17" t="s">
        <v>210</v>
      </c>
      <c r="D981" s="103">
        <v>0</v>
      </c>
      <c r="E981" s="103">
        <v>0</v>
      </c>
      <c r="F981" s="103">
        <v>0</v>
      </c>
      <c r="G981" s="103">
        <v>0</v>
      </c>
      <c r="H981" s="103">
        <v>0</v>
      </c>
      <c r="I981" s="103">
        <v>0</v>
      </c>
      <c r="J981" s="103">
        <v>0</v>
      </c>
      <c r="K981" s="103">
        <v>0</v>
      </c>
      <c r="L981" s="104">
        <v>0</v>
      </c>
    </row>
    <row r="982" spans="1:12" x14ac:dyDescent="0.35">
      <c r="A982" s="655"/>
      <c r="B982" s="572"/>
      <c r="C982" s="17" t="s">
        <v>211</v>
      </c>
      <c r="D982" s="103">
        <v>0</v>
      </c>
      <c r="E982" s="103">
        <v>0</v>
      </c>
      <c r="F982" s="103">
        <v>0</v>
      </c>
      <c r="G982" s="103">
        <v>2.6809536023200855E-3</v>
      </c>
      <c r="H982" s="103">
        <v>0</v>
      </c>
      <c r="I982" s="103">
        <v>0</v>
      </c>
      <c r="J982" s="103">
        <v>0</v>
      </c>
      <c r="K982" s="103">
        <v>0</v>
      </c>
      <c r="L982" s="104">
        <v>0</v>
      </c>
    </row>
    <row r="983" spans="1:12" ht="15" thickBot="1" x14ac:dyDescent="0.4">
      <c r="A983" s="655"/>
      <c r="B983" s="573"/>
      <c r="C983" s="99" t="s">
        <v>212</v>
      </c>
      <c r="D983" s="105">
        <v>0</v>
      </c>
      <c r="E983" s="105">
        <v>0</v>
      </c>
      <c r="F983" s="105">
        <v>7.1596917177674973E-4</v>
      </c>
      <c r="G983" s="105">
        <v>0</v>
      </c>
      <c r="H983" s="105">
        <v>0</v>
      </c>
      <c r="I983" s="105">
        <v>0</v>
      </c>
      <c r="J983" s="105">
        <v>0</v>
      </c>
      <c r="K983" s="105">
        <v>0</v>
      </c>
      <c r="L983" s="106">
        <v>0</v>
      </c>
    </row>
    <row r="984" spans="1:12" x14ac:dyDescent="0.35">
      <c r="A984" s="655"/>
      <c r="B984" s="677" t="s">
        <v>171</v>
      </c>
      <c r="C984" s="98" t="s">
        <v>203</v>
      </c>
      <c r="D984" s="101">
        <v>0.30384164986742862</v>
      </c>
      <c r="E984" s="101">
        <v>5.6809629511643975E-5</v>
      </c>
      <c r="F984" s="101">
        <v>8.2332393254998821E-3</v>
      </c>
      <c r="G984" s="101">
        <v>0</v>
      </c>
      <c r="H984" s="101">
        <v>0</v>
      </c>
      <c r="I984" s="101">
        <v>1.1553000679366749E-2</v>
      </c>
      <c r="J984" s="101">
        <v>1.2749561327313107E-2</v>
      </c>
      <c r="K984" s="101">
        <v>0</v>
      </c>
      <c r="L984" s="102">
        <v>0</v>
      </c>
    </row>
    <row r="985" spans="1:12" x14ac:dyDescent="0.35">
      <c r="A985" s="655"/>
      <c r="B985" s="572"/>
      <c r="C985" s="17" t="s">
        <v>204</v>
      </c>
      <c r="D985" s="103">
        <v>0.48560986060591987</v>
      </c>
      <c r="E985" s="103">
        <v>0.10656097772455109</v>
      </c>
      <c r="F985" s="103">
        <v>0</v>
      </c>
      <c r="G985" s="103">
        <v>7.0883533235413668E-3</v>
      </c>
      <c r="H985" s="103">
        <v>0</v>
      </c>
      <c r="I985" s="103">
        <v>0</v>
      </c>
      <c r="J985" s="103">
        <v>0</v>
      </c>
      <c r="K985" s="103">
        <v>4.1542944273337372E-3</v>
      </c>
      <c r="L985" s="104">
        <v>0</v>
      </c>
    </row>
    <row r="986" spans="1:12" x14ac:dyDescent="0.35">
      <c r="A986" s="655"/>
      <c r="B986" s="572"/>
      <c r="C986" s="17" t="s">
        <v>205</v>
      </c>
      <c r="D986" s="103">
        <v>7.9346788548156615E-3</v>
      </c>
      <c r="E986" s="103">
        <v>0</v>
      </c>
      <c r="F986" s="103">
        <v>0</v>
      </c>
      <c r="G986" s="103">
        <v>0</v>
      </c>
      <c r="H986" s="103">
        <v>0</v>
      </c>
      <c r="I986" s="103">
        <v>0</v>
      </c>
      <c r="J986" s="103">
        <v>0</v>
      </c>
      <c r="K986" s="103">
        <v>0</v>
      </c>
      <c r="L986" s="104">
        <v>0</v>
      </c>
    </row>
    <row r="987" spans="1:12" x14ac:dyDescent="0.35">
      <c r="A987" s="655"/>
      <c r="B987" s="572"/>
      <c r="C987" s="17" t="s">
        <v>206</v>
      </c>
      <c r="D987" s="103">
        <v>1.2712004961952731E-4</v>
      </c>
      <c r="E987" s="103">
        <v>3.0156823279644408E-3</v>
      </c>
      <c r="F987" s="103">
        <v>0</v>
      </c>
      <c r="G987" s="103">
        <v>0</v>
      </c>
      <c r="H987" s="103">
        <v>0</v>
      </c>
      <c r="I987" s="103">
        <v>0</v>
      </c>
      <c r="J987" s="103">
        <v>0</v>
      </c>
      <c r="K987" s="103">
        <v>0</v>
      </c>
      <c r="L987" s="104">
        <v>0</v>
      </c>
    </row>
    <row r="988" spans="1:12" x14ac:dyDescent="0.35">
      <c r="A988" s="655"/>
      <c r="B988" s="572"/>
      <c r="C988" s="17" t="s">
        <v>207</v>
      </c>
      <c r="D988" s="103">
        <v>8.1581371258701053E-3</v>
      </c>
      <c r="E988" s="103">
        <v>8.8308272951354815E-3</v>
      </c>
      <c r="F988" s="103">
        <v>0</v>
      </c>
      <c r="G988" s="103">
        <v>0</v>
      </c>
      <c r="H988" s="103">
        <v>0</v>
      </c>
      <c r="I988" s="103">
        <v>0</v>
      </c>
      <c r="J988" s="103">
        <v>0</v>
      </c>
      <c r="K988" s="103">
        <v>0</v>
      </c>
      <c r="L988" s="104">
        <v>0</v>
      </c>
    </row>
    <row r="989" spans="1:12" x14ac:dyDescent="0.35">
      <c r="A989" s="655"/>
      <c r="B989" s="572"/>
      <c r="C989" s="17" t="s">
        <v>208</v>
      </c>
      <c r="D989" s="103">
        <v>2.2663010585684006E-3</v>
      </c>
      <c r="E989" s="103">
        <v>0</v>
      </c>
      <c r="F989" s="103">
        <v>0</v>
      </c>
      <c r="G989" s="103">
        <v>0</v>
      </c>
      <c r="H989" s="103">
        <v>0</v>
      </c>
      <c r="I989" s="103">
        <v>0</v>
      </c>
      <c r="J989" s="103">
        <v>0</v>
      </c>
      <c r="K989" s="103">
        <v>0</v>
      </c>
      <c r="L989" s="104">
        <v>0</v>
      </c>
    </row>
    <row r="990" spans="1:12" x14ac:dyDescent="0.35">
      <c r="A990" s="655"/>
      <c r="B990" s="572"/>
      <c r="C990" s="17" t="s">
        <v>209</v>
      </c>
      <c r="D990" s="103">
        <v>0</v>
      </c>
      <c r="E990" s="103">
        <v>0</v>
      </c>
      <c r="F990" s="103">
        <v>0</v>
      </c>
      <c r="G990" s="103">
        <v>0</v>
      </c>
      <c r="H990" s="103">
        <v>0</v>
      </c>
      <c r="I990" s="103">
        <v>0</v>
      </c>
      <c r="J990" s="103">
        <v>0</v>
      </c>
      <c r="K990" s="103">
        <v>0</v>
      </c>
      <c r="L990" s="104">
        <v>0</v>
      </c>
    </row>
    <row r="991" spans="1:12" x14ac:dyDescent="0.35">
      <c r="A991" s="655"/>
      <c r="B991" s="572"/>
      <c r="C991" s="17" t="s">
        <v>210</v>
      </c>
      <c r="D991" s="103">
        <v>0</v>
      </c>
      <c r="E991" s="103">
        <v>0</v>
      </c>
      <c r="F991" s="103">
        <v>0</v>
      </c>
      <c r="G991" s="103">
        <v>0</v>
      </c>
      <c r="H991" s="103">
        <v>0</v>
      </c>
      <c r="I991" s="103">
        <v>0</v>
      </c>
      <c r="J991" s="103">
        <v>0</v>
      </c>
      <c r="K991" s="103">
        <v>0</v>
      </c>
      <c r="L991" s="104">
        <v>0</v>
      </c>
    </row>
    <row r="992" spans="1:12" x14ac:dyDescent="0.35">
      <c r="A992" s="655"/>
      <c r="B992" s="572"/>
      <c r="C992" s="17" t="s">
        <v>211</v>
      </c>
      <c r="D992" s="103">
        <v>0</v>
      </c>
      <c r="E992" s="103">
        <v>0</v>
      </c>
      <c r="F992" s="103">
        <v>0</v>
      </c>
      <c r="G992" s="103">
        <v>1.2396551902213265E-2</v>
      </c>
      <c r="H992" s="103">
        <v>0</v>
      </c>
      <c r="I992" s="103">
        <v>0</v>
      </c>
      <c r="J992" s="103">
        <v>0</v>
      </c>
      <c r="K992" s="103">
        <v>0</v>
      </c>
      <c r="L992" s="104">
        <v>0</v>
      </c>
    </row>
    <row r="993" spans="1:12" ht="15" thickBot="1" x14ac:dyDescent="0.4">
      <c r="A993" s="655"/>
      <c r="B993" s="573"/>
      <c r="C993" s="99" t="s">
        <v>212</v>
      </c>
      <c r="D993" s="105">
        <v>0</v>
      </c>
      <c r="E993" s="105">
        <v>0</v>
      </c>
      <c r="F993" s="105">
        <v>1.7426916676944817E-2</v>
      </c>
      <c r="G993" s="105">
        <v>0</v>
      </c>
      <c r="H993" s="105">
        <v>0</v>
      </c>
      <c r="I993" s="105">
        <v>0</v>
      </c>
      <c r="J993" s="105">
        <v>0</v>
      </c>
      <c r="K993" s="105">
        <v>0</v>
      </c>
      <c r="L993" s="106">
        <v>0</v>
      </c>
    </row>
    <row r="994" spans="1:12" x14ac:dyDescent="0.35">
      <c r="A994" s="655"/>
      <c r="B994" s="677" t="s">
        <v>172</v>
      </c>
      <c r="C994" s="98" t="s">
        <v>203</v>
      </c>
      <c r="D994" s="101">
        <v>0.11914494762493927</v>
      </c>
      <c r="E994" s="101">
        <v>1.6317640923201097E-4</v>
      </c>
      <c r="F994" s="101">
        <v>2.9358986495675879E-2</v>
      </c>
      <c r="G994" s="101">
        <v>0</v>
      </c>
      <c r="H994" s="101">
        <v>4.7568625422031274E-2</v>
      </c>
      <c r="I994" s="101">
        <v>0.157585905546165</v>
      </c>
      <c r="J994" s="101">
        <v>0.11660318816214807</v>
      </c>
      <c r="K994" s="101">
        <v>0</v>
      </c>
      <c r="L994" s="102">
        <v>0</v>
      </c>
    </row>
    <row r="995" spans="1:12" x14ac:dyDescent="0.35">
      <c r="A995" s="655"/>
      <c r="B995" s="572"/>
      <c r="C995" s="17" t="s">
        <v>204</v>
      </c>
      <c r="D995" s="103">
        <v>0.37949559510365233</v>
      </c>
      <c r="E995" s="103">
        <v>5.6401032554983618E-2</v>
      </c>
      <c r="F995" s="103">
        <v>0</v>
      </c>
      <c r="G995" s="103">
        <v>5.2551153182919834E-3</v>
      </c>
      <c r="H995" s="103">
        <v>0</v>
      </c>
      <c r="I995" s="103">
        <v>0</v>
      </c>
      <c r="J995" s="103">
        <v>0</v>
      </c>
      <c r="K995" s="103">
        <v>6.9541572267857411E-3</v>
      </c>
      <c r="L995" s="104">
        <v>0</v>
      </c>
    </row>
    <row r="996" spans="1:12" x14ac:dyDescent="0.35">
      <c r="A996" s="655"/>
      <c r="B996" s="572"/>
      <c r="C996" s="17" t="s">
        <v>205</v>
      </c>
      <c r="D996" s="103">
        <v>1.3881185693628776E-3</v>
      </c>
      <c r="E996" s="103">
        <v>6.5305608155821098E-5</v>
      </c>
      <c r="F996" s="103">
        <v>0</v>
      </c>
      <c r="G996" s="103">
        <v>0</v>
      </c>
      <c r="H996" s="103">
        <v>0</v>
      </c>
      <c r="I996" s="103">
        <v>0</v>
      </c>
      <c r="J996" s="103">
        <v>0</v>
      </c>
      <c r="K996" s="103">
        <v>0</v>
      </c>
      <c r="L996" s="104">
        <v>0</v>
      </c>
    </row>
    <row r="997" spans="1:12" x14ac:dyDescent="0.35">
      <c r="A997" s="655"/>
      <c r="B997" s="572"/>
      <c r="C997" s="17" t="s">
        <v>206</v>
      </c>
      <c r="D997" s="103">
        <v>2.2885028614741901E-3</v>
      </c>
      <c r="E997" s="103">
        <v>1.6587547446353271E-2</v>
      </c>
      <c r="F997" s="103">
        <v>0</v>
      </c>
      <c r="G997" s="103">
        <v>0</v>
      </c>
      <c r="H997" s="103">
        <v>0</v>
      </c>
      <c r="I997" s="103">
        <v>0</v>
      </c>
      <c r="J997" s="103">
        <v>0</v>
      </c>
      <c r="K997" s="103">
        <v>0</v>
      </c>
      <c r="L997" s="104">
        <v>0</v>
      </c>
    </row>
    <row r="998" spans="1:12" x14ac:dyDescent="0.35">
      <c r="A998" s="655"/>
      <c r="B998" s="572"/>
      <c r="C998" s="17" t="s">
        <v>207</v>
      </c>
      <c r="D998" s="103">
        <v>1.1613807224118644E-2</v>
      </c>
      <c r="E998" s="103">
        <v>1.928048357335221E-2</v>
      </c>
      <c r="F998" s="103">
        <v>0</v>
      </c>
      <c r="G998" s="103">
        <v>0</v>
      </c>
      <c r="H998" s="103">
        <v>0</v>
      </c>
      <c r="I998" s="103">
        <v>0</v>
      </c>
      <c r="J998" s="103">
        <v>0</v>
      </c>
      <c r="K998" s="103">
        <v>0</v>
      </c>
      <c r="L998" s="104">
        <v>0</v>
      </c>
    </row>
    <row r="999" spans="1:12" x14ac:dyDescent="0.35">
      <c r="A999" s="655"/>
      <c r="B999" s="572"/>
      <c r="C999" s="17" t="s">
        <v>208</v>
      </c>
      <c r="D999" s="103">
        <v>2.53163827277098E-3</v>
      </c>
      <c r="E999" s="103">
        <v>0</v>
      </c>
      <c r="F999" s="103">
        <v>0</v>
      </c>
      <c r="G999" s="103">
        <v>0</v>
      </c>
      <c r="H999" s="103">
        <v>0</v>
      </c>
      <c r="I999" s="103">
        <v>0</v>
      </c>
      <c r="J999" s="103">
        <v>0</v>
      </c>
      <c r="K999" s="103">
        <v>0</v>
      </c>
      <c r="L999" s="104">
        <v>0</v>
      </c>
    </row>
    <row r="1000" spans="1:12" x14ac:dyDescent="0.35">
      <c r="A1000" s="655"/>
      <c r="B1000" s="572"/>
      <c r="C1000" s="17" t="s">
        <v>209</v>
      </c>
      <c r="D1000" s="103">
        <v>0</v>
      </c>
      <c r="E1000" s="103">
        <v>0</v>
      </c>
      <c r="F1000" s="103">
        <v>0</v>
      </c>
      <c r="G1000" s="103">
        <v>0</v>
      </c>
      <c r="H1000" s="103">
        <v>0</v>
      </c>
      <c r="I1000" s="103">
        <v>0</v>
      </c>
      <c r="J1000" s="103">
        <v>0</v>
      </c>
      <c r="K1000" s="103">
        <v>0</v>
      </c>
      <c r="L1000" s="104">
        <v>0</v>
      </c>
    </row>
    <row r="1001" spans="1:12" x14ac:dyDescent="0.35">
      <c r="A1001" s="655"/>
      <c r="B1001" s="572"/>
      <c r="C1001" s="17" t="s">
        <v>210</v>
      </c>
      <c r="D1001" s="103">
        <v>0</v>
      </c>
      <c r="E1001" s="103">
        <v>0</v>
      </c>
      <c r="F1001" s="103">
        <v>0</v>
      </c>
      <c r="G1001" s="103">
        <v>0</v>
      </c>
      <c r="H1001" s="103">
        <v>0</v>
      </c>
      <c r="I1001" s="103">
        <v>0</v>
      </c>
      <c r="J1001" s="103">
        <v>0</v>
      </c>
      <c r="K1001" s="103">
        <v>0</v>
      </c>
      <c r="L1001" s="104">
        <v>0</v>
      </c>
    </row>
    <row r="1002" spans="1:12" x14ac:dyDescent="0.35">
      <c r="A1002" s="655"/>
      <c r="B1002" s="572"/>
      <c r="C1002" s="17" t="s">
        <v>211</v>
      </c>
      <c r="D1002" s="103">
        <v>0</v>
      </c>
      <c r="E1002" s="103">
        <v>0</v>
      </c>
      <c r="F1002" s="103">
        <v>0</v>
      </c>
      <c r="G1002" s="103">
        <v>2.7196793477318449E-2</v>
      </c>
      <c r="H1002" s="103">
        <v>0</v>
      </c>
      <c r="I1002" s="103">
        <v>0</v>
      </c>
      <c r="J1002" s="103">
        <v>0</v>
      </c>
      <c r="K1002" s="103">
        <v>0</v>
      </c>
      <c r="L1002" s="104">
        <v>0</v>
      </c>
    </row>
    <row r="1003" spans="1:12" ht="15" thickBot="1" x14ac:dyDescent="0.4">
      <c r="A1003" s="655"/>
      <c r="B1003" s="573"/>
      <c r="C1003" s="99" t="s">
        <v>212</v>
      </c>
      <c r="D1003" s="105">
        <v>0</v>
      </c>
      <c r="E1003" s="105">
        <v>0</v>
      </c>
      <c r="F1003" s="105">
        <v>5.352377202436871E-4</v>
      </c>
      <c r="G1003" s="105">
        <v>0</v>
      </c>
      <c r="H1003" s="105">
        <v>0</v>
      </c>
      <c r="I1003" s="105">
        <v>0</v>
      </c>
      <c r="J1003" s="105">
        <v>0</v>
      </c>
      <c r="K1003" s="105">
        <v>0</v>
      </c>
      <c r="L1003" s="106">
        <v>0</v>
      </c>
    </row>
    <row r="1004" spans="1:12" x14ac:dyDescent="0.35">
      <c r="A1004" s="655"/>
      <c r="B1004" s="677" t="s">
        <v>173</v>
      </c>
      <c r="C1004" s="98" t="s">
        <v>203</v>
      </c>
      <c r="D1004" s="101">
        <v>0.23799999999999999</v>
      </c>
      <c r="E1004" s="101">
        <v>6.7917139270487673E-5</v>
      </c>
      <c r="F1004" s="101">
        <v>4.4221379697151854E-3</v>
      </c>
      <c r="G1004" s="101">
        <v>0</v>
      </c>
      <c r="H1004" s="101">
        <v>2.2435167189938789E-2</v>
      </c>
      <c r="I1004" s="101">
        <v>8.2053566139901474E-2</v>
      </c>
      <c r="J1004" s="101">
        <v>9.0947325958378386E-2</v>
      </c>
      <c r="K1004" s="101">
        <v>0</v>
      </c>
      <c r="L1004" s="102">
        <v>0</v>
      </c>
    </row>
    <row r="1005" spans="1:12" x14ac:dyDescent="0.35">
      <c r="A1005" s="655"/>
      <c r="B1005" s="572"/>
      <c r="C1005" s="17" t="s">
        <v>204</v>
      </c>
      <c r="D1005" s="103">
        <v>0.24299999999999999</v>
      </c>
      <c r="E1005" s="103">
        <v>3.4110059333384471E-2</v>
      </c>
      <c r="F1005" s="103">
        <v>0</v>
      </c>
      <c r="G1005" s="103">
        <v>2.725514714984721E-4</v>
      </c>
      <c r="H1005" s="103">
        <v>0</v>
      </c>
      <c r="I1005" s="103">
        <v>0</v>
      </c>
      <c r="J1005" s="103">
        <v>0</v>
      </c>
      <c r="K1005" s="103">
        <v>5.7618259618212033E-3</v>
      </c>
      <c r="L1005" s="104">
        <v>0</v>
      </c>
    </row>
    <row r="1006" spans="1:12" x14ac:dyDescent="0.35">
      <c r="A1006" s="655"/>
      <c r="B1006" s="572"/>
      <c r="C1006" s="17" t="s">
        <v>205</v>
      </c>
      <c r="D1006" s="103">
        <v>0</v>
      </c>
      <c r="E1006" s="103">
        <v>0</v>
      </c>
      <c r="F1006" s="103">
        <v>0</v>
      </c>
      <c r="G1006" s="103">
        <v>0</v>
      </c>
      <c r="H1006" s="103">
        <v>0</v>
      </c>
      <c r="I1006" s="103">
        <v>0</v>
      </c>
      <c r="J1006" s="103">
        <v>0</v>
      </c>
      <c r="K1006" s="103">
        <v>0</v>
      </c>
      <c r="L1006" s="104">
        <v>0</v>
      </c>
    </row>
    <row r="1007" spans="1:12" x14ac:dyDescent="0.35">
      <c r="A1007" s="655"/>
      <c r="B1007" s="572"/>
      <c r="C1007" s="17" t="s">
        <v>206</v>
      </c>
      <c r="D1007" s="103">
        <v>3.9533759072303189E-3</v>
      </c>
      <c r="E1007" s="103">
        <v>8.5088846094206073E-3</v>
      </c>
      <c r="F1007" s="103">
        <v>0</v>
      </c>
      <c r="G1007" s="103">
        <v>0</v>
      </c>
      <c r="H1007" s="103">
        <v>0</v>
      </c>
      <c r="I1007" s="103">
        <v>0</v>
      </c>
      <c r="J1007" s="103">
        <v>0</v>
      </c>
      <c r="K1007" s="103">
        <v>0</v>
      </c>
      <c r="L1007" s="104">
        <v>0</v>
      </c>
    </row>
    <row r="1008" spans="1:12" x14ac:dyDescent="0.35">
      <c r="A1008" s="655"/>
      <c r="B1008" s="572"/>
      <c r="C1008" s="17" t="s">
        <v>207</v>
      </c>
      <c r="D1008" s="103">
        <v>6.9376106013060324E-2</v>
      </c>
      <c r="E1008" s="103">
        <v>5.7204163310150373E-3</v>
      </c>
      <c r="F1008" s="103">
        <v>0</v>
      </c>
      <c r="G1008" s="103">
        <v>0</v>
      </c>
      <c r="H1008" s="103">
        <v>0</v>
      </c>
      <c r="I1008" s="103">
        <v>0</v>
      </c>
      <c r="J1008" s="103">
        <v>0</v>
      </c>
      <c r="K1008" s="103">
        <v>0</v>
      </c>
      <c r="L1008" s="104">
        <v>0</v>
      </c>
    </row>
    <row r="1009" spans="1:12" x14ac:dyDescent="0.35">
      <c r="A1009" s="655"/>
      <c r="B1009" s="572"/>
      <c r="C1009" s="17" t="s">
        <v>208</v>
      </c>
      <c r="D1009" s="103">
        <v>9.8024264779630624E-2</v>
      </c>
      <c r="E1009" s="103">
        <v>0</v>
      </c>
      <c r="F1009" s="103">
        <v>0</v>
      </c>
      <c r="G1009" s="103">
        <v>0</v>
      </c>
      <c r="H1009" s="103">
        <v>0</v>
      </c>
      <c r="I1009" s="103">
        <v>0</v>
      </c>
      <c r="J1009" s="103">
        <v>0</v>
      </c>
      <c r="K1009" s="103">
        <v>0</v>
      </c>
      <c r="L1009" s="104">
        <v>0</v>
      </c>
    </row>
    <row r="1010" spans="1:12" x14ac:dyDescent="0.35">
      <c r="A1010" s="655"/>
      <c r="B1010" s="572"/>
      <c r="C1010" s="17" t="s">
        <v>209</v>
      </c>
      <c r="D1010" s="103">
        <v>0</v>
      </c>
      <c r="E1010" s="103">
        <v>0</v>
      </c>
      <c r="F1010" s="103">
        <v>0</v>
      </c>
      <c r="G1010" s="103">
        <v>0</v>
      </c>
      <c r="H1010" s="103">
        <v>0</v>
      </c>
      <c r="I1010" s="103">
        <v>0</v>
      </c>
      <c r="J1010" s="103">
        <v>0</v>
      </c>
      <c r="K1010" s="103">
        <v>0</v>
      </c>
      <c r="L1010" s="104">
        <v>0</v>
      </c>
    </row>
    <row r="1011" spans="1:12" x14ac:dyDescent="0.35">
      <c r="A1011" s="655"/>
      <c r="B1011" s="572"/>
      <c r="C1011" s="17" t="s">
        <v>210</v>
      </c>
      <c r="D1011" s="103">
        <v>0</v>
      </c>
      <c r="E1011" s="103">
        <v>0</v>
      </c>
      <c r="F1011" s="103">
        <v>0</v>
      </c>
      <c r="G1011" s="103">
        <v>0</v>
      </c>
      <c r="H1011" s="103">
        <v>0</v>
      </c>
      <c r="I1011" s="103">
        <v>0</v>
      </c>
      <c r="J1011" s="103">
        <v>0</v>
      </c>
      <c r="K1011" s="103">
        <v>0</v>
      </c>
      <c r="L1011" s="104">
        <v>0</v>
      </c>
    </row>
    <row r="1012" spans="1:12" x14ac:dyDescent="0.35">
      <c r="A1012" s="655"/>
      <c r="B1012" s="572"/>
      <c r="C1012" s="17" t="s">
        <v>211</v>
      </c>
      <c r="D1012" s="103">
        <v>0</v>
      </c>
      <c r="E1012" s="103">
        <v>0</v>
      </c>
      <c r="F1012" s="103">
        <v>0</v>
      </c>
      <c r="G1012" s="103">
        <v>6.806187352463923E-2</v>
      </c>
      <c r="H1012" s="103">
        <v>0</v>
      </c>
      <c r="I1012" s="103">
        <v>0</v>
      </c>
      <c r="J1012" s="103">
        <v>0</v>
      </c>
      <c r="K1012" s="103">
        <v>0</v>
      </c>
      <c r="L1012" s="104">
        <v>0</v>
      </c>
    </row>
    <row r="1013" spans="1:12" ht="15" thickBot="1" x14ac:dyDescent="0.4">
      <c r="A1013" s="655"/>
      <c r="B1013" s="573"/>
      <c r="C1013" s="99" t="s">
        <v>212</v>
      </c>
      <c r="D1013" s="105">
        <v>0</v>
      </c>
      <c r="E1013" s="105">
        <v>0</v>
      </c>
      <c r="F1013" s="105">
        <v>2.5440579906773283E-2</v>
      </c>
      <c r="G1013" s="105">
        <v>0</v>
      </c>
      <c r="H1013" s="105">
        <v>0</v>
      </c>
      <c r="I1013" s="105">
        <v>0</v>
      </c>
      <c r="J1013" s="105">
        <v>0</v>
      </c>
      <c r="K1013" s="105">
        <v>0</v>
      </c>
      <c r="L1013" s="106">
        <v>0</v>
      </c>
    </row>
    <row r="1014" spans="1:12" x14ac:dyDescent="0.35">
      <c r="A1014" s="655"/>
      <c r="B1014" s="677" t="s">
        <v>136</v>
      </c>
      <c r="C1014" s="98" t="s">
        <v>203</v>
      </c>
      <c r="D1014" s="101">
        <v>0.25468734323099473</v>
      </c>
      <c r="E1014" s="101">
        <v>0</v>
      </c>
      <c r="F1014" s="101">
        <v>4.4439954053172807E-3</v>
      </c>
      <c r="G1014" s="101">
        <v>0</v>
      </c>
      <c r="H1014" s="101">
        <v>9.336628089107471E-3</v>
      </c>
      <c r="I1014" s="101">
        <v>7.9336374615771671E-2</v>
      </c>
      <c r="J1014" s="101">
        <v>0.23424931230177362</v>
      </c>
      <c r="K1014" s="101">
        <v>0</v>
      </c>
      <c r="L1014" s="102">
        <v>0</v>
      </c>
    </row>
    <row r="1015" spans="1:12" x14ac:dyDescent="0.35">
      <c r="A1015" s="655"/>
      <c r="B1015" s="572"/>
      <c r="C1015" s="17" t="s">
        <v>204</v>
      </c>
      <c r="D1015" s="103">
        <v>0.22650709563705707</v>
      </c>
      <c r="E1015" s="103">
        <v>2.9777026566086225E-2</v>
      </c>
      <c r="F1015" s="103">
        <v>0</v>
      </c>
      <c r="G1015" s="103">
        <v>3.3690570647426511E-2</v>
      </c>
      <c r="H1015" s="103">
        <v>0</v>
      </c>
      <c r="I1015" s="103">
        <v>0</v>
      </c>
      <c r="J1015" s="103">
        <v>0</v>
      </c>
      <c r="K1015" s="103">
        <v>5.9672482252819629E-3</v>
      </c>
      <c r="L1015" s="104">
        <v>0</v>
      </c>
    </row>
    <row r="1016" spans="1:12" x14ac:dyDescent="0.35">
      <c r="A1016" s="655"/>
      <c r="B1016" s="572"/>
      <c r="C1016" s="17" t="s">
        <v>205</v>
      </c>
      <c r="D1016" s="103">
        <v>1.6282219606052352E-4</v>
      </c>
      <c r="E1016" s="103">
        <v>0</v>
      </c>
      <c r="F1016" s="103">
        <v>0</v>
      </c>
      <c r="G1016" s="103">
        <v>0</v>
      </c>
      <c r="H1016" s="103">
        <v>0</v>
      </c>
      <c r="I1016" s="103">
        <v>0</v>
      </c>
      <c r="J1016" s="103">
        <v>0</v>
      </c>
      <c r="K1016" s="103">
        <v>0</v>
      </c>
      <c r="L1016" s="104">
        <v>0</v>
      </c>
    </row>
    <row r="1017" spans="1:12" x14ac:dyDescent="0.35">
      <c r="A1017" s="655"/>
      <c r="B1017" s="572"/>
      <c r="C1017" s="17" t="s">
        <v>206</v>
      </c>
      <c r="D1017" s="103">
        <v>0</v>
      </c>
      <c r="E1017" s="103">
        <v>0</v>
      </c>
      <c r="F1017" s="103">
        <v>0</v>
      </c>
      <c r="G1017" s="103">
        <v>0</v>
      </c>
      <c r="H1017" s="103">
        <v>0</v>
      </c>
      <c r="I1017" s="103">
        <v>0</v>
      </c>
      <c r="J1017" s="103">
        <v>0</v>
      </c>
      <c r="K1017" s="103">
        <v>0</v>
      </c>
      <c r="L1017" s="104">
        <v>0</v>
      </c>
    </row>
    <row r="1018" spans="1:12" x14ac:dyDescent="0.35">
      <c r="A1018" s="655"/>
      <c r="B1018" s="572"/>
      <c r="C1018" s="17" t="s">
        <v>207</v>
      </c>
      <c r="D1018" s="103">
        <v>2.8905678551767375E-2</v>
      </c>
      <c r="E1018" s="103">
        <v>1.4760444972470669E-2</v>
      </c>
      <c r="F1018" s="103">
        <v>0</v>
      </c>
      <c r="G1018" s="103">
        <v>0</v>
      </c>
      <c r="H1018" s="103">
        <v>0</v>
      </c>
      <c r="I1018" s="103">
        <v>0</v>
      </c>
      <c r="J1018" s="103">
        <v>0</v>
      </c>
      <c r="K1018" s="103">
        <v>0</v>
      </c>
      <c r="L1018" s="104">
        <v>0</v>
      </c>
    </row>
    <row r="1019" spans="1:12" x14ac:dyDescent="0.35">
      <c r="A1019" s="655"/>
      <c r="B1019" s="572"/>
      <c r="C1019" s="17" t="s">
        <v>208</v>
      </c>
      <c r="D1019" s="103">
        <v>4.2804823182124425E-2</v>
      </c>
      <c r="E1019" s="103">
        <v>0</v>
      </c>
      <c r="F1019" s="103">
        <v>0</v>
      </c>
      <c r="G1019" s="103">
        <v>0</v>
      </c>
      <c r="H1019" s="103">
        <v>0</v>
      </c>
      <c r="I1019" s="103">
        <v>0</v>
      </c>
      <c r="J1019" s="103">
        <v>0</v>
      </c>
      <c r="K1019" s="103">
        <v>0</v>
      </c>
      <c r="L1019" s="104">
        <v>0</v>
      </c>
    </row>
    <row r="1020" spans="1:12" x14ac:dyDescent="0.35">
      <c r="A1020" s="655"/>
      <c r="B1020" s="572"/>
      <c r="C1020" s="17" t="s">
        <v>209</v>
      </c>
      <c r="D1020" s="103">
        <v>0</v>
      </c>
      <c r="E1020" s="103">
        <v>0</v>
      </c>
      <c r="F1020" s="103">
        <v>0</v>
      </c>
      <c r="G1020" s="103">
        <v>0</v>
      </c>
      <c r="H1020" s="103">
        <v>0</v>
      </c>
      <c r="I1020" s="103">
        <v>0</v>
      </c>
      <c r="J1020" s="103">
        <v>0</v>
      </c>
      <c r="K1020" s="103">
        <v>0</v>
      </c>
      <c r="L1020" s="104">
        <v>0</v>
      </c>
    </row>
    <row r="1021" spans="1:12" x14ac:dyDescent="0.35">
      <c r="A1021" s="655"/>
      <c r="B1021" s="572"/>
      <c r="C1021" s="17" t="s">
        <v>210</v>
      </c>
      <c r="D1021" s="103">
        <v>0</v>
      </c>
      <c r="E1021" s="103">
        <v>0</v>
      </c>
      <c r="F1021" s="103">
        <v>0</v>
      </c>
      <c r="G1021" s="103">
        <v>0</v>
      </c>
      <c r="H1021" s="103">
        <v>0</v>
      </c>
      <c r="I1021" s="103">
        <v>0</v>
      </c>
      <c r="J1021" s="103">
        <v>0</v>
      </c>
      <c r="K1021" s="103">
        <v>0</v>
      </c>
      <c r="L1021" s="104">
        <v>0</v>
      </c>
    </row>
    <row r="1022" spans="1:12" x14ac:dyDescent="0.35">
      <c r="A1022" s="655"/>
      <c r="B1022" s="572"/>
      <c r="C1022" s="17" t="s">
        <v>211</v>
      </c>
      <c r="D1022" s="103">
        <v>0</v>
      </c>
      <c r="E1022" s="103">
        <v>0</v>
      </c>
      <c r="F1022" s="103">
        <v>0</v>
      </c>
      <c r="G1022" s="103">
        <v>3.0694629269399972E-2</v>
      </c>
      <c r="H1022" s="103">
        <v>0</v>
      </c>
      <c r="I1022" s="103">
        <v>0</v>
      </c>
      <c r="J1022" s="103">
        <v>0</v>
      </c>
      <c r="K1022" s="103">
        <v>0</v>
      </c>
      <c r="L1022" s="104">
        <v>0</v>
      </c>
    </row>
    <row r="1023" spans="1:12" ht="15" thickBot="1" x14ac:dyDescent="0.4">
      <c r="A1023" s="655"/>
      <c r="B1023" s="573"/>
      <c r="C1023" s="99" t="s">
        <v>212</v>
      </c>
      <c r="D1023" s="105">
        <v>0</v>
      </c>
      <c r="E1023" s="105">
        <v>0</v>
      </c>
      <c r="F1023" s="105">
        <v>4.7999013949530647E-3</v>
      </c>
      <c r="G1023" s="105">
        <v>0</v>
      </c>
      <c r="H1023" s="105">
        <v>0</v>
      </c>
      <c r="I1023" s="105">
        <v>0</v>
      </c>
      <c r="J1023" s="105">
        <v>0</v>
      </c>
      <c r="K1023" s="105">
        <v>0</v>
      </c>
      <c r="L1023" s="106">
        <v>0</v>
      </c>
    </row>
    <row r="1024" spans="1:12" x14ac:dyDescent="0.35">
      <c r="A1024" s="655"/>
      <c r="B1024" s="677" t="s">
        <v>197</v>
      </c>
      <c r="C1024" s="98" t="s">
        <v>203</v>
      </c>
      <c r="D1024" s="101">
        <v>2.3794123701101316E-2</v>
      </c>
      <c r="E1024" s="101">
        <v>3.4392050191342749E-4</v>
      </c>
      <c r="F1024" s="101">
        <v>5.9032768688531502E-2</v>
      </c>
      <c r="G1024" s="101">
        <v>0</v>
      </c>
      <c r="H1024" s="101">
        <v>1.4322054052919725E-3</v>
      </c>
      <c r="I1024" s="101">
        <v>0</v>
      </c>
      <c r="J1024" s="101">
        <v>4.883861675404147E-2</v>
      </c>
      <c r="K1024" s="101">
        <v>0</v>
      </c>
      <c r="L1024" s="102">
        <v>0</v>
      </c>
    </row>
    <row r="1025" spans="1:12" x14ac:dyDescent="0.35">
      <c r="A1025" s="655"/>
      <c r="B1025" s="572"/>
      <c r="C1025" s="17" t="s">
        <v>204</v>
      </c>
      <c r="D1025" s="103">
        <v>2.7924574720034467E-2</v>
      </c>
      <c r="E1025" s="103">
        <v>0.16264987463412375</v>
      </c>
      <c r="F1025" s="103">
        <v>0</v>
      </c>
      <c r="G1025" s="103">
        <v>1.5632462694772361E-2</v>
      </c>
      <c r="H1025" s="103">
        <v>0</v>
      </c>
      <c r="I1025" s="103">
        <v>0</v>
      </c>
      <c r="J1025" s="103">
        <v>0</v>
      </c>
      <c r="K1025" s="103">
        <v>6.9444459722124187E-4</v>
      </c>
      <c r="L1025" s="104">
        <v>0</v>
      </c>
    </row>
    <row r="1026" spans="1:12" x14ac:dyDescent="0.35">
      <c r="A1026" s="655"/>
      <c r="B1026" s="572"/>
      <c r="C1026" s="17" t="s">
        <v>205</v>
      </c>
      <c r="D1026" s="103">
        <v>1.8697497783031821E-3</v>
      </c>
      <c r="E1026" s="103">
        <v>0</v>
      </c>
      <c r="F1026" s="103">
        <v>0</v>
      </c>
      <c r="G1026" s="103">
        <v>0</v>
      </c>
      <c r="H1026" s="103">
        <v>0</v>
      </c>
      <c r="I1026" s="103">
        <v>0</v>
      </c>
      <c r="J1026" s="103">
        <v>0</v>
      </c>
      <c r="K1026" s="103">
        <v>0</v>
      </c>
      <c r="L1026" s="104">
        <v>0</v>
      </c>
    </row>
    <row r="1027" spans="1:12" x14ac:dyDescent="0.35">
      <c r="A1027" s="655"/>
      <c r="B1027" s="572"/>
      <c r="C1027" s="17" t="s">
        <v>206</v>
      </c>
      <c r="D1027" s="103">
        <v>1.6057725283067422E-4</v>
      </c>
      <c r="E1027" s="103">
        <v>0</v>
      </c>
      <c r="F1027" s="103">
        <v>0</v>
      </c>
      <c r="G1027" s="103">
        <v>0</v>
      </c>
      <c r="H1027" s="103">
        <v>0</v>
      </c>
      <c r="I1027" s="103">
        <v>0</v>
      </c>
      <c r="J1027" s="103">
        <v>0</v>
      </c>
      <c r="K1027" s="103">
        <v>0</v>
      </c>
      <c r="L1027" s="104">
        <v>0</v>
      </c>
    </row>
    <row r="1028" spans="1:12" x14ac:dyDescent="0.35">
      <c r="A1028" s="655"/>
      <c r="B1028" s="572"/>
      <c r="C1028" s="17" t="s">
        <v>207</v>
      </c>
      <c r="D1028" s="103">
        <v>1.9060075492970348E-2</v>
      </c>
      <c r="E1028" s="103">
        <v>0.5</v>
      </c>
      <c r="F1028" s="103">
        <v>0</v>
      </c>
      <c r="G1028" s="103">
        <v>0</v>
      </c>
      <c r="H1028" s="103">
        <v>0</v>
      </c>
      <c r="I1028" s="103">
        <v>0</v>
      </c>
      <c r="J1028" s="103">
        <v>0</v>
      </c>
      <c r="K1028" s="103">
        <v>0</v>
      </c>
      <c r="L1028" s="104">
        <v>0</v>
      </c>
    </row>
    <row r="1029" spans="1:12" x14ac:dyDescent="0.35">
      <c r="A1029" s="655"/>
      <c r="B1029" s="572"/>
      <c r="C1029" s="17" t="s">
        <v>208</v>
      </c>
      <c r="D1029" s="103">
        <v>1.2305138068027612E-2</v>
      </c>
      <c r="E1029" s="103">
        <v>0</v>
      </c>
      <c r="F1029" s="103">
        <v>0</v>
      </c>
      <c r="G1029" s="103">
        <v>0</v>
      </c>
      <c r="H1029" s="103">
        <v>0</v>
      </c>
      <c r="I1029" s="103">
        <v>0</v>
      </c>
      <c r="J1029" s="103">
        <v>0</v>
      </c>
      <c r="K1029" s="103">
        <v>0</v>
      </c>
      <c r="L1029" s="104">
        <v>0</v>
      </c>
    </row>
    <row r="1030" spans="1:12" x14ac:dyDescent="0.35">
      <c r="A1030" s="655"/>
      <c r="B1030" s="572"/>
      <c r="C1030" s="17" t="s">
        <v>209</v>
      </c>
      <c r="D1030" s="103">
        <v>0</v>
      </c>
      <c r="E1030" s="103">
        <v>0</v>
      </c>
      <c r="F1030" s="103">
        <v>0</v>
      </c>
      <c r="G1030" s="103">
        <v>0</v>
      </c>
      <c r="H1030" s="103">
        <v>0</v>
      </c>
      <c r="I1030" s="103">
        <v>0</v>
      </c>
      <c r="J1030" s="103">
        <v>0</v>
      </c>
      <c r="K1030" s="103">
        <v>0</v>
      </c>
      <c r="L1030" s="104">
        <v>0</v>
      </c>
    </row>
    <row r="1031" spans="1:12" x14ac:dyDescent="0.35">
      <c r="A1031" s="655"/>
      <c r="B1031" s="572"/>
      <c r="C1031" s="17" t="s">
        <v>210</v>
      </c>
      <c r="D1031" s="103">
        <v>0</v>
      </c>
      <c r="E1031" s="103">
        <v>0</v>
      </c>
      <c r="F1031" s="103">
        <v>0</v>
      </c>
      <c r="G1031" s="103">
        <v>0</v>
      </c>
      <c r="H1031" s="103">
        <v>0</v>
      </c>
      <c r="I1031" s="103">
        <v>0</v>
      </c>
      <c r="J1031" s="103">
        <v>0</v>
      </c>
      <c r="K1031" s="103">
        <v>0</v>
      </c>
      <c r="L1031" s="104">
        <v>0</v>
      </c>
    </row>
    <row r="1032" spans="1:12" x14ac:dyDescent="0.35">
      <c r="A1032" s="655"/>
      <c r="B1032" s="572"/>
      <c r="C1032" s="17" t="s">
        <v>211</v>
      </c>
      <c r="D1032" s="103">
        <v>0</v>
      </c>
      <c r="E1032" s="103">
        <v>0</v>
      </c>
      <c r="F1032" s="103">
        <v>0</v>
      </c>
      <c r="G1032" s="103">
        <v>4.6272548558620868E-2</v>
      </c>
      <c r="H1032" s="103">
        <v>0</v>
      </c>
      <c r="I1032" s="103">
        <v>0</v>
      </c>
      <c r="J1032" s="103">
        <v>0</v>
      </c>
      <c r="K1032" s="103">
        <v>0</v>
      </c>
      <c r="L1032" s="104">
        <v>0</v>
      </c>
    </row>
    <row r="1033" spans="1:12" ht="15" thickBot="1" x14ac:dyDescent="0.4">
      <c r="A1033" s="655"/>
      <c r="B1033" s="573"/>
      <c r="C1033" s="99" t="s">
        <v>212</v>
      </c>
      <c r="D1033" s="105">
        <v>0</v>
      </c>
      <c r="E1033" s="105">
        <v>0</v>
      </c>
      <c r="F1033" s="105">
        <v>8.0358037460352139E-2</v>
      </c>
      <c r="G1033" s="105">
        <v>0</v>
      </c>
      <c r="H1033" s="105">
        <v>0</v>
      </c>
      <c r="I1033" s="105">
        <v>0</v>
      </c>
      <c r="J1033" s="105">
        <v>0</v>
      </c>
      <c r="K1033" s="105">
        <v>0</v>
      </c>
      <c r="L1033" s="106">
        <v>0</v>
      </c>
    </row>
    <row r="1034" spans="1:12" x14ac:dyDescent="0.35">
      <c r="A1034" s="655"/>
      <c r="B1034" s="677" t="s">
        <v>218</v>
      </c>
      <c r="C1034" s="98" t="s">
        <v>203</v>
      </c>
      <c r="D1034" s="101">
        <v>1.0689803475491616E-2</v>
      </c>
      <c r="E1034" s="101">
        <v>5.1365669901763233E-5</v>
      </c>
      <c r="F1034" s="101">
        <v>0.1311806044362408</v>
      </c>
      <c r="G1034" s="101">
        <v>0</v>
      </c>
      <c r="H1034" s="101">
        <v>2.5359426180656566E-3</v>
      </c>
      <c r="I1034" s="101">
        <v>0</v>
      </c>
      <c r="J1034" s="101">
        <v>8.6476373553904057E-2</v>
      </c>
      <c r="K1034" s="101">
        <v>0</v>
      </c>
      <c r="L1034" s="102">
        <v>0</v>
      </c>
    </row>
    <row r="1035" spans="1:12" x14ac:dyDescent="0.35">
      <c r="A1035" s="655"/>
      <c r="B1035" s="572"/>
      <c r="C1035" s="17" t="s">
        <v>204</v>
      </c>
      <c r="D1035" s="103">
        <v>1.2545459527893155E-2</v>
      </c>
      <c r="E1035" s="103">
        <v>2.4292299306200249E-2</v>
      </c>
      <c r="F1035" s="103">
        <v>0</v>
      </c>
      <c r="G1035" s="103">
        <v>1.9572671434182926E-2</v>
      </c>
      <c r="H1035" s="103">
        <v>0</v>
      </c>
      <c r="I1035" s="103">
        <v>0</v>
      </c>
      <c r="J1035" s="103">
        <v>0</v>
      </c>
      <c r="K1035" s="103">
        <v>2.6766571141219777E-3</v>
      </c>
      <c r="L1035" s="104">
        <v>0</v>
      </c>
    </row>
    <row r="1036" spans="1:12" x14ac:dyDescent="0.35">
      <c r="A1036" s="655"/>
      <c r="B1036" s="572"/>
      <c r="C1036" s="17" t="s">
        <v>205</v>
      </c>
      <c r="D1036" s="103">
        <v>8.4000814358546616E-4</v>
      </c>
      <c r="E1036" s="103">
        <v>5.2871814747149754E-5</v>
      </c>
      <c r="F1036" s="103">
        <v>0</v>
      </c>
      <c r="G1036" s="103">
        <v>0</v>
      </c>
      <c r="H1036" s="103">
        <v>0</v>
      </c>
      <c r="I1036" s="103">
        <v>0</v>
      </c>
      <c r="J1036" s="103">
        <v>0</v>
      </c>
      <c r="K1036" s="103">
        <v>0</v>
      </c>
      <c r="L1036" s="104">
        <v>0</v>
      </c>
    </row>
    <row r="1037" spans="1:12" x14ac:dyDescent="0.35">
      <c r="A1037" s="655"/>
      <c r="B1037" s="572"/>
      <c r="C1037" s="17" t="s">
        <v>206</v>
      </c>
      <c r="D1037" s="103">
        <v>7.2141310894958065E-5</v>
      </c>
      <c r="E1037" s="103">
        <v>1.2721146367220548E-3</v>
      </c>
      <c r="F1037" s="103">
        <v>0</v>
      </c>
      <c r="G1037" s="103">
        <v>0</v>
      </c>
      <c r="H1037" s="103">
        <v>0</v>
      </c>
      <c r="I1037" s="103">
        <v>0</v>
      </c>
      <c r="J1037" s="103">
        <v>0</v>
      </c>
      <c r="K1037" s="103">
        <v>0</v>
      </c>
      <c r="L1037" s="104">
        <v>0</v>
      </c>
    </row>
    <row r="1038" spans="1:12" x14ac:dyDescent="0.35">
      <c r="A1038" s="655"/>
      <c r="B1038" s="572"/>
      <c r="C1038" s="17" t="s">
        <v>207</v>
      </c>
      <c r="D1038" s="103">
        <v>2.8072713337866179E-2</v>
      </c>
      <c r="E1038" s="103">
        <v>0.59408464914250059</v>
      </c>
      <c r="F1038" s="103">
        <v>0</v>
      </c>
      <c r="G1038" s="103">
        <v>0</v>
      </c>
      <c r="H1038" s="103">
        <v>0</v>
      </c>
      <c r="I1038" s="103">
        <v>0</v>
      </c>
      <c r="J1038" s="103">
        <v>0</v>
      </c>
      <c r="K1038" s="103">
        <v>0</v>
      </c>
      <c r="L1038" s="104">
        <v>0</v>
      </c>
    </row>
    <row r="1039" spans="1:12" x14ac:dyDescent="0.35">
      <c r="A1039" s="655"/>
      <c r="B1039" s="572"/>
      <c r="C1039" s="17" t="s">
        <v>208</v>
      </c>
      <c r="D1039" s="103">
        <v>1.8123674992473478E-2</v>
      </c>
      <c r="E1039" s="103">
        <v>0</v>
      </c>
      <c r="F1039" s="103">
        <v>0</v>
      </c>
      <c r="G1039" s="103">
        <v>0</v>
      </c>
      <c r="H1039" s="103">
        <v>0</v>
      </c>
      <c r="I1039" s="103">
        <v>0</v>
      </c>
      <c r="J1039" s="103">
        <v>0</v>
      </c>
      <c r="K1039" s="103">
        <v>0</v>
      </c>
      <c r="L1039" s="104">
        <v>0</v>
      </c>
    </row>
    <row r="1040" spans="1:12" x14ac:dyDescent="0.35">
      <c r="A1040" s="655"/>
      <c r="B1040" s="572"/>
      <c r="C1040" s="17" t="s">
        <v>209</v>
      </c>
      <c r="D1040" s="103">
        <v>0</v>
      </c>
      <c r="E1040" s="103">
        <v>0</v>
      </c>
      <c r="F1040" s="103">
        <v>0</v>
      </c>
      <c r="G1040" s="103">
        <v>0</v>
      </c>
      <c r="H1040" s="103">
        <v>0</v>
      </c>
      <c r="I1040" s="103">
        <v>0</v>
      </c>
      <c r="J1040" s="103">
        <v>0</v>
      </c>
      <c r="K1040" s="103">
        <v>0</v>
      </c>
      <c r="L1040" s="104">
        <v>0</v>
      </c>
    </row>
    <row r="1041" spans="1:12" x14ac:dyDescent="0.35">
      <c r="A1041" s="655"/>
      <c r="B1041" s="572"/>
      <c r="C1041" s="17" t="s">
        <v>210</v>
      </c>
      <c r="D1041" s="103">
        <v>0</v>
      </c>
      <c r="E1041" s="103">
        <v>0</v>
      </c>
      <c r="F1041" s="103">
        <v>0</v>
      </c>
      <c r="G1041" s="103">
        <v>0</v>
      </c>
      <c r="H1041" s="103">
        <v>0</v>
      </c>
      <c r="I1041" s="103">
        <v>0</v>
      </c>
      <c r="J1041" s="103">
        <v>0</v>
      </c>
      <c r="K1041" s="103">
        <v>0</v>
      </c>
      <c r="L1041" s="104">
        <v>0</v>
      </c>
    </row>
    <row r="1042" spans="1:12" x14ac:dyDescent="0.35">
      <c r="A1042" s="655"/>
      <c r="B1042" s="572"/>
      <c r="C1042" s="17" t="s">
        <v>211</v>
      </c>
      <c r="D1042" s="103">
        <v>0</v>
      </c>
      <c r="E1042" s="103">
        <v>0</v>
      </c>
      <c r="F1042" s="103">
        <v>0</v>
      </c>
      <c r="G1042" s="103">
        <v>5.7935682115078872E-2</v>
      </c>
      <c r="H1042" s="103">
        <v>0</v>
      </c>
      <c r="I1042" s="103">
        <v>0</v>
      </c>
      <c r="J1042" s="103">
        <v>0</v>
      </c>
      <c r="K1042" s="103">
        <v>0</v>
      </c>
      <c r="L1042" s="104">
        <v>0</v>
      </c>
    </row>
    <row r="1043" spans="1:12" ht="15" thickBot="1" x14ac:dyDescent="0.4">
      <c r="A1043" s="655"/>
      <c r="B1043" s="573"/>
      <c r="C1043" s="99" t="s">
        <v>212</v>
      </c>
      <c r="D1043" s="105">
        <v>0</v>
      </c>
      <c r="E1043" s="105">
        <v>0</v>
      </c>
      <c r="F1043" s="105">
        <v>1.5457165985560928E-2</v>
      </c>
      <c r="G1043" s="105">
        <v>0</v>
      </c>
      <c r="H1043" s="105">
        <v>0</v>
      </c>
      <c r="I1043" s="105">
        <v>0</v>
      </c>
      <c r="J1043" s="105">
        <v>0</v>
      </c>
      <c r="K1043" s="105">
        <v>0</v>
      </c>
      <c r="L1043" s="106">
        <v>0</v>
      </c>
    </row>
    <row r="1044" spans="1:12" x14ac:dyDescent="0.35">
      <c r="A1044" s="655"/>
      <c r="B1044" s="677" t="s">
        <v>198</v>
      </c>
      <c r="C1044" s="98" t="s">
        <v>203</v>
      </c>
      <c r="D1044" s="101">
        <v>1.7649280572626968E-3</v>
      </c>
      <c r="E1044" s="101">
        <v>5.1147308077442446E-5</v>
      </c>
      <c r="F1044" s="101">
        <v>0.24439838600636379</v>
      </c>
      <c r="G1044" s="101">
        <v>0</v>
      </c>
      <c r="H1044" s="101">
        <v>9.594328308542093E-4</v>
      </c>
      <c r="I1044" s="101">
        <v>0</v>
      </c>
      <c r="J1044" s="101">
        <v>3.2716935820935107E-2</v>
      </c>
      <c r="K1044" s="101">
        <v>0</v>
      </c>
      <c r="L1044" s="102">
        <v>0</v>
      </c>
    </row>
    <row r="1045" spans="1:12" x14ac:dyDescent="0.35">
      <c r="A1045" s="655"/>
      <c r="B1045" s="572"/>
      <c r="C1045" s="17" t="s">
        <v>204</v>
      </c>
      <c r="D1045" s="103">
        <v>2.0713040761503741E-3</v>
      </c>
      <c r="E1045" s="103">
        <v>2.4189029733281318E-2</v>
      </c>
      <c r="F1045" s="103">
        <v>0</v>
      </c>
      <c r="G1045" s="103">
        <v>4.1649468453221268E-2</v>
      </c>
      <c r="H1045" s="103">
        <v>0</v>
      </c>
      <c r="I1045" s="103">
        <v>0</v>
      </c>
      <c r="J1045" s="103">
        <v>0</v>
      </c>
      <c r="K1045" s="103">
        <v>1.7511633529738613E-3</v>
      </c>
      <c r="L1045" s="104">
        <v>0</v>
      </c>
    </row>
    <row r="1046" spans="1:12" x14ac:dyDescent="0.35">
      <c r="A1046" s="655"/>
      <c r="B1046" s="572"/>
      <c r="C1046" s="17" t="s">
        <v>205</v>
      </c>
      <c r="D1046" s="103">
        <v>1.3868860586091895E-4</v>
      </c>
      <c r="E1046" s="103">
        <v>0</v>
      </c>
      <c r="F1046" s="103">
        <v>0</v>
      </c>
      <c r="G1046" s="103">
        <v>0</v>
      </c>
      <c r="H1046" s="103">
        <v>0</v>
      </c>
      <c r="I1046" s="103">
        <v>0</v>
      </c>
      <c r="J1046" s="103">
        <v>0</v>
      </c>
      <c r="K1046" s="103">
        <v>0</v>
      </c>
      <c r="L1046" s="104">
        <v>0</v>
      </c>
    </row>
    <row r="1047" spans="1:12" x14ac:dyDescent="0.35">
      <c r="A1047" s="655"/>
      <c r="B1047" s="572"/>
      <c r="C1047" s="17" t="s">
        <v>206</v>
      </c>
      <c r="D1047" s="103">
        <v>1.1910810519401706E-5</v>
      </c>
      <c r="E1047" s="103">
        <v>0</v>
      </c>
      <c r="F1047" s="103">
        <v>0</v>
      </c>
      <c r="G1047" s="103">
        <v>0</v>
      </c>
      <c r="H1047" s="103">
        <v>0</v>
      </c>
      <c r="I1047" s="103">
        <v>0</v>
      </c>
      <c r="J1047" s="103">
        <v>0</v>
      </c>
      <c r="K1047" s="103">
        <v>0</v>
      </c>
      <c r="L1047" s="104">
        <v>0</v>
      </c>
    </row>
    <row r="1048" spans="1:12" x14ac:dyDescent="0.35">
      <c r="A1048" s="655"/>
      <c r="B1048" s="572"/>
      <c r="C1048" s="17" t="s">
        <v>207</v>
      </c>
      <c r="D1048" s="103">
        <v>8.5167484576235374E-3</v>
      </c>
      <c r="E1048" s="103">
        <v>0.5</v>
      </c>
      <c r="F1048" s="103">
        <v>0</v>
      </c>
      <c r="G1048" s="103">
        <v>0</v>
      </c>
      <c r="H1048" s="103">
        <v>0</v>
      </c>
      <c r="I1048" s="103">
        <v>0</v>
      </c>
      <c r="J1048" s="103">
        <v>0</v>
      </c>
      <c r="K1048" s="103">
        <v>0</v>
      </c>
      <c r="L1048" s="104">
        <v>0</v>
      </c>
    </row>
    <row r="1049" spans="1:12" x14ac:dyDescent="0.35">
      <c r="A1049" s="655"/>
      <c r="B1049" s="572"/>
      <c r="C1049" s="17" t="s">
        <v>208</v>
      </c>
      <c r="D1049" s="103">
        <v>5.4983919502506967E-3</v>
      </c>
      <c r="E1049" s="103">
        <v>0</v>
      </c>
      <c r="F1049" s="103">
        <v>0</v>
      </c>
      <c r="G1049" s="103">
        <v>0</v>
      </c>
      <c r="H1049" s="103">
        <v>0</v>
      </c>
      <c r="I1049" s="103">
        <v>0</v>
      </c>
      <c r="J1049" s="103">
        <v>0</v>
      </c>
      <c r="K1049" s="103">
        <v>0</v>
      </c>
      <c r="L1049" s="104">
        <v>0</v>
      </c>
    </row>
    <row r="1050" spans="1:12" x14ac:dyDescent="0.35">
      <c r="A1050" s="655"/>
      <c r="B1050" s="572"/>
      <c r="C1050" s="17" t="s">
        <v>209</v>
      </c>
      <c r="D1050" s="103">
        <v>0</v>
      </c>
      <c r="E1050" s="103">
        <v>0</v>
      </c>
      <c r="F1050" s="103">
        <v>0</v>
      </c>
      <c r="G1050" s="103">
        <v>0</v>
      </c>
      <c r="H1050" s="103">
        <v>0</v>
      </c>
      <c r="I1050" s="103">
        <v>0</v>
      </c>
      <c r="J1050" s="103">
        <v>0</v>
      </c>
      <c r="K1050" s="103">
        <v>0</v>
      </c>
      <c r="L1050" s="104">
        <v>0</v>
      </c>
    </row>
    <row r="1051" spans="1:12" x14ac:dyDescent="0.35">
      <c r="A1051" s="655"/>
      <c r="B1051" s="572"/>
      <c r="C1051" s="17" t="s">
        <v>210</v>
      </c>
      <c r="D1051" s="103">
        <v>0</v>
      </c>
      <c r="E1051" s="103">
        <v>0</v>
      </c>
      <c r="F1051" s="103">
        <v>0</v>
      </c>
      <c r="G1051" s="103">
        <v>0</v>
      </c>
      <c r="H1051" s="103">
        <v>0</v>
      </c>
      <c r="I1051" s="103">
        <v>0</v>
      </c>
      <c r="J1051" s="103">
        <v>0</v>
      </c>
      <c r="K1051" s="103">
        <v>0</v>
      </c>
      <c r="L1051" s="104">
        <v>0</v>
      </c>
    </row>
    <row r="1052" spans="1:12" x14ac:dyDescent="0.35">
      <c r="A1052" s="655"/>
      <c r="B1052" s="572"/>
      <c r="C1052" s="17" t="s">
        <v>211</v>
      </c>
      <c r="D1052" s="103">
        <v>0</v>
      </c>
      <c r="E1052" s="103">
        <v>0</v>
      </c>
      <c r="F1052" s="103">
        <v>0</v>
      </c>
      <c r="G1052" s="103">
        <v>0.12328364948453779</v>
      </c>
      <c r="H1052" s="103">
        <v>0</v>
      </c>
      <c r="I1052" s="103">
        <v>0</v>
      </c>
      <c r="J1052" s="103">
        <v>0</v>
      </c>
      <c r="K1052" s="103">
        <v>0</v>
      </c>
      <c r="L1052" s="104">
        <v>0</v>
      </c>
    </row>
    <row r="1053" spans="1:12" ht="15" thickBot="1" x14ac:dyDescent="0.4">
      <c r="A1053" s="655"/>
      <c r="B1053" s="573"/>
      <c r="C1053" s="99" t="s">
        <v>212</v>
      </c>
      <c r="D1053" s="105">
        <v>0</v>
      </c>
      <c r="E1053" s="105">
        <v>0</v>
      </c>
      <c r="F1053" s="105">
        <v>1.3526387261499132E-2</v>
      </c>
      <c r="G1053" s="105">
        <v>0</v>
      </c>
      <c r="H1053" s="105">
        <v>0</v>
      </c>
      <c r="I1053" s="105">
        <v>0</v>
      </c>
      <c r="J1053" s="105">
        <v>0</v>
      </c>
      <c r="K1053" s="105">
        <v>0</v>
      </c>
      <c r="L1053" s="106">
        <v>0</v>
      </c>
    </row>
    <row r="1054" spans="1:12" x14ac:dyDescent="0.35">
      <c r="A1054" s="655"/>
      <c r="B1054" s="677" t="s">
        <v>140</v>
      </c>
      <c r="C1054" s="98" t="s">
        <v>203</v>
      </c>
      <c r="D1054" s="101">
        <v>1.2994775591165896E-2</v>
      </c>
      <c r="E1054" s="101">
        <v>5.1530864580775517E-4</v>
      </c>
      <c r="F1054" s="101">
        <v>7.1034157240574339E-2</v>
      </c>
      <c r="G1054" s="101">
        <v>0</v>
      </c>
      <c r="H1054" s="101">
        <v>1.9237327342772434E-3</v>
      </c>
      <c r="I1054" s="101">
        <v>0</v>
      </c>
      <c r="J1054" s="101">
        <v>6.5599840218042785E-2</v>
      </c>
      <c r="K1054" s="101">
        <v>0</v>
      </c>
      <c r="L1054" s="102">
        <v>0</v>
      </c>
    </row>
    <row r="1055" spans="1:12" x14ac:dyDescent="0.35">
      <c r="A1055" s="655"/>
      <c r="B1055" s="572"/>
      <c r="C1055" s="17" t="s">
        <v>204</v>
      </c>
      <c r="D1055" s="103">
        <v>1.5250554570698306E-2</v>
      </c>
      <c r="E1055" s="103">
        <v>0.24370424610397223</v>
      </c>
      <c r="F1055" s="103">
        <v>0</v>
      </c>
      <c r="G1055" s="103">
        <v>4.4097910797698877E-4</v>
      </c>
      <c r="H1055" s="103">
        <v>0</v>
      </c>
      <c r="I1055" s="103">
        <v>0</v>
      </c>
      <c r="J1055" s="103">
        <v>0</v>
      </c>
      <c r="K1055" s="103">
        <v>3.2852672847718794E-3</v>
      </c>
      <c r="L1055" s="104">
        <v>0</v>
      </c>
    </row>
    <row r="1056" spans="1:12" x14ac:dyDescent="0.35">
      <c r="A1056" s="655"/>
      <c r="B1056" s="572"/>
      <c r="C1056" s="17" t="s">
        <v>205</v>
      </c>
      <c r="D1056" s="103">
        <v>1.0211335826398776E-3</v>
      </c>
      <c r="E1056" s="103">
        <v>0</v>
      </c>
      <c r="F1056" s="103">
        <v>0</v>
      </c>
      <c r="G1056" s="103">
        <v>0</v>
      </c>
      <c r="H1056" s="103">
        <v>0</v>
      </c>
      <c r="I1056" s="103">
        <v>0</v>
      </c>
      <c r="J1056" s="103">
        <v>0</v>
      </c>
      <c r="K1056" s="103">
        <v>0</v>
      </c>
      <c r="L1056" s="104">
        <v>0</v>
      </c>
    </row>
    <row r="1057" spans="1:12" x14ac:dyDescent="0.35">
      <c r="A1057" s="655"/>
      <c r="B1057" s="572"/>
      <c r="C1057" s="17" t="s">
        <v>206</v>
      </c>
      <c r="D1057" s="103">
        <v>8.769666795856576E-5</v>
      </c>
      <c r="E1057" s="103">
        <v>0</v>
      </c>
      <c r="F1057" s="103">
        <v>0</v>
      </c>
      <c r="G1057" s="103">
        <v>0</v>
      </c>
      <c r="H1057" s="103">
        <v>0</v>
      </c>
      <c r="I1057" s="103">
        <v>0</v>
      </c>
      <c r="J1057" s="103">
        <v>0</v>
      </c>
      <c r="K1057" s="103">
        <v>0</v>
      </c>
      <c r="L1057" s="104">
        <v>0</v>
      </c>
    </row>
    <row r="1058" spans="1:12" x14ac:dyDescent="0.35">
      <c r="A1058" s="655"/>
      <c r="B1058" s="572"/>
      <c r="C1058" s="17" t="s">
        <v>207</v>
      </c>
      <c r="D1058" s="103">
        <v>3.7624163042047402E-2</v>
      </c>
      <c r="E1058" s="103">
        <v>0.5</v>
      </c>
      <c r="F1058" s="103">
        <v>0</v>
      </c>
      <c r="G1058" s="103">
        <v>0</v>
      </c>
      <c r="H1058" s="103">
        <v>0</v>
      </c>
      <c r="I1058" s="103">
        <v>0</v>
      </c>
      <c r="J1058" s="103">
        <v>0</v>
      </c>
      <c r="K1058" s="103">
        <v>0</v>
      </c>
      <c r="L1058" s="104">
        <v>0</v>
      </c>
    </row>
    <row r="1059" spans="1:12" x14ac:dyDescent="0.35">
      <c r="A1059" s="655"/>
      <c r="B1059" s="572"/>
      <c r="C1059" s="17" t="s">
        <v>208</v>
      </c>
      <c r="D1059" s="103">
        <v>2.4290067533946826E-2</v>
      </c>
      <c r="E1059" s="103">
        <v>0</v>
      </c>
      <c r="F1059" s="103">
        <v>0</v>
      </c>
      <c r="G1059" s="103">
        <v>0</v>
      </c>
      <c r="H1059" s="103">
        <v>0</v>
      </c>
      <c r="I1059" s="103">
        <v>0</v>
      </c>
      <c r="J1059" s="103">
        <v>0</v>
      </c>
      <c r="K1059" s="103">
        <v>0</v>
      </c>
      <c r="L1059" s="104">
        <v>0</v>
      </c>
    </row>
    <row r="1060" spans="1:12" x14ac:dyDescent="0.35">
      <c r="A1060" s="655"/>
      <c r="B1060" s="572"/>
      <c r="C1060" s="17" t="s">
        <v>209</v>
      </c>
      <c r="D1060" s="103">
        <v>0</v>
      </c>
      <c r="E1060" s="103">
        <v>0</v>
      </c>
      <c r="F1060" s="103">
        <v>0</v>
      </c>
      <c r="G1060" s="103">
        <v>0</v>
      </c>
      <c r="H1060" s="103">
        <v>0</v>
      </c>
      <c r="I1060" s="103">
        <v>0</v>
      </c>
      <c r="J1060" s="103">
        <v>0</v>
      </c>
      <c r="K1060" s="103">
        <v>0</v>
      </c>
      <c r="L1060" s="104">
        <v>0</v>
      </c>
    </row>
    <row r="1061" spans="1:12" x14ac:dyDescent="0.35">
      <c r="A1061" s="655"/>
      <c r="B1061" s="572"/>
      <c r="C1061" s="17" t="s">
        <v>210</v>
      </c>
      <c r="D1061" s="103">
        <v>0</v>
      </c>
      <c r="E1061" s="103">
        <v>0</v>
      </c>
      <c r="F1061" s="103">
        <v>0</v>
      </c>
      <c r="G1061" s="103">
        <v>0</v>
      </c>
      <c r="H1061" s="103">
        <v>0</v>
      </c>
      <c r="I1061" s="103">
        <v>0</v>
      </c>
      <c r="J1061" s="103">
        <v>0</v>
      </c>
      <c r="K1061" s="103">
        <v>0</v>
      </c>
      <c r="L1061" s="104">
        <v>0</v>
      </c>
    </row>
    <row r="1062" spans="1:12" x14ac:dyDescent="0.35">
      <c r="A1062" s="655"/>
      <c r="B1062" s="572"/>
      <c r="C1062" s="17" t="s">
        <v>211</v>
      </c>
      <c r="D1062" s="103">
        <v>0</v>
      </c>
      <c r="E1062" s="103">
        <v>0</v>
      </c>
      <c r="F1062" s="103">
        <v>0</v>
      </c>
      <c r="G1062" s="103">
        <v>1.3053111071249332E-3</v>
      </c>
      <c r="H1062" s="103">
        <v>0</v>
      </c>
      <c r="I1062" s="103">
        <v>0</v>
      </c>
      <c r="J1062" s="103">
        <v>0</v>
      </c>
      <c r="K1062" s="103">
        <v>0</v>
      </c>
      <c r="L1062" s="104">
        <v>0</v>
      </c>
    </row>
    <row r="1063" spans="1:12" ht="15" thickBot="1" x14ac:dyDescent="0.4">
      <c r="A1063" s="655"/>
      <c r="B1063" s="573"/>
      <c r="C1063" s="99" t="s">
        <v>212</v>
      </c>
      <c r="D1063" s="105">
        <v>0</v>
      </c>
      <c r="E1063" s="105">
        <v>0</v>
      </c>
      <c r="F1063" s="105">
        <v>2.2640196270868169E-2</v>
      </c>
      <c r="G1063" s="105">
        <v>0</v>
      </c>
      <c r="H1063" s="105">
        <v>0</v>
      </c>
      <c r="I1063" s="105">
        <v>0</v>
      </c>
      <c r="J1063" s="105">
        <v>0</v>
      </c>
      <c r="K1063" s="105">
        <v>0</v>
      </c>
      <c r="L1063" s="106">
        <v>0</v>
      </c>
    </row>
    <row r="1064" spans="1:12" x14ac:dyDescent="0.35">
      <c r="A1064" s="655"/>
      <c r="B1064" s="677" t="s">
        <v>199</v>
      </c>
      <c r="C1064" s="98" t="s">
        <v>203</v>
      </c>
      <c r="D1064" s="101">
        <v>0.17066474375108276</v>
      </c>
      <c r="E1064" s="101">
        <v>1.0915058381497802E-4</v>
      </c>
      <c r="F1064" s="101">
        <v>2.7575704834258145E-2</v>
      </c>
      <c r="G1064" s="101">
        <v>0</v>
      </c>
      <c r="H1064" s="101">
        <v>3.6647785498665794E-3</v>
      </c>
      <c r="I1064" s="101">
        <v>0</v>
      </c>
      <c r="J1064" s="101">
        <v>0.12497000390029804</v>
      </c>
      <c r="K1064" s="101">
        <v>0</v>
      </c>
      <c r="L1064" s="102">
        <v>0</v>
      </c>
    </row>
    <row r="1065" spans="1:12" x14ac:dyDescent="0.35">
      <c r="A1065" s="655"/>
      <c r="B1065" s="572"/>
      <c r="C1065" s="17" t="s">
        <v>204</v>
      </c>
      <c r="D1065" s="103">
        <v>0.2002906452374229</v>
      </c>
      <c r="E1065" s="103">
        <v>5.1620443314590564E-2</v>
      </c>
      <c r="F1065" s="103">
        <v>0</v>
      </c>
      <c r="G1065" s="103">
        <v>3.9896996203341695E-2</v>
      </c>
      <c r="H1065" s="103">
        <v>0</v>
      </c>
      <c r="I1065" s="103">
        <v>0</v>
      </c>
      <c r="J1065" s="103">
        <v>0</v>
      </c>
      <c r="K1065" s="103">
        <v>3.8499390673871295E-4</v>
      </c>
      <c r="L1065" s="104">
        <v>0</v>
      </c>
    </row>
    <row r="1066" spans="1:12" x14ac:dyDescent="0.35">
      <c r="A1066" s="655"/>
      <c r="B1066" s="572"/>
      <c r="C1066" s="17" t="s">
        <v>205</v>
      </c>
      <c r="D1066" s="103">
        <v>1.3410889629778065E-2</v>
      </c>
      <c r="E1066" s="103">
        <v>1.1235109866270158E-4</v>
      </c>
      <c r="F1066" s="103">
        <v>0</v>
      </c>
      <c r="G1066" s="103">
        <v>0</v>
      </c>
      <c r="H1066" s="103">
        <v>0</v>
      </c>
      <c r="I1066" s="103">
        <v>0</v>
      </c>
      <c r="J1066" s="103">
        <v>0</v>
      </c>
      <c r="K1066" s="103">
        <v>0</v>
      </c>
      <c r="L1066" s="104">
        <v>0</v>
      </c>
    </row>
    <row r="1067" spans="1:12" x14ac:dyDescent="0.35">
      <c r="A1067" s="655"/>
      <c r="B1067" s="572"/>
      <c r="C1067" s="17" t="s">
        <v>206</v>
      </c>
      <c r="D1067" s="103">
        <v>1.1517497366516352E-3</v>
      </c>
      <c r="E1067" s="103">
        <v>2.703207327838718E-3</v>
      </c>
      <c r="F1067" s="103">
        <v>0</v>
      </c>
      <c r="G1067" s="103">
        <v>0</v>
      </c>
      <c r="H1067" s="103">
        <v>0</v>
      </c>
      <c r="I1067" s="103">
        <v>0</v>
      </c>
      <c r="J1067" s="103">
        <v>0</v>
      </c>
      <c r="K1067" s="103">
        <v>0</v>
      </c>
      <c r="L1067" s="104">
        <v>0</v>
      </c>
    </row>
    <row r="1068" spans="1:12" x14ac:dyDescent="0.35">
      <c r="A1068" s="655"/>
      <c r="B1068" s="572"/>
      <c r="C1068" s="17" t="s">
        <v>207</v>
      </c>
      <c r="D1068" s="103">
        <v>4.9137640910695529E-2</v>
      </c>
      <c r="E1068" s="103">
        <v>0.13840674540567632</v>
      </c>
      <c r="F1068" s="103">
        <v>0</v>
      </c>
      <c r="G1068" s="103">
        <v>0</v>
      </c>
      <c r="H1068" s="103">
        <v>0</v>
      </c>
      <c r="I1068" s="103">
        <v>0</v>
      </c>
      <c r="J1068" s="103">
        <v>0</v>
      </c>
      <c r="K1068" s="103">
        <v>0</v>
      </c>
      <c r="L1068" s="104">
        <v>0</v>
      </c>
    </row>
    <row r="1069" spans="1:12" x14ac:dyDescent="0.35">
      <c r="A1069" s="655"/>
      <c r="B1069" s="572"/>
      <c r="C1069" s="17" t="s">
        <v>208</v>
      </c>
      <c r="D1069" s="103">
        <v>3.1723140654205305E-2</v>
      </c>
      <c r="E1069" s="103">
        <v>0</v>
      </c>
      <c r="F1069" s="103">
        <v>0</v>
      </c>
      <c r="G1069" s="103">
        <v>0</v>
      </c>
      <c r="H1069" s="103">
        <v>0</v>
      </c>
      <c r="I1069" s="103">
        <v>0</v>
      </c>
      <c r="J1069" s="103">
        <v>0</v>
      </c>
      <c r="K1069" s="103">
        <v>0</v>
      </c>
      <c r="L1069" s="104">
        <v>0</v>
      </c>
    </row>
    <row r="1070" spans="1:12" x14ac:dyDescent="0.35">
      <c r="A1070" s="655"/>
      <c r="B1070" s="572"/>
      <c r="C1070" s="17" t="s">
        <v>209</v>
      </c>
      <c r="D1070" s="103">
        <v>0</v>
      </c>
      <c r="E1070" s="103">
        <v>0</v>
      </c>
      <c r="F1070" s="103">
        <v>0</v>
      </c>
      <c r="G1070" s="103">
        <v>0</v>
      </c>
      <c r="H1070" s="103">
        <v>0</v>
      </c>
      <c r="I1070" s="103">
        <v>0</v>
      </c>
      <c r="J1070" s="103">
        <v>0</v>
      </c>
      <c r="K1070" s="103">
        <v>0</v>
      </c>
      <c r="L1070" s="104">
        <v>0</v>
      </c>
    </row>
    <row r="1071" spans="1:12" x14ac:dyDescent="0.35">
      <c r="A1071" s="655"/>
      <c r="B1071" s="572"/>
      <c r="C1071" s="17" t="s">
        <v>210</v>
      </c>
      <c r="D1071" s="103">
        <v>0</v>
      </c>
      <c r="E1071" s="103">
        <v>0</v>
      </c>
      <c r="F1071" s="103">
        <v>0</v>
      </c>
      <c r="G1071" s="103">
        <v>0</v>
      </c>
      <c r="H1071" s="103">
        <v>0</v>
      </c>
      <c r="I1071" s="103">
        <v>0</v>
      </c>
      <c r="J1071" s="103">
        <v>0</v>
      </c>
      <c r="K1071" s="103">
        <v>0</v>
      </c>
      <c r="L1071" s="104">
        <v>0</v>
      </c>
    </row>
    <row r="1072" spans="1:12" x14ac:dyDescent="0.35">
      <c r="A1072" s="655"/>
      <c r="B1072" s="572"/>
      <c r="C1072" s="17" t="s">
        <v>211</v>
      </c>
      <c r="D1072" s="103">
        <v>0</v>
      </c>
      <c r="E1072" s="103">
        <v>0</v>
      </c>
      <c r="F1072" s="103">
        <v>0</v>
      </c>
      <c r="G1072" s="103">
        <v>0.11809628017085277</v>
      </c>
      <c r="H1072" s="103">
        <v>0</v>
      </c>
      <c r="I1072" s="103">
        <v>0</v>
      </c>
      <c r="J1072" s="103">
        <v>0</v>
      </c>
      <c r="K1072" s="103">
        <v>0</v>
      </c>
      <c r="L1072" s="104">
        <v>0</v>
      </c>
    </row>
    <row r="1073" spans="1:12" ht="15" thickBot="1" x14ac:dyDescent="0.4">
      <c r="A1073" s="655"/>
      <c r="B1073" s="573"/>
      <c r="C1073" s="99" t="s">
        <v>212</v>
      </c>
      <c r="D1073" s="105">
        <v>0</v>
      </c>
      <c r="E1073" s="105">
        <v>0</v>
      </c>
      <c r="F1073" s="105">
        <v>2.6803232735038571E-2</v>
      </c>
      <c r="G1073" s="105">
        <v>0</v>
      </c>
      <c r="H1073" s="105">
        <v>0</v>
      </c>
      <c r="I1073" s="105">
        <v>0</v>
      </c>
      <c r="J1073" s="105">
        <v>0</v>
      </c>
      <c r="K1073" s="105">
        <v>0</v>
      </c>
      <c r="L1073" s="106">
        <v>0</v>
      </c>
    </row>
    <row r="1074" spans="1:12" x14ac:dyDescent="0.35">
      <c r="A1074" s="655"/>
      <c r="B1074" s="677" t="s">
        <v>142</v>
      </c>
      <c r="C1074" s="98" t="s">
        <v>203</v>
      </c>
      <c r="D1074" s="101">
        <v>0.31699041198376593</v>
      </c>
      <c r="E1074" s="101">
        <v>1.9684265799586585E-4</v>
      </c>
      <c r="F1074" s="101">
        <v>5.1993581388395139E-3</v>
      </c>
      <c r="G1074" s="101">
        <v>0</v>
      </c>
      <c r="H1074" s="101">
        <v>4.8186912777671998E-3</v>
      </c>
      <c r="I1074" s="101">
        <v>0</v>
      </c>
      <c r="J1074" s="101">
        <v>0.1643187602150811</v>
      </c>
      <c r="K1074" s="101">
        <v>0</v>
      </c>
      <c r="L1074" s="102">
        <v>0</v>
      </c>
    </row>
    <row r="1075" spans="1:12" x14ac:dyDescent="0.35">
      <c r="A1075" s="655"/>
      <c r="B1075" s="572"/>
      <c r="C1075" s="17" t="s">
        <v>204</v>
      </c>
      <c r="D1075" s="103">
        <v>0.3720171650854055</v>
      </c>
      <c r="E1075" s="103">
        <v>9.3092541641308091E-2</v>
      </c>
      <c r="F1075" s="103">
        <v>0</v>
      </c>
      <c r="G1075" s="103">
        <v>5.0198122838184207E-5</v>
      </c>
      <c r="H1075" s="103">
        <v>0</v>
      </c>
      <c r="I1075" s="103">
        <v>0</v>
      </c>
      <c r="J1075" s="103">
        <v>0</v>
      </c>
      <c r="K1075" s="103">
        <v>6.4310175897950043E-4</v>
      </c>
      <c r="L1075" s="104">
        <v>0</v>
      </c>
    </row>
    <row r="1076" spans="1:12" x14ac:dyDescent="0.35">
      <c r="A1076" s="655"/>
      <c r="B1076" s="572"/>
      <c r="C1076" s="17" t="s">
        <v>205</v>
      </c>
      <c r="D1076" s="103">
        <v>2.4909206994811382E-2</v>
      </c>
      <c r="E1076" s="103">
        <v>2.0261448099086741E-4</v>
      </c>
      <c r="F1076" s="103">
        <v>0</v>
      </c>
      <c r="G1076" s="103">
        <v>0</v>
      </c>
      <c r="H1076" s="103">
        <v>0</v>
      </c>
      <c r="I1076" s="103">
        <v>0</v>
      </c>
      <c r="J1076" s="103">
        <v>0</v>
      </c>
      <c r="K1076" s="103">
        <v>0</v>
      </c>
      <c r="L1076" s="104">
        <v>0</v>
      </c>
    </row>
    <row r="1077" spans="1:12" x14ac:dyDescent="0.35">
      <c r="A1077" s="655"/>
      <c r="B1077" s="572"/>
      <c r="C1077" s="17" t="s">
        <v>206</v>
      </c>
      <c r="D1077" s="103">
        <v>2.1392445533794054E-3</v>
      </c>
      <c r="E1077" s="103">
        <v>4.8749763576863029E-3</v>
      </c>
      <c r="F1077" s="103">
        <v>0</v>
      </c>
      <c r="G1077" s="103">
        <v>0</v>
      </c>
      <c r="H1077" s="103">
        <v>0</v>
      </c>
      <c r="I1077" s="103">
        <v>0</v>
      </c>
      <c r="J1077" s="103">
        <v>0</v>
      </c>
      <c r="K1077" s="103">
        <v>0</v>
      </c>
      <c r="L1077" s="104">
        <v>0</v>
      </c>
    </row>
    <row r="1078" spans="1:12" x14ac:dyDescent="0.35">
      <c r="A1078" s="655"/>
      <c r="B1078" s="572"/>
      <c r="C1078" s="17" t="s">
        <v>207</v>
      </c>
      <c r="D1078" s="103">
        <v>6.1186122374445396E-4</v>
      </c>
      <c r="E1078" s="103">
        <v>1.6733497750417822E-3</v>
      </c>
      <c r="F1078" s="103">
        <v>0</v>
      </c>
      <c r="G1078" s="103">
        <v>0</v>
      </c>
      <c r="H1078" s="103">
        <v>0</v>
      </c>
      <c r="I1078" s="103">
        <v>0</v>
      </c>
      <c r="J1078" s="103">
        <v>0</v>
      </c>
      <c r="K1078" s="103">
        <v>0</v>
      </c>
      <c r="L1078" s="104">
        <v>0</v>
      </c>
    </row>
    <row r="1079" spans="1:12" x14ac:dyDescent="0.35">
      <c r="A1079" s="655"/>
      <c r="B1079" s="572"/>
      <c r="C1079" s="17" t="s">
        <v>208</v>
      </c>
      <c r="D1079" s="103">
        <v>3.9501610785459162E-4</v>
      </c>
      <c r="E1079" s="103">
        <v>0</v>
      </c>
      <c r="F1079" s="103">
        <v>0</v>
      </c>
      <c r="G1079" s="103">
        <v>0</v>
      </c>
      <c r="H1079" s="103">
        <v>0</v>
      </c>
      <c r="I1079" s="103">
        <v>0</v>
      </c>
      <c r="J1079" s="103">
        <v>0</v>
      </c>
      <c r="K1079" s="103">
        <v>0</v>
      </c>
      <c r="L1079" s="104">
        <v>0</v>
      </c>
    </row>
    <row r="1080" spans="1:12" x14ac:dyDescent="0.35">
      <c r="A1080" s="655"/>
      <c r="B1080" s="572"/>
      <c r="C1080" s="17" t="s">
        <v>209</v>
      </c>
      <c r="D1080" s="103">
        <v>0</v>
      </c>
      <c r="E1080" s="103">
        <v>0</v>
      </c>
      <c r="F1080" s="103">
        <v>0</v>
      </c>
      <c r="G1080" s="103">
        <v>0</v>
      </c>
      <c r="H1080" s="103">
        <v>0</v>
      </c>
      <c r="I1080" s="103">
        <v>0</v>
      </c>
      <c r="J1080" s="103">
        <v>0</v>
      </c>
      <c r="K1080" s="103">
        <v>0</v>
      </c>
      <c r="L1080" s="104">
        <v>0</v>
      </c>
    </row>
    <row r="1081" spans="1:12" x14ac:dyDescent="0.35">
      <c r="A1081" s="655"/>
      <c r="B1081" s="572"/>
      <c r="C1081" s="17" t="s">
        <v>210</v>
      </c>
      <c r="D1081" s="103">
        <v>0</v>
      </c>
      <c r="E1081" s="103">
        <v>0</v>
      </c>
      <c r="F1081" s="103">
        <v>0</v>
      </c>
      <c r="G1081" s="103">
        <v>0</v>
      </c>
      <c r="H1081" s="103">
        <v>0</v>
      </c>
      <c r="I1081" s="103">
        <v>0</v>
      </c>
      <c r="J1081" s="103">
        <v>0</v>
      </c>
      <c r="K1081" s="103">
        <v>0</v>
      </c>
      <c r="L1081" s="104">
        <v>0</v>
      </c>
    </row>
    <row r="1082" spans="1:12" x14ac:dyDescent="0.35">
      <c r="A1082" s="655"/>
      <c r="B1082" s="572"/>
      <c r="C1082" s="17" t="s">
        <v>211</v>
      </c>
      <c r="D1082" s="103">
        <v>0</v>
      </c>
      <c r="E1082" s="103">
        <v>0</v>
      </c>
      <c r="F1082" s="103">
        <v>0</v>
      </c>
      <c r="G1082" s="103">
        <v>1.4858791745962443E-4</v>
      </c>
      <c r="H1082" s="103">
        <v>0</v>
      </c>
      <c r="I1082" s="103">
        <v>0</v>
      </c>
      <c r="J1082" s="103">
        <v>0</v>
      </c>
      <c r="K1082" s="103">
        <v>0</v>
      </c>
      <c r="L1082" s="104">
        <v>0</v>
      </c>
    </row>
    <row r="1083" spans="1:12" ht="15" thickBot="1" x14ac:dyDescent="0.4">
      <c r="A1083" s="655"/>
      <c r="B1083" s="573"/>
      <c r="C1083" s="99" t="s">
        <v>212</v>
      </c>
      <c r="D1083" s="105">
        <v>0</v>
      </c>
      <c r="E1083" s="105">
        <v>0</v>
      </c>
      <c r="F1083" s="105">
        <v>7.7180717070509022E-3</v>
      </c>
      <c r="G1083" s="105">
        <v>0</v>
      </c>
      <c r="H1083" s="105">
        <v>0</v>
      </c>
      <c r="I1083" s="105">
        <v>0</v>
      </c>
      <c r="J1083" s="105">
        <v>0</v>
      </c>
      <c r="K1083" s="105">
        <v>0</v>
      </c>
      <c r="L1083" s="106">
        <v>0</v>
      </c>
    </row>
    <row r="1084" spans="1:12" x14ac:dyDescent="0.35">
      <c r="A1084" s="655"/>
      <c r="B1084" s="677" t="s">
        <v>143</v>
      </c>
      <c r="C1084" s="98" t="s">
        <v>203</v>
      </c>
      <c r="D1084" s="101">
        <v>3.5674124450167106E-2</v>
      </c>
      <c r="E1084" s="101">
        <v>2.5541957912474068E-4</v>
      </c>
      <c r="F1084" s="101">
        <v>6.2013876777326171E-2</v>
      </c>
      <c r="G1084" s="101">
        <v>0</v>
      </c>
      <c r="H1084" s="101">
        <v>2.4975056707639185E-3</v>
      </c>
      <c r="I1084" s="101">
        <v>0</v>
      </c>
      <c r="J1084" s="101">
        <v>8.5165662582189619E-2</v>
      </c>
      <c r="K1084" s="101">
        <v>0</v>
      </c>
      <c r="L1084" s="102">
        <v>0</v>
      </c>
    </row>
    <row r="1085" spans="1:12" x14ac:dyDescent="0.35">
      <c r="A1085" s="655"/>
      <c r="B1085" s="572"/>
      <c r="C1085" s="17" t="s">
        <v>204</v>
      </c>
      <c r="D1085" s="103">
        <v>4.1866839321104722E-2</v>
      </c>
      <c r="E1085" s="103">
        <v>0.12079524858973757</v>
      </c>
      <c r="F1085" s="103">
        <v>0</v>
      </c>
      <c r="G1085" s="103">
        <v>2.530839579424542E-2</v>
      </c>
      <c r="H1085" s="103">
        <v>0</v>
      </c>
      <c r="I1085" s="103">
        <v>0</v>
      </c>
      <c r="J1085" s="103">
        <v>0</v>
      </c>
      <c r="K1085" s="103">
        <v>3.7779757803028001E-3</v>
      </c>
      <c r="L1085" s="104">
        <v>0</v>
      </c>
    </row>
    <row r="1086" spans="1:12" x14ac:dyDescent="0.35">
      <c r="A1086" s="655"/>
      <c r="B1086" s="572"/>
      <c r="C1086" s="17" t="s">
        <v>205</v>
      </c>
      <c r="D1086" s="103">
        <v>2.8032840006952105E-3</v>
      </c>
      <c r="E1086" s="103">
        <v>0</v>
      </c>
      <c r="F1086" s="103">
        <v>0</v>
      </c>
      <c r="G1086" s="103">
        <v>0</v>
      </c>
      <c r="H1086" s="103">
        <v>0</v>
      </c>
      <c r="I1086" s="103">
        <v>0</v>
      </c>
      <c r="J1086" s="103">
        <v>0</v>
      </c>
      <c r="K1086" s="103">
        <v>0</v>
      </c>
      <c r="L1086" s="104">
        <v>0</v>
      </c>
    </row>
    <row r="1087" spans="1:12" x14ac:dyDescent="0.35">
      <c r="A1087" s="655"/>
      <c r="B1087" s="572"/>
      <c r="C1087" s="17" t="s">
        <v>206</v>
      </c>
      <c r="D1087" s="103">
        <v>2.4075074053188532E-4</v>
      </c>
      <c r="E1087" s="103">
        <v>0</v>
      </c>
      <c r="F1087" s="103">
        <v>0</v>
      </c>
      <c r="G1087" s="103">
        <v>0</v>
      </c>
      <c r="H1087" s="103">
        <v>0</v>
      </c>
      <c r="I1087" s="103">
        <v>0</v>
      </c>
      <c r="J1087" s="103">
        <v>0</v>
      </c>
      <c r="K1087" s="103">
        <v>0</v>
      </c>
      <c r="L1087" s="104">
        <v>0</v>
      </c>
    </row>
    <row r="1088" spans="1:12" x14ac:dyDescent="0.35">
      <c r="A1088" s="655"/>
      <c r="B1088" s="572"/>
      <c r="C1088" s="17" t="s">
        <v>207</v>
      </c>
      <c r="D1088" s="103">
        <v>2.6854973906439577E-2</v>
      </c>
      <c r="E1088" s="103">
        <v>0.5</v>
      </c>
      <c r="F1088" s="103">
        <v>0</v>
      </c>
      <c r="G1088" s="103">
        <v>0</v>
      </c>
      <c r="H1088" s="103">
        <v>0</v>
      </c>
      <c r="I1088" s="103">
        <v>0</v>
      </c>
      <c r="J1088" s="103">
        <v>0</v>
      </c>
      <c r="K1088" s="103">
        <v>0</v>
      </c>
      <c r="L1088" s="104">
        <v>0</v>
      </c>
    </row>
    <row r="1089" spans="1:12" x14ac:dyDescent="0.35">
      <c r="A1089" s="655"/>
      <c r="B1089" s="572"/>
      <c r="C1089" s="17" t="s">
        <v>208</v>
      </c>
      <c r="D1089" s="103">
        <v>1.7337505397284188E-2</v>
      </c>
      <c r="E1089" s="103">
        <v>0</v>
      </c>
      <c r="F1089" s="103">
        <v>0</v>
      </c>
      <c r="G1089" s="103">
        <v>0</v>
      </c>
      <c r="H1089" s="103">
        <v>0</v>
      </c>
      <c r="I1089" s="103">
        <v>0</v>
      </c>
      <c r="J1089" s="103">
        <v>0</v>
      </c>
      <c r="K1089" s="103">
        <v>0</v>
      </c>
      <c r="L1089" s="104">
        <v>0</v>
      </c>
    </row>
    <row r="1090" spans="1:12" x14ac:dyDescent="0.35">
      <c r="A1090" s="655"/>
      <c r="B1090" s="572"/>
      <c r="C1090" s="17" t="s">
        <v>209</v>
      </c>
      <c r="D1090" s="103">
        <v>0</v>
      </c>
      <c r="E1090" s="103">
        <v>0</v>
      </c>
      <c r="F1090" s="103">
        <v>0</v>
      </c>
      <c r="G1090" s="103">
        <v>0</v>
      </c>
      <c r="H1090" s="103">
        <v>0</v>
      </c>
      <c r="I1090" s="103">
        <v>0</v>
      </c>
      <c r="J1090" s="103">
        <v>0</v>
      </c>
      <c r="K1090" s="103">
        <v>0</v>
      </c>
      <c r="L1090" s="104">
        <v>0</v>
      </c>
    </row>
    <row r="1091" spans="1:12" x14ac:dyDescent="0.35">
      <c r="A1091" s="655"/>
      <c r="B1091" s="572"/>
      <c r="C1091" s="17" t="s">
        <v>210</v>
      </c>
      <c r="D1091" s="103">
        <v>0</v>
      </c>
      <c r="E1091" s="103">
        <v>0</v>
      </c>
      <c r="F1091" s="103">
        <v>0</v>
      </c>
      <c r="G1091" s="103">
        <v>0</v>
      </c>
      <c r="H1091" s="103">
        <v>0</v>
      </c>
      <c r="I1091" s="103">
        <v>0</v>
      </c>
      <c r="J1091" s="103">
        <v>0</v>
      </c>
      <c r="K1091" s="103">
        <v>0</v>
      </c>
      <c r="L1091" s="104">
        <v>0</v>
      </c>
    </row>
    <row r="1092" spans="1:12" x14ac:dyDescent="0.35">
      <c r="A1092" s="655"/>
      <c r="B1092" s="572"/>
      <c r="C1092" s="17" t="s">
        <v>211</v>
      </c>
      <c r="D1092" s="103">
        <v>0</v>
      </c>
      <c r="E1092" s="103">
        <v>0</v>
      </c>
      <c r="F1092" s="103">
        <v>0</v>
      </c>
      <c r="G1092" s="103">
        <v>7.4913594626497243E-2</v>
      </c>
      <c r="H1092" s="103">
        <v>0</v>
      </c>
      <c r="I1092" s="103">
        <v>0</v>
      </c>
      <c r="J1092" s="103">
        <v>0</v>
      </c>
      <c r="K1092" s="103">
        <v>0</v>
      </c>
      <c r="L1092" s="104">
        <v>0</v>
      </c>
    </row>
    <row r="1093" spans="1:12" ht="15" thickBot="1" x14ac:dyDescent="0.4">
      <c r="A1093" s="655"/>
      <c r="B1093" s="573"/>
      <c r="C1093" s="99" t="s">
        <v>212</v>
      </c>
      <c r="D1093" s="105">
        <v>0</v>
      </c>
      <c r="E1093" s="105">
        <v>0</v>
      </c>
      <c r="F1093" s="105">
        <v>3.2246879381856606E-3</v>
      </c>
      <c r="G1093" s="105">
        <v>0</v>
      </c>
      <c r="H1093" s="105">
        <v>0</v>
      </c>
      <c r="I1093" s="105">
        <v>0</v>
      </c>
      <c r="J1093" s="105">
        <v>0</v>
      </c>
      <c r="K1093" s="105">
        <v>0</v>
      </c>
      <c r="L1093" s="106">
        <v>0</v>
      </c>
    </row>
    <row r="1094" spans="1:12" x14ac:dyDescent="0.35">
      <c r="A1094" s="655"/>
    </row>
    <row r="1095" spans="1:12" x14ac:dyDescent="0.35">
      <c r="A1095" s="655"/>
      <c r="B1095" s="241" t="s">
        <v>974</v>
      </c>
    </row>
    <row r="1096" spans="1:12" ht="15" thickBot="1" x14ac:dyDescent="0.4">
      <c r="A1096" s="655"/>
      <c r="B1096" s="17" t="s">
        <v>425</v>
      </c>
      <c r="C1096" s="17" t="s">
        <v>424</v>
      </c>
      <c r="D1096" s="100" t="s">
        <v>201</v>
      </c>
      <c r="E1096" s="100" t="s">
        <v>213</v>
      </c>
      <c r="F1096" s="100" t="s">
        <v>214</v>
      </c>
      <c r="G1096" s="100" t="s">
        <v>215</v>
      </c>
      <c r="H1096" s="100" t="s">
        <v>362</v>
      </c>
      <c r="I1096" s="100" t="s">
        <v>363</v>
      </c>
      <c r="J1096" s="100" t="s">
        <v>364</v>
      </c>
      <c r="K1096" s="100" t="s">
        <v>216</v>
      </c>
      <c r="L1096" s="100" t="s">
        <v>202</v>
      </c>
    </row>
    <row r="1097" spans="1:12" x14ac:dyDescent="0.35">
      <c r="A1097" s="655"/>
      <c r="B1097" s="677" t="s">
        <v>147</v>
      </c>
      <c r="C1097" s="98" t="s">
        <v>203</v>
      </c>
      <c r="D1097" s="101">
        <v>0.10220893072082608</v>
      </c>
      <c r="E1097" s="101">
        <v>3.3987112802155081E-6</v>
      </c>
      <c r="F1097" s="101">
        <v>1.2706280195525582E-2</v>
      </c>
      <c r="G1097" s="101">
        <v>0</v>
      </c>
      <c r="H1097" s="101">
        <v>1.1772790730864885E-3</v>
      </c>
      <c r="I1097" s="101">
        <v>5.8289309887852074E-2</v>
      </c>
      <c r="J1097" s="101">
        <v>0.12595835131058775</v>
      </c>
      <c r="K1097" s="101">
        <v>0</v>
      </c>
      <c r="L1097" s="102">
        <v>0</v>
      </c>
    </row>
    <row r="1098" spans="1:12" x14ac:dyDescent="0.35">
      <c r="A1098" s="655"/>
      <c r="B1098" s="572"/>
      <c r="C1098" s="17" t="s">
        <v>204</v>
      </c>
      <c r="D1098" s="103">
        <v>0.18</v>
      </c>
      <c r="E1098" s="103">
        <v>5.2687035493691532E-2</v>
      </c>
      <c r="F1098" s="103">
        <v>0</v>
      </c>
      <c r="G1098" s="103">
        <v>1.1710986094547834E-2</v>
      </c>
      <c r="H1098" s="103">
        <v>0</v>
      </c>
      <c r="I1098" s="103">
        <v>0</v>
      </c>
      <c r="J1098" s="103">
        <v>0</v>
      </c>
      <c r="K1098" s="103">
        <v>0</v>
      </c>
      <c r="L1098" s="104">
        <v>0</v>
      </c>
    </row>
    <row r="1099" spans="1:12" x14ac:dyDescent="0.35">
      <c r="A1099" s="655"/>
      <c r="B1099" s="572"/>
      <c r="C1099" s="17" t="s">
        <v>205</v>
      </c>
      <c r="D1099" s="103">
        <v>6.3077156382281474E-4</v>
      </c>
      <c r="E1099" s="103">
        <v>8.6330674636701864E-4</v>
      </c>
      <c r="F1099" s="103">
        <v>0</v>
      </c>
      <c r="G1099" s="103">
        <v>0</v>
      </c>
      <c r="H1099" s="103">
        <v>0</v>
      </c>
      <c r="I1099" s="103">
        <v>0</v>
      </c>
      <c r="J1099" s="103">
        <v>0</v>
      </c>
      <c r="K1099" s="103">
        <v>0</v>
      </c>
      <c r="L1099" s="104">
        <v>0</v>
      </c>
    </row>
    <row r="1100" spans="1:12" x14ac:dyDescent="0.35">
      <c r="A1100" s="655"/>
      <c r="B1100" s="572"/>
      <c r="C1100" s="17" t="s">
        <v>206</v>
      </c>
      <c r="D1100" s="103">
        <v>2.705629467485859E-4</v>
      </c>
      <c r="E1100" s="103">
        <v>3.1084694724355239E-3</v>
      </c>
      <c r="F1100" s="103">
        <v>0</v>
      </c>
      <c r="G1100" s="103">
        <v>0</v>
      </c>
      <c r="H1100" s="103">
        <v>0</v>
      </c>
      <c r="I1100" s="103">
        <v>0</v>
      </c>
      <c r="J1100" s="103">
        <v>0</v>
      </c>
      <c r="K1100" s="103">
        <v>0</v>
      </c>
      <c r="L1100" s="104">
        <v>0</v>
      </c>
    </row>
    <row r="1101" spans="1:12" x14ac:dyDescent="0.35">
      <c r="A1101" s="655"/>
      <c r="B1101" s="572"/>
      <c r="C1101" s="17" t="s">
        <v>207</v>
      </c>
      <c r="D1101" s="103">
        <v>0.1144264364970675</v>
      </c>
      <c r="E1101" s="103">
        <v>0.16070176987854401</v>
      </c>
      <c r="F1101" s="103">
        <v>0</v>
      </c>
      <c r="G1101" s="103">
        <v>0</v>
      </c>
      <c r="H1101" s="103">
        <v>0</v>
      </c>
      <c r="I1101" s="103">
        <v>0</v>
      </c>
      <c r="J1101" s="103">
        <v>0</v>
      </c>
      <c r="K1101" s="103">
        <v>0</v>
      </c>
      <c r="L1101" s="104">
        <v>0</v>
      </c>
    </row>
    <row r="1102" spans="1:12" x14ac:dyDescent="0.35">
      <c r="A1102" s="655"/>
      <c r="B1102" s="572"/>
      <c r="C1102" s="17" t="s">
        <v>208</v>
      </c>
      <c r="D1102" s="103">
        <v>3.2129055466630044E-2</v>
      </c>
      <c r="E1102" s="103">
        <v>0</v>
      </c>
      <c r="F1102" s="103">
        <v>0</v>
      </c>
      <c r="G1102" s="103">
        <v>0</v>
      </c>
      <c r="H1102" s="103">
        <v>0</v>
      </c>
      <c r="I1102" s="103">
        <v>0</v>
      </c>
      <c r="J1102" s="103">
        <v>0</v>
      </c>
      <c r="K1102" s="103">
        <v>0</v>
      </c>
      <c r="L1102" s="104">
        <v>0</v>
      </c>
    </row>
    <row r="1103" spans="1:12" x14ac:dyDescent="0.35">
      <c r="A1103" s="655"/>
      <c r="B1103" s="572"/>
      <c r="C1103" s="17" t="s">
        <v>209</v>
      </c>
      <c r="D1103" s="103">
        <v>0</v>
      </c>
      <c r="E1103" s="103">
        <v>0</v>
      </c>
      <c r="F1103" s="103">
        <v>0</v>
      </c>
      <c r="G1103" s="103">
        <v>0</v>
      </c>
      <c r="H1103" s="103">
        <v>0</v>
      </c>
      <c r="I1103" s="103">
        <v>0</v>
      </c>
      <c r="J1103" s="103">
        <v>0</v>
      </c>
      <c r="K1103" s="103">
        <v>0</v>
      </c>
      <c r="L1103" s="104">
        <v>0</v>
      </c>
    </row>
    <row r="1104" spans="1:12" x14ac:dyDescent="0.35">
      <c r="A1104" s="655"/>
      <c r="B1104" s="572"/>
      <c r="C1104" s="17" t="s">
        <v>210</v>
      </c>
      <c r="D1104" s="103">
        <v>0</v>
      </c>
      <c r="E1104" s="103">
        <v>0</v>
      </c>
      <c r="F1104" s="103">
        <v>0</v>
      </c>
      <c r="G1104" s="103">
        <v>0</v>
      </c>
      <c r="H1104" s="103">
        <v>0</v>
      </c>
      <c r="I1104" s="103">
        <v>0</v>
      </c>
      <c r="J1104" s="103">
        <v>0</v>
      </c>
      <c r="K1104" s="103">
        <v>0</v>
      </c>
      <c r="L1104" s="104">
        <v>0</v>
      </c>
    </row>
    <row r="1105" spans="1:12" x14ac:dyDescent="0.35">
      <c r="A1105" s="655"/>
      <c r="B1105" s="572"/>
      <c r="C1105" s="17" t="s">
        <v>211</v>
      </c>
      <c r="D1105" s="103">
        <v>0</v>
      </c>
      <c r="E1105" s="103">
        <v>0</v>
      </c>
      <c r="F1105" s="103">
        <v>0</v>
      </c>
      <c r="G1105" s="103">
        <v>0.12867656606215566</v>
      </c>
      <c r="H1105" s="103">
        <v>0</v>
      </c>
      <c r="I1105" s="103">
        <v>0</v>
      </c>
      <c r="J1105" s="103">
        <v>0</v>
      </c>
      <c r="K1105" s="103">
        <v>0</v>
      </c>
      <c r="L1105" s="104">
        <v>0</v>
      </c>
    </row>
    <row r="1106" spans="1:12" ht="15" thickBot="1" x14ac:dyDescent="0.4">
      <c r="A1106" s="655"/>
      <c r="B1106" s="573"/>
      <c r="C1106" s="99" t="s">
        <v>212</v>
      </c>
      <c r="D1106" s="105">
        <v>0</v>
      </c>
      <c r="E1106" s="105">
        <v>0</v>
      </c>
      <c r="F1106" s="105">
        <v>1.6232658397558077E-2</v>
      </c>
      <c r="G1106" s="105">
        <v>0</v>
      </c>
      <c r="H1106" s="105">
        <v>0</v>
      </c>
      <c r="I1106" s="105">
        <v>0</v>
      </c>
      <c r="J1106" s="105">
        <v>0</v>
      </c>
      <c r="K1106" s="105">
        <v>0</v>
      </c>
      <c r="L1106" s="106">
        <v>0</v>
      </c>
    </row>
    <row r="1107" spans="1:12" x14ac:dyDescent="0.35">
      <c r="A1107" s="655"/>
      <c r="B1107" s="677" t="s">
        <v>148</v>
      </c>
      <c r="C1107" s="98" t="s">
        <v>203</v>
      </c>
      <c r="D1107" s="101">
        <v>0.11087456413044497</v>
      </c>
      <c r="E1107" s="101">
        <v>1.7650527201923646E-4</v>
      </c>
      <c r="F1107" s="101">
        <v>1.0086467206135652E-2</v>
      </c>
      <c r="G1107" s="101">
        <v>0</v>
      </c>
      <c r="H1107" s="101">
        <v>0</v>
      </c>
      <c r="I1107" s="101">
        <v>7.2326145611790266E-2</v>
      </c>
      <c r="J1107" s="101">
        <v>9.5047907235569121E-2</v>
      </c>
      <c r="K1107" s="101">
        <v>0</v>
      </c>
      <c r="L1107" s="102">
        <v>0</v>
      </c>
    </row>
    <row r="1108" spans="1:12" x14ac:dyDescent="0.35">
      <c r="A1108" s="655"/>
      <c r="B1108" s="572"/>
      <c r="C1108" s="17" t="s">
        <v>204</v>
      </c>
      <c r="D1108" s="103">
        <v>0.38216618031427385</v>
      </c>
      <c r="E1108" s="103">
        <v>7.8459074193061307E-2</v>
      </c>
      <c r="F1108" s="103">
        <v>0</v>
      </c>
      <c r="G1108" s="103">
        <v>6.8041994395156742E-3</v>
      </c>
      <c r="H1108" s="103">
        <v>0</v>
      </c>
      <c r="I1108" s="103">
        <v>0</v>
      </c>
      <c r="J1108" s="103">
        <v>0</v>
      </c>
      <c r="K1108" s="103">
        <v>6.1358631022372578E-3</v>
      </c>
      <c r="L1108" s="104">
        <v>0</v>
      </c>
    </row>
    <row r="1109" spans="1:12" x14ac:dyDescent="0.35">
      <c r="A1109" s="655"/>
      <c r="B1109" s="572"/>
      <c r="C1109" s="17" t="s">
        <v>205</v>
      </c>
      <c r="D1109" s="103">
        <v>3.8922280114299834E-3</v>
      </c>
      <c r="E1109" s="103">
        <v>0</v>
      </c>
      <c r="F1109" s="103">
        <v>0</v>
      </c>
      <c r="G1109" s="103">
        <v>0</v>
      </c>
      <c r="H1109" s="103">
        <v>0</v>
      </c>
      <c r="I1109" s="103">
        <v>0</v>
      </c>
      <c r="J1109" s="103">
        <v>0</v>
      </c>
      <c r="K1109" s="103">
        <v>0</v>
      </c>
      <c r="L1109" s="104">
        <v>0</v>
      </c>
    </row>
    <row r="1110" spans="1:12" x14ac:dyDescent="0.35">
      <c r="A1110" s="655"/>
      <c r="B1110" s="572"/>
      <c r="C1110" s="17" t="s">
        <v>206</v>
      </c>
      <c r="D1110" s="103">
        <v>2.2273722272803218E-4</v>
      </c>
      <c r="E1110" s="103">
        <v>0</v>
      </c>
      <c r="F1110" s="103">
        <v>0</v>
      </c>
      <c r="G1110" s="103">
        <v>0</v>
      </c>
      <c r="H1110" s="103">
        <v>0</v>
      </c>
      <c r="I1110" s="103">
        <v>0</v>
      </c>
      <c r="J1110" s="103">
        <v>0</v>
      </c>
      <c r="K1110" s="103">
        <v>0</v>
      </c>
      <c r="L1110" s="104">
        <v>0</v>
      </c>
    </row>
    <row r="1111" spans="1:12" x14ac:dyDescent="0.35">
      <c r="A1111" s="655"/>
      <c r="B1111" s="572"/>
      <c r="C1111" s="17" t="s">
        <v>207</v>
      </c>
      <c r="D1111" s="103">
        <v>6.9183678347974661E-2</v>
      </c>
      <c r="E1111" s="103">
        <v>1.7412123466733133E-2</v>
      </c>
      <c r="F1111" s="103">
        <v>0</v>
      </c>
      <c r="G1111" s="103">
        <v>0</v>
      </c>
      <c r="H1111" s="103">
        <v>0</v>
      </c>
      <c r="I1111" s="103">
        <v>0</v>
      </c>
      <c r="J1111" s="103">
        <v>0</v>
      </c>
      <c r="K1111" s="103">
        <v>0</v>
      </c>
      <c r="L1111" s="104">
        <v>0</v>
      </c>
    </row>
    <row r="1112" spans="1:12" x14ac:dyDescent="0.35">
      <c r="A1112" s="655"/>
      <c r="B1112" s="572"/>
      <c r="C1112" s="17" t="s">
        <v>208</v>
      </c>
      <c r="D1112" s="103">
        <v>4.6374680215958849E-2</v>
      </c>
      <c r="E1112" s="103">
        <v>0</v>
      </c>
      <c r="F1112" s="103">
        <v>0</v>
      </c>
      <c r="G1112" s="103">
        <v>0</v>
      </c>
      <c r="H1112" s="103">
        <v>0</v>
      </c>
      <c r="I1112" s="103">
        <v>0</v>
      </c>
      <c r="J1112" s="103">
        <v>0</v>
      </c>
      <c r="K1112" s="103">
        <v>0</v>
      </c>
      <c r="L1112" s="104">
        <v>0</v>
      </c>
    </row>
    <row r="1113" spans="1:12" x14ac:dyDescent="0.35">
      <c r="A1113" s="655"/>
      <c r="B1113" s="572"/>
      <c r="C1113" s="17" t="s">
        <v>209</v>
      </c>
      <c r="D1113" s="103">
        <v>0</v>
      </c>
      <c r="E1113" s="103">
        <v>0</v>
      </c>
      <c r="F1113" s="103">
        <v>0</v>
      </c>
      <c r="G1113" s="103">
        <v>0</v>
      </c>
      <c r="H1113" s="103">
        <v>0</v>
      </c>
      <c r="I1113" s="103">
        <v>0</v>
      </c>
      <c r="J1113" s="103">
        <v>0</v>
      </c>
      <c r="K1113" s="103">
        <v>0</v>
      </c>
      <c r="L1113" s="104">
        <v>0</v>
      </c>
    </row>
    <row r="1114" spans="1:12" x14ac:dyDescent="0.35">
      <c r="A1114" s="655"/>
      <c r="B1114" s="572"/>
      <c r="C1114" s="17" t="s">
        <v>210</v>
      </c>
      <c r="D1114" s="103">
        <v>0</v>
      </c>
      <c r="E1114" s="103">
        <v>0</v>
      </c>
      <c r="F1114" s="103">
        <v>0</v>
      </c>
      <c r="G1114" s="103">
        <v>0</v>
      </c>
      <c r="H1114" s="103">
        <v>0</v>
      </c>
      <c r="I1114" s="103">
        <v>0</v>
      </c>
      <c r="J1114" s="103">
        <v>0</v>
      </c>
      <c r="K1114" s="103">
        <v>0</v>
      </c>
      <c r="L1114" s="104">
        <v>0</v>
      </c>
    </row>
    <row r="1115" spans="1:12" x14ac:dyDescent="0.35">
      <c r="A1115" s="655"/>
      <c r="B1115" s="572"/>
      <c r="C1115" s="17" t="s">
        <v>211</v>
      </c>
      <c r="D1115" s="103">
        <v>0</v>
      </c>
      <c r="E1115" s="103">
        <v>0</v>
      </c>
      <c r="F1115" s="103">
        <v>0</v>
      </c>
      <c r="G1115" s="103">
        <v>5.9522295888482207E-2</v>
      </c>
      <c r="H1115" s="103">
        <v>0</v>
      </c>
      <c r="I1115" s="103">
        <v>0</v>
      </c>
      <c r="J1115" s="103">
        <v>0</v>
      </c>
      <c r="K1115" s="103">
        <v>0</v>
      </c>
      <c r="L1115" s="104">
        <v>0</v>
      </c>
    </row>
    <row r="1116" spans="1:12" ht="15" thickBot="1" x14ac:dyDescent="0.4">
      <c r="A1116" s="655"/>
      <c r="B1116" s="573"/>
      <c r="C1116" s="99" t="s">
        <v>212</v>
      </c>
      <c r="D1116" s="105">
        <v>0</v>
      </c>
      <c r="E1116" s="105">
        <v>0</v>
      </c>
      <c r="F1116" s="105">
        <v>4.9660926987773739E-2</v>
      </c>
      <c r="G1116" s="105">
        <v>0</v>
      </c>
      <c r="H1116" s="105">
        <v>0</v>
      </c>
      <c r="I1116" s="105">
        <v>0</v>
      </c>
      <c r="J1116" s="105">
        <v>0</v>
      </c>
      <c r="K1116" s="105">
        <v>0</v>
      </c>
      <c r="L1116" s="106">
        <v>0</v>
      </c>
    </row>
    <row r="1117" spans="1:12" x14ac:dyDescent="0.35">
      <c r="A1117" s="655"/>
      <c r="B1117" s="677" t="s">
        <v>149</v>
      </c>
      <c r="C1117" s="98" t="s">
        <v>203</v>
      </c>
      <c r="D1117" s="101">
        <v>0.02</v>
      </c>
      <c r="E1117" s="101">
        <v>0</v>
      </c>
      <c r="F1117" s="101">
        <v>1.0097811134155397E-2</v>
      </c>
      <c r="G1117" s="101">
        <v>0</v>
      </c>
      <c r="H1117" s="101">
        <v>6.8610951770054494E-4</v>
      </c>
      <c r="I1117" s="101">
        <v>5.7270562805149375E-2</v>
      </c>
      <c r="J1117" s="101">
        <v>2.7426763353627898E-2</v>
      </c>
      <c r="K1117" s="101">
        <v>0</v>
      </c>
      <c r="L1117" s="102">
        <v>0</v>
      </c>
    </row>
    <row r="1118" spans="1:12" x14ac:dyDescent="0.35">
      <c r="A1118" s="655"/>
      <c r="B1118" s="572"/>
      <c r="C1118" s="17" t="s">
        <v>204</v>
      </c>
      <c r="D1118" s="103">
        <v>3.5000000000000003E-2</v>
      </c>
      <c r="E1118" s="103">
        <v>0.02</v>
      </c>
      <c r="F1118" s="103">
        <v>0</v>
      </c>
      <c r="G1118" s="103">
        <v>3.8944689394572103E-3</v>
      </c>
      <c r="H1118" s="103">
        <v>0</v>
      </c>
      <c r="I1118" s="103">
        <v>0</v>
      </c>
      <c r="J1118" s="103">
        <v>0</v>
      </c>
      <c r="K1118" s="103">
        <v>3.4069215218377547E-3</v>
      </c>
      <c r="L1118" s="104">
        <v>0</v>
      </c>
    </row>
    <row r="1119" spans="1:12" x14ac:dyDescent="0.35">
      <c r="A1119" s="655"/>
      <c r="B1119" s="572"/>
      <c r="C1119" s="17" t="s">
        <v>205</v>
      </c>
      <c r="D1119" s="103">
        <v>0.04</v>
      </c>
      <c r="E1119" s="103">
        <v>0</v>
      </c>
      <c r="F1119" s="103">
        <v>0</v>
      </c>
      <c r="G1119" s="103">
        <v>0</v>
      </c>
      <c r="H1119" s="103">
        <v>0</v>
      </c>
      <c r="I1119" s="103">
        <v>0</v>
      </c>
      <c r="J1119" s="103">
        <v>0</v>
      </c>
      <c r="K1119" s="103">
        <v>0</v>
      </c>
      <c r="L1119" s="104">
        <v>0</v>
      </c>
    </row>
    <row r="1120" spans="1:12" x14ac:dyDescent="0.35">
      <c r="A1120" s="655"/>
      <c r="B1120" s="572"/>
      <c r="C1120" s="17" t="s">
        <v>206</v>
      </c>
      <c r="D1120" s="103">
        <v>5.0000000000000001E-3</v>
      </c>
      <c r="E1120" s="103">
        <v>4.6818983113234292E-3</v>
      </c>
      <c r="F1120" s="103">
        <v>0</v>
      </c>
      <c r="G1120" s="103">
        <v>0</v>
      </c>
      <c r="H1120" s="103">
        <v>0</v>
      </c>
      <c r="I1120" s="103">
        <v>0</v>
      </c>
      <c r="J1120" s="103">
        <v>0</v>
      </c>
      <c r="K1120" s="103">
        <v>0</v>
      </c>
      <c r="L1120" s="104">
        <v>0</v>
      </c>
    </row>
    <row r="1121" spans="1:12" x14ac:dyDescent="0.35">
      <c r="A1121" s="655"/>
      <c r="B1121" s="572"/>
      <c r="C1121" s="17" t="s">
        <v>207</v>
      </c>
      <c r="D1121" s="103">
        <v>0</v>
      </c>
      <c r="E1121" s="103">
        <v>0.75</v>
      </c>
      <c r="F1121" s="103">
        <v>0</v>
      </c>
      <c r="G1121" s="103">
        <v>0</v>
      </c>
      <c r="H1121" s="103">
        <v>0</v>
      </c>
      <c r="I1121" s="103">
        <v>0</v>
      </c>
      <c r="J1121" s="103">
        <v>0</v>
      </c>
      <c r="K1121" s="103">
        <v>0</v>
      </c>
      <c r="L1121" s="104">
        <v>0</v>
      </c>
    </row>
    <row r="1122" spans="1:12" x14ac:dyDescent="0.35">
      <c r="A1122" s="655"/>
      <c r="B1122" s="572"/>
      <c r="C1122" s="17" t="s">
        <v>208</v>
      </c>
      <c r="D1122" s="103">
        <v>0</v>
      </c>
      <c r="E1122" s="103">
        <v>0</v>
      </c>
      <c r="F1122" s="103">
        <v>0</v>
      </c>
      <c r="G1122" s="103">
        <v>0</v>
      </c>
      <c r="H1122" s="103">
        <v>0</v>
      </c>
      <c r="I1122" s="103">
        <v>0</v>
      </c>
      <c r="J1122" s="103">
        <v>0</v>
      </c>
      <c r="K1122" s="103">
        <v>0</v>
      </c>
      <c r="L1122" s="104">
        <v>0</v>
      </c>
    </row>
    <row r="1123" spans="1:12" x14ac:dyDescent="0.35">
      <c r="A1123" s="655"/>
      <c r="B1123" s="572"/>
      <c r="C1123" s="17" t="s">
        <v>209</v>
      </c>
      <c r="D1123" s="103">
        <v>0</v>
      </c>
      <c r="E1123" s="103">
        <v>0</v>
      </c>
      <c r="F1123" s="103">
        <v>0</v>
      </c>
      <c r="G1123" s="103">
        <v>0</v>
      </c>
      <c r="H1123" s="103">
        <v>0</v>
      </c>
      <c r="I1123" s="103">
        <v>0</v>
      </c>
      <c r="J1123" s="103">
        <v>0</v>
      </c>
      <c r="K1123" s="103">
        <v>0</v>
      </c>
      <c r="L1123" s="104">
        <v>0</v>
      </c>
    </row>
    <row r="1124" spans="1:12" x14ac:dyDescent="0.35">
      <c r="A1124" s="655"/>
      <c r="B1124" s="572"/>
      <c r="C1124" s="17" t="s">
        <v>210</v>
      </c>
      <c r="D1124" s="103">
        <v>0</v>
      </c>
      <c r="E1124" s="103">
        <v>0</v>
      </c>
      <c r="F1124" s="103">
        <v>0</v>
      </c>
      <c r="G1124" s="103">
        <v>0</v>
      </c>
      <c r="H1124" s="103">
        <v>0</v>
      </c>
      <c r="I1124" s="103">
        <v>0</v>
      </c>
      <c r="J1124" s="103">
        <v>0</v>
      </c>
      <c r="K1124" s="103">
        <v>0</v>
      </c>
      <c r="L1124" s="104">
        <v>0</v>
      </c>
    </row>
    <row r="1125" spans="1:12" x14ac:dyDescent="0.35">
      <c r="A1125" s="655"/>
      <c r="B1125" s="572"/>
      <c r="C1125" s="17" t="s">
        <v>211</v>
      </c>
      <c r="D1125" s="103">
        <v>0</v>
      </c>
      <c r="E1125" s="103">
        <v>0</v>
      </c>
      <c r="F1125" s="103">
        <v>0</v>
      </c>
      <c r="G1125" s="103">
        <v>2.4880218133885371E-2</v>
      </c>
      <c r="H1125" s="103">
        <v>0</v>
      </c>
      <c r="I1125" s="103">
        <v>0</v>
      </c>
      <c r="J1125" s="103">
        <v>0</v>
      </c>
      <c r="K1125" s="103">
        <v>0</v>
      </c>
      <c r="L1125" s="104">
        <v>0</v>
      </c>
    </row>
    <row r="1126" spans="1:12" ht="15" thickBot="1" x14ac:dyDescent="0.4">
      <c r="A1126" s="655"/>
      <c r="B1126" s="573"/>
      <c r="C1126" s="99" t="s">
        <v>212</v>
      </c>
      <c r="D1126" s="105">
        <v>0</v>
      </c>
      <c r="E1126" s="105">
        <v>0</v>
      </c>
      <c r="F1126" s="105">
        <v>6.7896838167859201E-4</v>
      </c>
      <c r="G1126" s="105">
        <v>0</v>
      </c>
      <c r="H1126" s="105">
        <v>0</v>
      </c>
      <c r="I1126" s="105">
        <v>0</v>
      </c>
      <c r="J1126" s="105">
        <v>0</v>
      </c>
      <c r="K1126" s="105">
        <v>0</v>
      </c>
      <c r="L1126" s="106">
        <v>0</v>
      </c>
    </row>
    <row r="1127" spans="1:12" x14ac:dyDescent="0.35">
      <c r="A1127" s="655"/>
      <c r="B1127" s="677" t="s">
        <v>150</v>
      </c>
      <c r="C1127" s="98" t="s">
        <v>203</v>
      </c>
      <c r="D1127" s="101">
        <v>0.30251707689468321</v>
      </c>
      <c r="E1127" s="101">
        <v>1.3199297403710601E-4</v>
      </c>
      <c r="F1127" s="101">
        <v>7.6884142006058663E-3</v>
      </c>
      <c r="G1127" s="101">
        <v>0</v>
      </c>
      <c r="H1127" s="101">
        <v>2.5462336488036837E-3</v>
      </c>
      <c r="I1127" s="101">
        <v>1.1133447250724028E-2</v>
      </c>
      <c r="J1127" s="101">
        <v>6.9642882338928291E-2</v>
      </c>
      <c r="K1127" s="101">
        <v>0</v>
      </c>
      <c r="L1127" s="102">
        <v>0</v>
      </c>
    </row>
    <row r="1128" spans="1:12" x14ac:dyDescent="0.35">
      <c r="A1128" s="655"/>
      <c r="B1128" s="572"/>
      <c r="C1128" s="17" t="s">
        <v>204</v>
      </c>
      <c r="D1128" s="103">
        <v>0.38246182700246134</v>
      </c>
      <c r="E1128" s="103">
        <v>9.2459578715782129E-2</v>
      </c>
      <c r="F1128" s="103">
        <v>0</v>
      </c>
      <c r="G1128" s="103">
        <v>1.2006230627934485E-2</v>
      </c>
      <c r="H1128" s="103">
        <v>0</v>
      </c>
      <c r="I1128" s="103">
        <v>0</v>
      </c>
      <c r="J1128" s="103">
        <v>0</v>
      </c>
      <c r="K1128" s="103">
        <v>4.1535423776641713E-3</v>
      </c>
      <c r="L1128" s="104">
        <v>0</v>
      </c>
    </row>
    <row r="1129" spans="1:12" x14ac:dyDescent="0.35">
      <c r="A1129" s="655"/>
      <c r="B1129" s="572"/>
      <c r="C1129" s="17" t="s">
        <v>205</v>
      </c>
      <c r="D1129" s="103">
        <v>4.8228307667060114E-2</v>
      </c>
      <c r="E1129" s="103">
        <v>1.1403499987756658E-4</v>
      </c>
      <c r="F1129" s="103">
        <v>0</v>
      </c>
      <c r="G1129" s="103">
        <v>0</v>
      </c>
      <c r="H1129" s="103">
        <v>0</v>
      </c>
      <c r="I1129" s="103">
        <v>0</v>
      </c>
      <c r="J1129" s="103">
        <v>0</v>
      </c>
      <c r="K1129" s="103">
        <v>0</v>
      </c>
      <c r="L1129" s="104">
        <v>0</v>
      </c>
    </row>
    <row r="1130" spans="1:12" x14ac:dyDescent="0.35">
      <c r="A1130" s="655"/>
      <c r="B1130" s="572"/>
      <c r="C1130" s="17" t="s">
        <v>206</v>
      </c>
      <c r="D1130" s="103">
        <v>3.1067897257203946E-5</v>
      </c>
      <c r="E1130" s="103">
        <v>2.3899173026153435E-3</v>
      </c>
      <c r="F1130" s="103">
        <v>0</v>
      </c>
      <c r="G1130" s="103">
        <v>0</v>
      </c>
      <c r="H1130" s="103">
        <v>0</v>
      </c>
      <c r="I1130" s="103">
        <v>0</v>
      </c>
      <c r="J1130" s="103">
        <v>0</v>
      </c>
      <c r="K1130" s="103">
        <v>0</v>
      </c>
      <c r="L1130" s="104">
        <v>0</v>
      </c>
    </row>
    <row r="1131" spans="1:12" x14ac:dyDescent="0.35">
      <c r="A1131" s="655"/>
      <c r="B1131" s="572"/>
      <c r="C1131" s="17" t="s">
        <v>207</v>
      </c>
      <c r="D1131" s="103">
        <v>3.8979531025753345E-3</v>
      </c>
      <c r="E1131" s="103">
        <v>5.6178708741516708E-3</v>
      </c>
      <c r="F1131" s="103">
        <v>0</v>
      </c>
      <c r="G1131" s="103">
        <v>0</v>
      </c>
      <c r="H1131" s="103">
        <v>0</v>
      </c>
      <c r="I1131" s="103">
        <v>0</v>
      </c>
      <c r="J1131" s="103">
        <v>0</v>
      </c>
      <c r="K1131" s="103">
        <v>0</v>
      </c>
      <c r="L1131" s="104">
        <v>0</v>
      </c>
    </row>
    <row r="1132" spans="1:12" x14ac:dyDescent="0.35">
      <c r="A1132" s="655"/>
      <c r="B1132" s="572"/>
      <c r="C1132" s="17" t="s">
        <v>208</v>
      </c>
      <c r="D1132" s="103">
        <v>1.3335056064382338E-2</v>
      </c>
      <c r="E1132" s="103">
        <v>0</v>
      </c>
      <c r="F1132" s="103">
        <v>0</v>
      </c>
      <c r="G1132" s="103">
        <v>0</v>
      </c>
      <c r="H1132" s="103">
        <v>0</v>
      </c>
      <c r="I1132" s="103">
        <v>0</v>
      </c>
      <c r="J1132" s="103">
        <v>0</v>
      </c>
      <c r="K1132" s="103">
        <v>0</v>
      </c>
      <c r="L1132" s="104">
        <v>0</v>
      </c>
    </row>
    <row r="1133" spans="1:12" x14ac:dyDescent="0.35">
      <c r="A1133" s="655"/>
      <c r="B1133" s="572"/>
      <c r="C1133" s="17" t="s">
        <v>209</v>
      </c>
      <c r="D1133" s="103">
        <v>0</v>
      </c>
      <c r="E1133" s="103">
        <v>0</v>
      </c>
      <c r="F1133" s="103">
        <v>0</v>
      </c>
      <c r="G1133" s="103">
        <v>0</v>
      </c>
      <c r="H1133" s="103">
        <v>0</v>
      </c>
      <c r="I1133" s="103">
        <v>0</v>
      </c>
      <c r="J1133" s="103">
        <v>0</v>
      </c>
      <c r="K1133" s="103">
        <v>0</v>
      </c>
      <c r="L1133" s="104">
        <v>0</v>
      </c>
    </row>
    <row r="1134" spans="1:12" x14ac:dyDescent="0.35">
      <c r="A1134" s="655"/>
      <c r="B1134" s="572"/>
      <c r="C1134" s="17" t="s">
        <v>210</v>
      </c>
      <c r="D1134" s="103">
        <v>0</v>
      </c>
      <c r="E1134" s="103">
        <v>0</v>
      </c>
      <c r="F1134" s="103">
        <v>0</v>
      </c>
      <c r="G1134" s="103">
        <v>0</v>
      </c>
      <c r="H1134" s="103">
        <v>0</v>
      </c>
      <c r="I1134" s="103">
        <v>0</v>
      </c>
      <c r="J1134" s="103">
        <v>0</v>
      </c>
      <c r="K1134" s="103">
        <v>0</v>
      </c>
      <c r="L1134" s="104">
        <v>0</v>
      </c>
    </row>
    <row r="1135" spans="1:12" x14ac:dyDescent="0.35">
      <c r="A1135" s="655"/>
      <c r="B1135" s="572"/>
      <c r="C1135" s="17" t="s">
        <v>211</v>
      </c>
      <c r="D1135" s="103">
        <v>0</v>
      </c>
      <c r="E1135" s="103">
        <v>0</v>
      </c>
      <c r="F1135" s="103">
        <v>0</v>
      </c>
      <c r="G1135" s="103">
        <v>3.1928884525710036E-2</v>
      </c>
      <c r="H1135" s="103">
        <v>0</v>
      </c>
      <c r="I1135" s="103">
        <v>0</v>
      </c>
      <c r="J1135" s="103">
        <v>0</v>
      </c>
      <c r="K1135" s="103">
        <v>0</v>
      </c>
      <c r="L1135" s="104">
        <v>0</v>
      </c>
    </row>
    <row r="1136" spans="1:12" ht="15" thickBot="1" x14ac:dyDescent="0.4">
      <c r="A1136" s="655"/>
      <c r="B1136" s="573"/>
      <c r="C1136" s="99" t="s">
        <v>212</v>
      </c>
      <c r="D1136" s="105">
        <v>0</v>
      </c>
      <c r="E1136" s="105">
        <v>0</v>
      </c>
      <c r="F1136" s="105">
        <v>1.1012597448018874E-2</v>
      </c>
      <c r="G1136" s="105">
        <v>0</v>
      </c>
      <c r="H1136" s="105">
        <v>0</v>
      </c>
      <c r="I1136" s="105">
        <v>0</v>
      </c>
      <c r="J1136" s="105">
        <v>0</v>
      </c>
      <c r="K1136" s="105">
        <v>0</v>
      </c>
      <c r="L1136" s="106">
        <v>0</v>
      </c>
    </row>
    <row r="1137" spans="1:12" x14ac:dyDescent="0.35">
      <c r="A1137" s="655"/>
      <c r="B1137" s="677" t="s">
        <v>151</v>
      </c>
      <c r="C1137" s="98" t="s">
        <v>203</v>
      </c>
      <c r="D1137" s="101">
        <v>0.29144004075231511</v>
      </c>
      <c r="E1137" s="101">
        <v>4.7035475554915495E-4</v>
      </c>
      <c r="F1137" s="101">
        <v>7.9040851648273739E-3</v>
      </c>
      <c r="G1137" s="101">
        <v>0</v>
      </c>
      <c r="H1137" s="101">
        <v>0</v>
      </c>
      <c r="I1137" s="101">
        <v>0.39992998316630829</v>
      </c>
      <c r="J1137" s="101">
        <v>0.15450730883055816</v>
      </c>
      <c r="K1137" s="101">
        <v>0</v>
      </c>
      <c r="L1137" s="102">
        <v>0</v>
      </c>
    </row>
    <row r="1138" spans="1:12" x14ac:dyDescent="0.35">
      <c r="A1138" s="655"/>
      <c r="B1138" s="572"/>
      <c r="C1138" s="17" t="s">
        <v>204</v>
      </c>
      <c r="D1138" s="103">
        <v>5.1590597073525431E-2</v>
      </c>
      <c r="E1138" s="103">
        <v>7.9444614631884736E-2</v>
      </c>
      <c r="F1138" s="103">
        <v>0</v>
      </c>
      <c r="G1138" s="103">
        <v>0</v>
      </c>
      <c r="H1138" s="103">
        <v>0</v>
      </c>
      <c r="I1138" s="103">
        <v>0</v>
      </c>
      <c r="J1138" s="103">
        <v>0</v>
      </c>
      <c r="K1138" s="103">
        <v>4.7326692431428315E-3</v>
      </c>
      <c r="L1138" s="104">
        <v>0</v>
      </c>
    </row>
    <row r="1139" spans="1:12" x14ac:dyDescent="0.35">
      <c r="A1139" s="655"/>
      <c r="B1139" s="572"/>
      <c r="C1139" s="17" t="s">
        <v>205</v>
      </c>
      <c r="D1139" s="103">
        <v>0</v>
      </c>
      <c r="E1139" s="103">
        <v>0</v>
      </c>
      <c r="F1139" s="103">
        <v>0</v>
      </c>
      <c r="G1139" s="103">
        <v>0</v>
      </c>
      <c r="H1139" s="103">
        <v>0</v>
      </c>
      <c r="I1139" s="103">
        <v>0</v>
      </c>
      <c r="J1139" s="103">
        <v>0</v>
      </c>
      <c r="K1139" s="103">
        <v>0</v>
      </c>
      <c r="L1139" s="104">
        <v>0</v>
      </c>
    </row>
    <row r="1140" spans="1:12" x14ac:dyDescent="0.35">
      <c r="A1140" s="655"/>
      <c r="B1140" s="572"/>
      <c r="C1140" s="17" t="s">
        <v>206</v>
      </c>
      <c r="D1140" s="103">
        <v>0</v>
      </c>
      <c r="E1140" s="103">
        <v>0</v>
      </c>
      <c r="F1140" s="103">
        <v>0</v>
      </c>
      <c r="G1140" s="103">
        <v>0</v>
      </c>
      <c r="H1140" s="103">
        <v>0</v>
      </c>
      <c r="I1140" s="103">
        <v>0</v>
      </c>
      <c r="J1140" s="103">
        <v>0</v>
      </c>
      <c r="K1140" s="103">
        <v>0</v>
      </c>
      <c r="L1140" s="104">
        <v>0</v>
      </c>
    </row>
    <row r="1141" spans="1:12" x14ac:dyDescent="0.35">
      <c r="A1141" s="655"/>
      <c r="B1141" s="572"/>
      <c r="C1141" s="17" t="s">
        <v>207</v>
      </c>
      <c r="D1141" s="103">
        <v>1.2846479928453638E-4</v>
      </c>
      <c r="E1141" s="103">
        <v>7.7946848198589625E-3</v>
      </c>
      <c r="F1141" s="103">
        <v>0</v>
      </c>
      <c r="G1141" s="103">
        <v>0</v>
      </c>
      <c r="H1141" s="103">
        <v>0</v>
      </c>
      <c r="I1141" s="103">
        <v>0</v>
      </c>
      <c r="J1141" s="103">
        <v>0</v>
      </c>
      <c r="K1141" s="103">
        <v>0</v>
      </c>
      <c r="L1141" s="104">
        <v>0</v>
      </c>
    </row>
    <row r="1142" spans="1:12" x14ac:dyDescent="0.35">
      <c r="A1142" s="655"/>
      <c r="B1142" s="572"/>
      <c r="C1142" s="17" t="s">
        <v>208</v>
      </c>
      <c r="D1142" s="103">
        <v>2.7195618380733521E-3</v>
      </c>
      <c r="E1142" s="103">
        <v>0</v>
      </c>
      <c r="F1142" s="103">
        <v>0</v>
      </c>
      <c r="G1142" s="103">
        <v>0</v>
      </c>
      <c r="H1142" s="103">
        <v>0</v>
      </c>
      <c r="I1142" s="103">
        <v>0</v>
      </c>
      <c r="J1142" s="103">
        <v>0</v>
      </c>
      <c r="K1142" s="103">
        <v>0</v>
      </c>
      <c r="L1142" s="104">
        <v>0</v>
      </c>
    </row>
    <row r="1143" spans="1:12" x14ac:dyDescent="0.35">
      <c r="A1143" s="655"/>
      <c r="B1143" s="572"/>
      <c r="C1143" s="17" t="s">
        <v>209</v>
      </c>
      <c r="D1143" s="103">
        <v>0</v>
      </c>
      <c r="E1143" s="103">
        <v>0</v>
      </c>
      <c r="F1143" s="103">
        <v>0</v>
      </c>
      <c r="G1143" s="103">
        <v>0</v>
      </c>
      <c r="H1143" s="103">
        <v>0</v>
      </c>
      <c r="I1143" s="103">
        <v>0</v>
      </c>
      <c r="J1143" s="103">
        <v>0</v>
      </c>
      <c r="K1143" s="103">
        <v>0</v>
      </c>
      <c r="L1143" s="104">
        <v>0</v>
      </c>
    </row>
    <row r="1144" spans="1:12" x14ac:dyDescent="0.35">
      <c r="A1144" s="655"/>
      <c r="B1144" s="572"/>
      <c r="C1144" s="17" t="s">
        <v>210</v>
      </c>
      <c r="D1144" s="103">
        <v>0</v>
      </c>
      <c r="E1144" s="103">
        <v>0</v>
      </c>
      <c r="F1144" s="103">
        <v>0</v>
      </c>
      <c r="G1144" s="103">
        <v>0</v>
      </c>
      <c r="H1144" s="103">
        <v>0</v>
      </c>
      <c r="I1144" s="103">
        <v>0</v>
      </c>
      <c r="J1144" s="103">
        <v>0</v>
      </c>
      <c r="K1144" s="103">
        <v>0</v>
      </c>
      <c r="L1144" s="104">
        <v>0</v>
      </c>
    </row>
    <row r="1145" spans="1:12" x14ac:dyDescent="0.35">
      <c r="A1145" s="655"/>
      <c r="B1145" s="572"/>
      <c r="C1145" s="17" t="s">
        <v>211</v>
      </c>
      <c r="D1145" s="103">
        <v>0</v>
      </c>
      <c r="E1145" s="103">
        <v>0</v>
      </c>
      <c r="F1145" s="103">
        <v>0</v>
      </c>
      <c r="G1145" s="103">
        <v>0</v>
      </c>
      <c r="H1145" s="103">
        <v>0</v>
      </c>
      <c r="I1145" s="103">
        <v>0</v>
      </c>
      <c r="J1145" s="103">
        <v>0</v>
      </c>
      <c r="K1145" s="103">
        <v>0</v>
      </c>
      <c r="L1145" s="104">
        <v>0</v>
      </c>
    </row>
    <row r="1146" spans="1:12" ht="15" thickBot="1" x14ac:dyDescent="0.4">
      <c r="A1146" s="655"/>
      <c r="B1146" s="573"/>
      <c r="C1146" s="99" t="s">
        <v>212</v>
      </c>
      <c r="D1146" s="105">
        <v>0</v>
      </c>
      <c r="E1146" s="105">
        <v>0</v>
      </c>
      <c r="F1146" s="105">
        <v>3.2822793312820567E-4</v>
      </c>
      <c r="G1146" s="105">
        <v>0</v>
      </c>
      <c r="H1146" s="105">
        <v>0</v>
      </c>
      <c r="I1146" s="105">
        <v>0</v>
      </c>
      <c r="J1146" s="105">
        <v>0</v>
      </c>
      <c r="K1146" s="105">
        <v>0</v>
      </c>
      <c r="L1146" s="106">
        <v>0</v>
      </c>
    </row>
    <row r="1147" spans="1:12" x14ac:dyDescent="0.35">
      <c r="A1147" s="655"/>
      <c r="B1147" s="677" t="s">
        <v>217</v>
      </c>
      <c r="C1147" s="98" t="s">
        <v>203</v>
      </c>
      <c r="D1147" s="101">
        <v>0.2</v>
      </c>
      <c r="E1147" s="101">
        <v>1.2150703451504958E-3</v>
      </c>
      <c r="F1147" s="101">
        <v>1.490515937331441E-2</v>
      </c>
      <c r="G1147" s="101">
        <v>0</v>
      </c>
      <c r="H1147" s="101">
        <v>3.3410035414588974E-4</v>
      </c>
      <c r="I1147" s="101">
        <v>7.445988537184034E-2</v>
      </c>
      <c r="J1147" s="101">
        <v>5.3299123358958284E-2</v>
      </c>
      <c r="K1147" s="101">
        <v>0</v>
      </c>
      <c r="L1147" s="102">
        <v>0</v>
      </c>
    </row>
    <row r="1148" spans="1:12" x14ac:dyDescent="0.35">
      <c r="A1148" s="655"/>
      <c r="B1148" s="572"/>
      <c r="C1148" s="17" t="s">
        <v>204</v>
      </c>
      <c r="D1148" s="103">
        <v>0.18</v>
      </c>
      <c r="E1148" s="103">
        <v>0.09</v>
      </c>
      <c r="F1148" s="103">
        <v>0</v>
      </c>
      <c r="G1148" s="103">
        <v>2.9424726550323538E-2</v>
      </c>
      <c r="H1148" s="103">
        <v>0</v>
      </c>
      <c r="I1148" s="103">
        <v>0</v>
      </c>
      <c r="J1148" s="103">
        <v>0</v>
      </c>
      <c r="K1148" s="103">
        <v>0</v>
      </c>
      <c r="L1148" s="104">
        <v>0</v>
      </c>
    </row>
    <row r="1149" spans="1:12" x14ac:dyDescent="0.35">
      <c r="A1149" s="655"/>
      <c r="B1149" s="572"/>
      <c r="C1149" s="17" t="s">
        <v>205</v>
      </c>
      <c r="D1149" s="103">
        <v>8.9999999999999993E-3</v>
      </c>
      <c r="E1149" s="103">
        <v>0</v>
      </c>
      <c r="F1149" s="103">
        <v>0</v>
      </c>
      <c r="G1149" s="103">
        <v>0</v>
      </c>
      <c r="H1149" s="103">
        <v>0</v>
      </c>
      <c r="I1149" s="103">
        <v>0</v>
      </c>
      <c r="J1149" s="103">
        <v>0</v>
      </c>
      <c r="K1149" s="103">
        <v>0</v>
      </c>
      <c r="L1149" s="104">
        <v>0</v>
      </c>
    </row>
    <row r="1150" spans="1:12" x14ac:dyDescent="0.35">
      <c r="A1150" s="655"/>
      <c r="B1150" s="572"/>
      <c r="C1150" s="17" t="s">
        <v>206</v>
      </c>
      <c r="D1150" s="103">
        <v>9.8801426464181774E-4</v>
      </c>
      <c r="E1150" s="103">
        <v>1.0049995904268845E-2</v>
      </c>
      <c r="F1150" s="103">
        <v>0</v>
      </c>
      <c r="G1150" s="103">
        <v>0</v>
      </c>
      <c r="H1150" s="103">
        <v>0</v>
      </c>
      <c r="I1150" s="103">
        <v>0</v>
      </c>
      <c r="J1150" s="103">
        <v>0</v>
      </c>
      <c r="K1150" s="103">
        <v>0</v>
      </c>
      <c r="L1150" s="104">
        <v>0</v>
      </c>
    </row>
    <row r="1151" spans="1:12" x14ac:dyDescent="0.35">
      <c r="A1151" s="655"/>
      <c r="B1151" s="572"/>
      <c r="C1151" s="17" t="s">
        <v>207</v>
      </c>
      <c r="D1151" s="103">
        <v>1.6691780178967958E-2</v>
      </c>
      <c r="E1151" s="103">
        <v>0.19874449824921064</v>
      </c>
      <c r="F1151" s="103">
        <v>0</v>
      </c>
      <c r="G1151" s="103">
        <v>0</v>
      </c>
      <c r="H1151" s="103">
        <v>0</v>
      </c>
      <c r="I1151" s="103">
        <v>0</v>
      </c>
      <c r="J1151" s="103">
        <v>0</v>
      </c>
      <c r="K1151" s="103">
        <v>0</v>
      </c>
      <c r="L1151" s="104">
        <v>0</v>
      </c>
    </row>
    <row r="1152" spans="1:12" x14ac:dyDescent="0.35">
      <c r="A1152" s="655"/>
      <c r="B1152" s="572"/>
      <c r="C1152" s="17" t="s">
        <v>208</v>
      </c>
      <c r="D1152" s="103">
        <v>4.1510829465053753E-3</v>
      </c>
      <c r="E1152" s="103">
        <v>0</v>
      </c>
      <c r="F1152" s="103">
        <v>0</v>
      </c>
      <c r="G1152" s="103">
        <v>0</v>
      </c>
      <c r="H1152" s="103">
        <v>0</v>
      </c>
      <c r="I1152" s="103">
        <v>0</v>
      </c>
      <c r="J1152" s="103">
        <v>0</v>
      </c>
      <c r="K1152" s="103">
        <v>0</v>
      </c>
      <c r="L1152" s="104">
        <v>0</v>
      </c>
    </row>
    <row r="1153" spans="1:12" x14ac:dyDescent="0.35">
      <c r="A1153" s="655"/>
      <c r="B1153" s="572"/>
      <c r="C1153" s="17" t="s">
        <v>209</v>
      </c>
      <c r="D1153" s="103">
        <v>0</v>
      </c>
      <c r="E1153" s="103">
        <v>0</v>
      </c>
      <c r="F1153" s="103">
        <v>0</v>
      </c>
      <c r="G1153" s="103">
        <v>0</v>
      </c>
      <c r="H1153" s="103">
        <v>0</v>
      </c>
      <c r="I1153" s="103">
        <v>0</v>
      </c>
      <c r="J1153" s="103">
        <v>0</v>
      </c>
      <c r="K1153" s="103">
        <v>0</v>
      </c>
      <c r="L1153" s="104">
        <v>0</v>
      </c>
    </row>
    <row r="1154" spans="1:12" x14ac:dyDescent="0.35">
      <c r="A1154" s="655"/>
      <c r="B1154" s="572"/>
      <c r="C1154" s="17" t="s">
        <v>210</v>
      </c>
      <c r="D1154" s="103">
        <v>0</v>
      </c>
      <c r="E1154" s="103">
        <v>0</v>
      </c>
      <c r="F1154" s="103">
        <v>0</v>
      </c>
      <c r="G1154" s="103">
        <v>0</v>
      </c>
      <c r="H1154" s="103">
        <v>0</v>
      </c>
      <c r="I1154" s="103">
        <v>0</v>
      </c>
      <c r="J1154" s="103">
        <v>0</v>
      </c>
      <c r="K1154" s="103">
        <v>0</v>
      </c>
      <c r="L1154" s="104">
        <v>0</v>
      </c>
    </row>
    <row r="1155" spans="1:12" x14ac:dyDescent="0.35">
      <c r="A1155" s="655"/>
      <c r="B1155" s="572"/>
      <c r="C1155" s="17" t="s">
        <v>211</v>
      </c>
      <c r="D1155" s="103">
        <v>0</v>
      </c>
      <c r="E1155" s="103">
        <v>0</v>
      </c>
      <c r="F1155" s="103">
        <v>0</v>
      </c>
      <c r="G1155" s="103">
        <v>0.11686893055850862</v>
      </c>
      <c r="H1155" s="103">
        <v>0</v>
      </c>
      <c r="I1155" s="103">
        <v>0</v>
      </c>
      <c r="J1155" s="103">
        <v>0</v>
      </c>
      <c r="K1155" s="103">
        <v>0</v>
      </c>
      <c r="L1155" s="104">
        <v>0</v>
      </c>
    </row>
    <row r="1156" spans="1:12" ht="15" thickBot="1" x14ac:dyDescent="0.4">
      <c r="A1156" s="655"/>
      <c r="B1156" s="573"/>
      <c r="C1156" s="99" t="s">
        <v>212</v>
      </c>
      <c r="D1156" s="105">
        <v>0</v>
      </c>
      <c r="E1156" s="105">
        <v>0</v>
      </c>
      <c r="F1156" s="105">
        <v>6.4944271619806621E-4</v>
      </c>
      <c r="G1156" s="105">
        <v>0</v>
      </c>
      <c r="H1156" s="105">
        <v>0</v>
      </c>
      <c r="I1156" s="105">
        <v>0</v>
      </c>
      <c r="J1156" s="105">
        <v>0</v>
      </c>
      <c r="K1156" s="105">
        <v>0</v>
      </c>
      <c r="L1156" s="106">
        <v>0</v>
      </c>
    </row>
    <row r="1157" spans="1:12" x14ac:dyDescent="0.35">
      <c r="A1157" s="655"/>
      <c r="B1157" s="677" t="s">
        <v>153</v>
      </c>
      <c r="C1157" s="98" t="s">
        <v>203</v>
      </c>
      <c r="D1157" s="101">
        <v>7.4999999999999997E-2</v>
      </c>
      <c r="E1157" s="101">
        <v>9.8181653207871399E-6</v>
      </c>
      <c r="F1157" s="101">
        <v>6.9819838299702191E-3</v>
      </c>
      <c r="G1157" s="101">
        <v>0</v>
      </c>
      <c r="H1157" s="101">
        <v>3.8362087015002722E-3</v>
      </c>
      <c r="I1157" s="101">
        <v>0.12163168649770729</v>
      </c>
      <c r="J1157" s="101">
        <v>0.14055384691293349</v>
      </c>
      <c r="K1157" s="101">
        <v>0</v>
      </c>
      <c r="L1157" s="102">
        <v>0</v>
      </c>
    </row>
    <row r="1158" spans="1:12" x14ac:dyDescent="0.35">
      <c r="A1158" s="655"/>
      <c r="B1158" s="572"/>
      <c r="C1158" s="17" t="s">
        <v>204</v>
      </c>
      <c r="D1158" s="103">
        <v>0.06</v>
      </c>
      <c r="E1158" s="103">
        <v>0.04</v>
      </c>
      <c r="F1158" s="103">
        <v>0</v>
      </c>
      <c r="G1158" s="103">
        <v>2.9854146581324511E-2</v>
      </c>
      <c r="H1158" s="103">
        <v>0</v>
      </c>
      <c r="I1158" s="103">
        <v>0</v>
      </c>
      <c r="J1158" s="103">
        <v>0</v>
      </c>
      <c r="K1158" s="103">
        <v>5.5061480961359401E-3</v>
      </c>
      <c r="L1158" s="104">
        <v>0</v>
      </c>
    </row>
    <row r="1159" spans="1:12" x14ac:dyDescent="0.35">
      <c r="A1159" s="655"/>
      <c r="B1159" s="572"/>
      <c r="C1159" s="17" t="s">
        <v>205</v>
      </c>
      <c r="D1159" s="103">
        <v>0</v>
      </c>
      <c r="E1159" s="103">
        <v>0</v>
      </c>
      <c r="F1159" s="103">
        <v>0</v>
      </c>
      <c r="G1159" s="103">
        <v>0</v>
      </c>
      <c r="H1159" s="103">
        <v>0</v>
      </c>
      <c r="I1159" s="103">
        <v>0</v>
      </c>
      <c r="J1159" s="103">
        <v>0</v>
      </c>
      <c r="K1159" s="103">
        <v>0</v>
      </c>
      <c r="L1159" s="104">
        <v>0</v>
      </c>
    </row>
    <row r="1160" spans="1:12" x14ac:dyDescent="0.35">
      <c r="A1160" s="655"/>
      <c r="B1160" s="572"/>
      <c r="C1160" s="17" t="s">
        <v>206</v>
      </c>
      <c r="D1160" s="103">
        <v>1.7973844480167599E-7</v>
      </c>
      <c r="E1160" s="103">
        <v>2.3934734739535394E-4</v>
      </c>
      <c r="F1160" s="103">
        <v>0</v>
      </c>
      <c r="G1160" s="103">
        <v>0</v>
      </c>
      <c r="H1160" s="103">
        <v>0</v>
      </c>
      <c r="I1160" s="103">
        <v>0</v>
      </c>
      <c r="J1160" s="103">
        <v>0</v>
      </c>
      <c r="K1160" s="103">
        <v>0</v>
      </c>
      <c r="L1160" s="104">
        <v>0</v>
      </c>
    </row>
    <row r="1161" spans="1:12" x14ac:dyDescent="0.35">
      <c r="A1161" s="655"/>
      <c r="B1161" s="572"/>
      <c r="C1161" s="17" t="s">
        <v>207</v>
      </c>
      <c r="D1161" s="103">
        <v>0.15116639040972341</v>
      </c>
      <c r="E1161" s="103">
        <v>0</v>
      </c>
      <c r="F1161" s="103">
        <v>0</v>
      </c>
      <c r="G1161" s="103">
        <v>0</v>
      </c>
      <c r="H1161" s="103">
        <v>0</v>
      </c>
      <c r="I1161" s="103">
        <v>0</v>
      </c>
      <c r="J1161" s="103">
        <v>0</v>
      </c>
      <c r="K1161" s="103">
        <v>0</v>
      </c>
      <c r="L1161" s="104">
        <v>0</v>
      </c>
    </row>
    <row r="1162" spans="1:12" x14ac:dyDescent="0.35">
      <c r="A1162" s="655"/>
      <c r="B1162" s="572"/>
      <c r="C1162" s="17" t="s">
        <v>208</v>
      </c>
      <c r="D1162" s="103">
        <v>0.29615599922758679</v>
      </c>
      <c r="E1162" s="103">
        <v>0</v>
      </c>
      <c r="F1162" s="103">
        <v>0</v>
      </c>
      <c r="G1162" s="103">
        <v>0</v>
      </c>
      <c r="H1162" s="103">
        <v>0</v>
      </c>
      <c r="I1162" s="103">
        <v>0</v>
      </c>
      <c r="J1162" s="103">
        <v>0</v>
      </c>
      <c r="K1162" s="103">
        <v>0</v>
      </c>
      <c r="L1162" s="104">
        <v>0</v>
      </c>
    </row>
    <row r="1163" spans="1:12" x14ac:dyDescent="0.35">
      <c r="A1163" s="655"/>
      <c r="B1163" s="572"/>
      <c r="C1163" s="17" t="s">
        <v>209</v>
      </c>
      <c r="D1163" s="103">
        <v>0</v>
      </c>
      <c r="E1163" s="103">
        <v>0</v>
      </c>
      <c r="F1163" s="103">
        <v>0</v>
      </c>
      <c r="G1163" s="103">
        <v>0</v>
      </c>
      <c r="H1163" s="103">
        <v>0</v>
      </c>
      <c r="I1163" s="103">
        <v>0</v>
      </c>
      <c r="J1163" s="103">
        <v>0</v>
      </c>
      <c r="K1163" s="103">
        <v>0</v>
      </c>
      <c r="L1163" s="104">
        <v>0</v>
      </c>
    </row>
    <row r="1164" spans="1:12" x14ac:dyDescent="0.35">
      <c r="A1164" s="655"/>
      <c r="B1164" s="572"/>
      <c r="C1164" s="17" t="s">
        <v>210</v>
      </c>
      <c r="D1164" s="103">
        <v>0</v>
      </c>
      <c r="E1164" s="103">
        <v>0</v>
      </c>
      <c r="F1164" s="103">
        <v>0</v>
      </c>
      <c r="G1164" s="103">
        <v>0</v>
      </c>
      <c r="H1164" s="103">
        <v>0</v>
      </c>
      <c r="I1164" s="103">
        <v>0</v>
      </c>
      <c r="J1164" s="103">
        <v>0</v>
      </c>
      <c r="K1164" s="103">
        <v>0</v>
      </c>
      <c r="L1164" s="104">
        <v>0</v>
      </c>
    </row>
    <row r="1165" spans="1:12" x14ac:dyDescent="0.35">
      <c r="A1165" s="655"/>
      <c r="B1165" s="572"/>
      <c r="C1165" s="17" t="s">
        <v>211</v>
      </c>
      <c r="D1165" s="103">
        <v>0</v>
      </c>
      <c r="E1165" s="103">
        <v>0</v>
      </c>
      <c r="F1165" s="103">
        <v>0</v>
      </c>
      <c r="G1165" s="103">
        <v>3.6670218799748321E-2</v>
      </c>
      <c r="H1165" s="103">
        <v>0</v>
      </c>
      <c r="I1165" s="103">
        <v>0</v>
      </c>
      <c r="J1165" s="103">
        <v>0</v>
      </c>
      <c r="K1165" s="103">
        <v>0</v>
      </c>
      <c r="L1165" s="104">
        <v>0</v>
      </c>
    </row>
    <row r="1166" spans="1:12" ht="15" thickBot="1" x14ac:dyDescent="0.4">
      <c r="A1166" s="655"/>
      <c r="B1166" s="573"/>
      <c r="C1166" s="99" t="s">
        <v>212</v>
      </c>
      <c r="D1166" s="105">
        <v>0</v>
      </c>
      <c r="E1166" s="105">
        <v>0</v>
      </c>
      <c r="F1166" s="105">
        <v>3.500011247151031E-2</v>
      </c>
      <c r="G1166" s="105">
        <v>0</v>
      </c>
      <c r="H1166" s="105">
        <v>0</v>
      </c>
      <c r="I1166" s="105">
        <v>0</v>
      </c>
      <c r="J1166" s="105">
        <v>0</v>
      </c>
      <c r="K1166" s="105">
        <v>0</v>
      </c>
      <c r="L1166" s="106">
        <v>0</v>
      </c>
    </row>
    <row r="1167" spans="1:12" x14ac:dyDescent="0.35">
      <c r="A1167" s="655"/>
      <c r="B1167" s="677" t="s">
        <v>154</v>
      </c>
      <c r="C1167" s="98" t="s">
        <v>203</v>
      </c>
      <c r="D1167" s="101">
        <v>1E-3</v>
      </c>
      <c r="E1167" s="101">
        <v>1.9115360907810686E-5</v>
      </c>
      <c r="F1167" s="101">
        <v>3.5330863890475957E-3</v>
      </c>
      <c r="G1167" s="101">
        <v>0</v>
      </c>
      <c r="H1167" s="101">
        <v>0</v>
      </c>
      <c r="I1167" s="101">
        <v>4.9527130586213608E-2</v>
      </c>
      <c r="J1167" s="101">
        <v>1.6530512348045052E-2</v>
      </c>
      <c r="K1167" s="101">
        <v>0</v>
      </c>
      <c r="L1167" s="102">
        <v>0</v>
      </c>
    </row>
    <row r="1168" spans="1:12" x14ac:dyDescent="0.35">
      <c r="A1168" s="655"/>
      <c r="B1168" s="572"/>
      <c r="C1168" s="17" t="s">
        <v>204</v>
      </c>
      <c r="D1168" s="103">
        <v>1E-3</v>
      </c>
      <c r="E1168" s="103">
        <v>3.0000000000000001E-3</v>
      </c>
      <c r="F1168" s="103">
        <v>0</v>
      </c>
      <c r="G1168" s="103">
        <v>1.2494322455523676E-2</v>
      </c>
      <c r="H1168" s="103">
        <v>0</v>
      </c>
      <c r="I1168" s="103">
        <v>0</v>
      </c>
      <c r="J1168" s="103">
        <v>0</v>
      </c>
      <c r="K1168" s="103">
        <v>4.5452131993554065E-3</v>
      </c>
      <c r="L1168" s="104">
        <v>0</v>
      </c>
    </row>
    <row r="1169" spans="1:12" x14ac:dyDescent="0.35">
      <c r="A1169" s="655"/>
      <c r="B1169" s="572"/>
      <c r="C1169" s="17" t="s">
        <v>205</v>
      </c>
      <c r="D1169" s="103">
        <v>0</v>
      </c>
      <c r="E1169" s="103">
        <v>0</v>
      </c>
      <c r="F1169" s="103">
        <v>0</v>
      </c>
      <c r="G1169" s="103">
        <v>0</v>
      </c>
      <c r="H1169" s="103">
        <v>0</v>
      </c>
      <c r="I1169" s="103">
        <v>0</v>
      </c>
      <c r="J1169" s="103">
        <v>0</v>
      </c>
      <c r="K1169" s="103">
        <v>0</v>
      </c>
      <c r="L1169" s="104">
        <v>0</v>
      </c>
    </row>
    <row r="1170" spans="1:12" x14ac:dyDescent="0.35">
      <c r="A1170" s="655"/>
      <c r="B1170" s="572"/>
      <c r="C1170" s="17" t="s">
        <v>206</v>
      </c>
      <c r="D1170" s="103">
        <v>7.864810719947885E-6</v>
      </c>
      <c r="E1170" s="103">
        <v>1E-3</v>
      </c>
      <c r="F1170" s="103">
        <v>0</v>
      </c>
      <c r="G1170" s="103">
        <v>0</v>
      </c>
      <c r="H1170" s="103">
        <v>0</v>
      </c>
      <c r="I1170" s="103">
        <v>0</v>
      </c>
      <c r="J1170" s="103">
        <v>0</v>
      </c>
      <c r="K1170" s="103">
        <v>0</v>
      </c>
      <c r="L1170" s="104">
        <v>0</v>
      </c>
    </row>
    <row r="1171" spans="1:12" x14ac:dyDescent="0.35">
      <c r="A1171" s="655"/>
      <c r="B1171" s="572"/>
      <c r="C1171" s="17" t="s">
        <v>207</v>
      </c>
      <c r="D1171" s="103">
        <v>0.14000000000000001</v>
      </c>
      <c r="E1171" s="103">
        <v>0.75</v>
      </c>
      <c r="F1171" s="103">
        <v>0</v>
      </c>
      <c r="G1171" s="103">
        <v>0</v>
      </c>
      <c r="H1171" s="103">
        <v>0</v>
      </c>
      <c r="I1171" s="103">
        <v>0</v>
      </c>
      <c r="J1171" s="103">
        <v>0</v>
      </c>
      <c r="K1171" s="103">
        <v>0</v>
      </c>
      <c r="L1171" s="104">
        <v>0</v>
      </c>
    </row>
    <row r="1172" spans="1:12" x14ac:dyDescent="0.35">
      <c r="A1172" s="655"/>
      <c r="B1172" s="572"/>
      <c r="C1172" s="17" t="s">
        <v>208</v>
      </c>
      <c r="D1172" s="103">
        <v>7.6918328733664729E-3</v>
      </c>
      <c r="E1172" s="103">
        <v>0</v>
      </c>
      <c r="F1172" s="103">
        <v>0</v>
      </c>
      <c r="G1172" s="103">
        <v>0</v>
      </c>
      <c r="H1172" s="103">
        <v>0</v>
      </c>
      <c r="I1172" s="103">
        <v>0</v>
      </c>
      <c r="J1172" s="103">
        <v>0</v>
      </c>
      <c r="K1172" s="103">
        <v>0</v>
      </c>
      <c r="L1172" s="104">
        <v>0</v>
      </c>
    </row>
    <row r="1173" spans="1:12" x14ac:dyDescent="0.35">
      <c r="A1173" s="655"/>
      <c r="B1173" s="572"/>
      <c r="C1173" s="17" t="s">
        <v>209</v>
      </c>
      <c r="D1173" s="103">
        <v>0</v>
      </c>
      <c r="E1173" s="103">
        <v>0</v>
      </c>
      <c r="F1173" s="103">
        <v>0</v>
      </c>
      <c r="G1173" s="103">
        <v>0</v>
      </c>
      <c r="H1173" s="103">
        <v>0</v>
      </c>
      <c r="I1173" s="103">
        <v>0</v>
      </c>
      <c r="J1173" s="103">
        <v>0</v>
      </c>
      <c r="K1173" s="103">
        <v>0</v>
      </c>
      <c r="L1173" s="104">
        <v>0</v>
      </c>
    </row>
    <row r="1174" spans="1:12" x14ac:dyDescent="0.35">
      <c r="A1174" s="655"/>
      <c r="B1174" s="572"/>
      <c r="C1174" s="17" t="s">
        <v>210</v>
      </c>
      <c r="D1174" s="103">
        <v>0</v>
      </c>
      <c r="E1174" s="103">
        <v>0</v>
      </c>
      <c r="F1174" s="103">
        <v>0</v>
      </c>
      <c r="G1174" s="103">
        <v>0</v>
      </c>
      <c r="H1174" s="103">
        <v>0</v>
      </c>
      <c r="I1174" s="103">
        <v>0</v>
      </c>
      <c r="J1174" s="103">
        <v>0</v>
      </c>
      <c r="K1174" s="103">
        <v>0</v>
      </c>
      <c r="L1174" s="104">
        <v>0</v>
      </c>
    </row>
    <row r="1175" spans="1:12" x14ac:dyDescent="0.35">
      <c r="A1175" s="655"/>
      <c r="B1175" s="572"/>
      <c r="C1175" s="17" t="s">
        <v>211</v>
      </c>
      <c r="D1175" s="103">
        <v>0</v>
      </c>
      <c r="E1175" s="103">
        <v>0</v>
      </c>
      <c r="F1175" s="103">
        <v>0</v>
      </c>
      <c r="G1175" s="103">
        <v>1.3921398607328639E-2</v>
      </c>
      <c r="H1175" s="103">
        <v>0</v>
      </c>
      <c r="I1175" s="103">
        <v>0</v>
      </c>
      <c r="J1175" s="103">
        <v>0</v>
      </c>
      <c r="K1175" s="103">
        <v>0</v>
      </c>
      <c r="L1175" s="104">
        <v>0</v>
      </c>
    </row>
    <row r="1176" spans="1:12" ht="15" thickBot="1" x14ac:dyDescent="0.4">
      <c r="A1176" s="655"/>
      <c r="B1176" s="573"/>
      <c r="C1176" s="99" t="s">
        <v>212</v>
      </c>
      <c r="D1176" s="105">
        <v>0</v>
      </c>
      <c r="E1176" s="105">
        <v>0</v>
      </c>
      <c r="F1176" s="105">
        <v>6.9199935749525389E-4</v>
      </c>
      <c r="G1176" s="105">
        <v>0</v>
      </c>
      <c r="H1176" s="105">
        <v>0</v>
      </c>
      <c r="I1176" s="105">
        <v>0</v>
      </c>
      <c r="J1176" s="105">
        <v>0</v>
      </c>
      <c r="K1176" s="105">
        <v>0</v>
      </c>
      <c r="L1176" s="106">
        <v>0</v>
      </c>
    </row>
    <row r="1177" spans="1:12" x14ac:dyDescent="0.35">
      <c r="A1177" s="655"/>
      <c r="B1177" s="677" t="s">
        <v>155</v>
      </c>
      <c r="C1177" s="98" t="s">
        <v>203</v>
      </c>
      <c r="D1177" s="101">
        <v>0.33467031381406626</v>
      </c>
      <c r="E1177" s="101">
        <v>3.0689990498657524E-5</v>
      </c>
      <c r="F1177" s="101">
        <v>1.1444744413571174E-2</v>
      </c>
      <c r="G1177" s="101">
        <v>0</v>
      </c>
      <c r="H1177" s="101">
        <v>1.5842687986865334E-2</v>
      </c>
      <c r="I1177" s="101">
        <v>8.2736404388612711E-2</v>
      </c>
      <c r="J1177" s="101">
        <v>0.119259535839768</v>
      </c>
      <c r="K1177" s="101">
        <v>0</v>
      </c>
      <c r="L1177" s="102">
        <v>0</v>
      </c>
    </row>
    <row r="1178" spans="1:12" x14ac:dyDescent="0.35">
      <c r="A1178" s="655"/>
      <c r="B1178" s="572"/>
      <c r="C1178" s="17" t="s">
        <v>204</v>
      </c>
      <c r="D1178" s="103">
        <v>0.24507800207031766</v>
      </c>
      <c r="E1178" s="103">
        <v>6.8130927535043892E-2</v>
      </c>
      <c r="F1178" s="103">
        <v>0</v>
      </c>
      <c r="G1178" s="103">
        <v>2.1998246361771123E-3</v>
      </c>
      <c r="H1178" s="103">
        <v>0</v>
      </c>
      <c r="I1178" s="103">
        <v>0</v>
      </c>
      <c r="J1178" s="103">
        <v>0</v>
      </c>
      <c r="K1178" s="103">
        <v>4.7959654298393743E-3</v>
      </c>
      <c r="L1178" s="104">
        <v>0</v>
      </c>
    </row>
    <row r="1179" spans="1:12" x14ac:dyDescent="0.35">
      <c r="A1179" s="655"/>
      <c r="B1179" s="572"/>
      <c r="C1179" s="17" t="s">
        <v>205</v>
      </c>
      <c r="D1179" s="103">
        <v>0</v>
      </c>
      <c r="E1179" s="103">
        <v>0</v>
      </c>
      <c r="F1179" s="103">
        <v>0</v>
      </c>
      <c r="G1179" s="103">
        <v>0</v>
      </c>
      <c r="H1179" s="103">
        <v>0</v>
      </c>
      <c r="I1179" s="103">
        <v>0</v>
      </c>
      <c r="J1179" s="103">
        <v>0</v>
      </c>
      <c r="K1179" s="103">
        <v>0</v>
      </c>
      <c r="L1179" s="104">
        <v>0</v>
      </c>
    </row>
    <row r="1180" spans="1:12" x14ac:dyDescent="0.35">
      <c r="A1180" s="655"/>
      <c r="B1180" s="572"/>
      <c r="C1180" s="17" t="s">
        <v>206</v>
      </c>
      <c r="D1180" s="103">
        <v>2.4830732252446364E-4</v>
      </c>
      <c r="E1180" s="103">
        <v>6.9854396860159762E-4</v>
      </c>
      <c r="F1180" s="103">
        <v>0</v>
      </c>
      <c r="G1180" s="103">
        <v>0</v>
      </c>
      <c r="H1180" s="103">
        <v>0</v>
      </c>
      <c r="I1180" s="103">
        <v>0</v>
      </c>
      <c r="J1180" s="103">
        <v>0</v>
      </c>
      <c r="K1180" s="103">
        <v>0</v>
      </c>
      <c r="L1180" s="104">
        <v>0</v>
      </c>
    </row>
    <row r="1181" spans="1:12" x14ac:dyDescent="0.35">
      <c r="A1181" s="655"/>
      <c r="B1181" s="572"/>
      <c r="C1181" s="17" t="s">
        <v>207</v>
      </c>
      <c r="D1181" s="103">
        <v>2.4203664539955302E-2</v>
      </c>
      <c r="E1181" s="103">
        <v>6.1640826802963769E-3</v>
      </c>
      <c r="F1181" s="103">
        <v>0</v>
      </c>
      <c r="G1181" s="103">
        <v>0</v>
      </c>
      <c r="H1181" s="103">
        <v>0</v>
      </c>
      <c r="I1181" s="103">
        <v>0</v>
      </c>
      <c r="J1181" s="103">
        <v>0</v>
      </c>
      <c r="K1181" s="103">
        <v>0</v>
      </c>
      <c r="L1181" s="104">
        <v>0</v>
      </c>
    </row>
    <row r="1182" spans="1:12" x14ac:dyDescent="0.35">
      <c r="A1182" s="655"/>
      <c r="B1182" s="572"/>
      <c r="C1182" s="17" t="s">
        <v>208</v>
      </c>
      <c r="D1182" s="103">
        <v>2.6413758286842608E-2</v>
      </c>
      <c r="E1182" s="103">
        <v>0</v>
      </c>
      <c r="F1182" s="103">
        <v>0</v>
      </c>
      <c r="G1182" s="103">
        <v>0</v>
      </c>
      <c r="H1182" s="103">
        <v>0</v>
      </c>
      <c r="I1182" s="103">
        <v>0</v>
      </c>
      <c r="J1182" s="103">
        <v>0</v>
      </c>
      <c r="K1182" s="103">
        <v>0</v>
      </c>
      <c r="L1182" s="104">
        <v>0</v>
      </c>
    </row>
    <row r="1183" spans="1:12" x14ac:dyDescent="0.35">
      <c r="A1183" s="655"/>
      <c r="B1183" s="572"/>
      <c r="C1183" s="17" t="s">
        <v>209</v>
      </c>
      <c r="D1183" s="103">
        <v>0</v>
      </c>
      <c r="E1183" s="103">
        <v>0</v>
      </c>
      <c r="F1183" s="103">
        <v>0</v>
      </c>
      <c r="G1183" s="103">
        <v>0</v>
      </c>
      <c r="H1183" s="103">
        <v>0</v>
      </c>
      <c r="I1183" s="103">
        <v>0</v>
      </c>
      <c r="J1183" s="103">
        <v>0</v>
      </c>
      <c r="K1183" s="103">
        <v>0</v>
      </c>
      <c r="L1183" s="104">
        <v>0</v>
      </c>
    </row>
    <row r="1184" spans="1:12" x14ac:dyDescent="0.35">
      <c r="A1184" s="655"/>
      <c r="B1184" s="572"/>
      <c r="C1184" s="17" t="s">
        <v>210</v>
      </c>
      <c r="D1184" s="103">
        <v>0</v>
      </c>
      <c r="E1184" s="103">
        <v>0</v>
      </c>
      <c r="F1184" s="103">
        <v>0</v>
      </c>
      <c r="G1184" s="103">
        <v>0</v>
      </c>
      <c r="H1184" s="103">
        <v>0</v>
      </c>
      <c r="I1184" s="103">
        <v>0</v>
      </c>
      <c r="J1184" s="103">
        <v>0</v>
      </c>
      <c r="K1184" s="103">
        <v>0</v>
      </c>
      <c r="L1184" s="104">
        <v>0</v>
      </c>
    </row>
    <row r="1185" spans="1:12" x14ac:dyDescent="0.35">
      <c r="A1185" s="655"/>
      <c r="B1185" s="572"/>
      <c r="C1185" s="17" t="s">
        <v>211</v>
      </c>
      <c r="D1185" s="103">
        <v>0</v>
      </c>
      <c r="E1185" s="103">
        <v>0</v>
      </c>
      <c r="F1185" s="103">
        <v>0</v>
      </c>
      <c r="G1185" s="103">
        <v>3.6429749628119165E-2</v>
      </c>
      <c r="H1185" s="103">
        <v>0</v>
      </c>
      <c r="I1185" s="103">
        <v>0</v>
      </c>
      <c r="J1185" s="103">
        <v>0</v>
      </c>
      <c r="K1185" s="103">
        <v>0</v>
      </c>
      <c r="L1185" s="104">
        <v>0</v>
      </c>
    </row>
    <row r="1186" spans="1:12" ht="15" thickBot="1" x14ac:dyDescent="0.4">
      <c r="A1186" s="655"/>
      <c r="B1186" s="573"/>
      <c r="C1186" s="99" t="s">
        <v>212</v>
      </c>
      <c r="D1186" s="105">
        <v>0</v>
      </c>
      <c r="E1186" s="105">
        <v>0</v>
      </c>
      <c r="F1186" s="105">
        <v>2.4572281788198508E-2</v>
      </c>
      <c r="G1186" s="105">
        <v>0</v>
      </c>
      <c r="H1186" s="105">
        <v>0</v>
      </c>
      <c r="I1186" s="105">
        <v>0</v>
      </c>
      <c r="J1186" s="105">
        <v>0</v>
      </c>
      <c r="K1186" s="105">
        <v>0</v>
      </c>
      <c r="L1186" s="106">
        <v>0</v>
      </c>
    </row>
    <row r="1187" spans="1:12" x14ac:dyDescent="0.35">
      <c r="A1187" s="655"/>
      <c r="B1187" s="677" t="s">
        <v>156</v>
      </c>
      <c r="C1187" s="98" t="s">
        <v>203</v>
      </c>
      <c r="D1187" s="101">
        <v>9.53701581757775E-2</v>
      </c>
      <c r="E1187" s="101">
        <v>1.844119878089222E-5</v>
      </c>
      <c r="F1187" s="101">
        <v>1.584743060523543E-2</v>
      </c>
      <c r="G1187" s="101">
        <v>0</v>
      </c>
      <c r="H1187" s="101">
        <v>1.8304727137990012E-2</v>
      </c>
      <c r="I1187" s="101">
        <v>5.0702994164093233E-2</v>
      </c>
      <c r="J1187" s="101">
        <v>0.17869221249284864</v>
      </c>
      <c r="K1187" s="101">
        <v>0</v>
      </c>
      <c r="L1187" s="102">
        <v>0</v>
      </c>
    </row>
    <row r="1188" spans="1:12" x14ac:dyDescent="0.35">
      <c r="A1188" s="655"/>
      <c r="B1188" s="572"/>
      <c r="C1188" s="17" t="s">
        <v>204</v>
      </c>
      <c r="D1188" s="103">
        <v>0.3</v>
      </c>
      <c r="E1188" s="103">
        <v>4.2999999999999997E-2</v>
      </c>
      <c r="F1188" s="103">
        <v>0</v>
      </c>
      <c r="G1188" s="103">
        <v>7.687096197325125E-3</v>
      </c>
      <c r="H1188" s="103">
        <v>0</v>
      </c>
      <c r="I1188" s="103">
        <v>0</v>
      </c>
      <c r="J1188" s="103">
        <v>0</v>
      </c>
      <c r="K1188" s="103">
        <v>5.2962607461912222E-3</v>
      </c>
      <c r="L1188" s="104">
        <v>0</v>
      </c>
    </row>
    <row r="1189" spans="1:12" x14ac:dyDescent="0.35">
      <c r="A1189" s="655"/>
      <c r="B1189" s="572"/>
      <c r="C1189" s="17" t="s">
        <v>205</v>
      </c>
      <c r="D1189" s="103">
        <v>1.0517441490198228E-3</v>
      </c>
      <c r="E1189" s="103">
        <v>4.5127575559838915E-5</v>
      </c>
      <c r="F1189" s="103">
        <v>0</v>
      </c>
      <c r="G1189" s="103">
        <v>0</v>
      </c>
      <c r="H1189" s="103">
        <v>0</v>
      </c>
      <c r="I1189" s="103">
        <v>0</v>
      </c>
      <c r="J1189" s="103">
        <v>0</v>
      </c>
      <c r="K1189" s="103">
        <v>0</v>
      </c>
      <c r="L1189" s="104">
        <v>0</v>
      </c>
    </row>
    <row r="1190" spans="1:12" x14ac:dyDescent="0.35">
      <c r="A1190" s="655"/>
      <c r="B1190" s="572"/>
      <c r="C1190" s="17" t="s">
        <v>206</v>
      </c>
      <c r="D1190" s="103">
        <v>3.3880039564880588E-5</v>
      </c>
      <c r="E1190" s="103">
        <v>3.798854805864582E-3</v>
      </c>
      <c r="F1190" s="103">
        <v>0</v>
      </c>
      <c r="G1190" s="103">
        <v>0</v>
      </c>
      <c r="H1190" s="103">
        <v>0</v>
      </c>
      <c r="I1190" s="103">
        <v>0</v>
      </c>
      <c r="J1190" s="103">
        <v>0</v>
      </c>
      <c r="K1190" s="103">
        <v>0</v>
      </c>
      <c r="L1190" s="104">
        <v>0</v>
      </c>
    </row>
    <row r="1191" spans="1:12" x14ac:dyDescent="0.35">
      <c r="A1191" s="655"/>
      <c r="B1191" s="572"/>
      <c r="C1191" s="17" t="s">
        <v>207</v>
      </c>
      <c r="D1191" s="103">
        <v>0.15631598582188053</v>
      </c>
      <c r="E1191" s="103">
        <v>5.2418266475134381E-2</v>
      </c>
      <c r="F1191" s="103">
        <v>0</v>
      </c>
      <c r="G1191" s="103">
        <v>0</v>
      </c>
      <c r="H1191" s="103">
        <v>0</v>
      </c>
      <c r="I1191" s="103">
        <v>0</v>
      </c>
      <c r="J1191" s="103">
        <v>0</v>
      </c>
      <c r="K1191" s="103">
        <v>0</v>
      </c>
      <c r="L1191" s="104">
        <v>0</v>
      </c>
    </row>
    <row r="1192" spans="1:12" x14ac:dyDescent="0.35">
      <c r="A1192" s="655"/>
      <c r="B1192" s="572"/>
      <c r="C1192" s="17" t="s">
        <v>208</v>
      </c>
      <c r="D1192" s="103">
        <v>2.4849709230897233E-2</v>
      </c>
      <c r="E1192" s="103">
        <v>0</v>
      </c>
      <c r="F1192" s="103">
        <v>0</v>
      </c>
      <c r="G1192" s="103">
        <v>0</v>
      </c>
      <c r="H1192" s="103">
        <v>0</v>
      </c>
      <c r="I1192" s="103">
        <v>0</v>
      </c>
      <c r="J1192" s="103">
        <v>0</v>
      </c>
      <c r="K1192" s="103">
        <v>0</v>
      </c>
      <c r="L1192" s="104">
        <v>0</v>
      </c>
    </row>
    <row r="1193" spans="1:12" x14ac:dyDescent="0.35">
      <c r="A1193" s="655"/>
      <c r="B1193" s="572"/>
      <c r="C1193" s="17" t="s">
        <v>209</v>
      </c>
      <c r="D1193" s="103">
        <v>0</v>
      </c>
      <c r="E1193" s="103">
        <v>0</v>
      </c>
      <c r="F1193" s="103">
        <v>0</v>
      </c>
      <c r="G1193" s="103">
        <v>0</v>
      </c>
      <c r="H1193" s="103">
        <v>0</v>
      </c>
      <c r="I1193" s="103">
        <v>0</v>
      </c>
      <c r="J1193" s="103">
        <v>0</v>
      </c>
      <c r="K1193" s="103">
        <v>0</v>
      </c>
      <c r="L1193" s="104">
        <v>0</v>
      </c>
    </row>
    <row r="1194" spans="1:12" x14ac:dyDescent="0.35">
      <c r="A1194" s="655"/>
      <c r="B1194" s="572"/>
      <c r="C1194" s="17" t="s">
        <v>210</v>
      </c>
      <c r="D1194" s="103">
        <v>0</v>
      </c>
      <c r="E1194" s="103">
        <v>0</v>
      </c>
      <c r="F1194" s="103">
        <v>0</v>
      </c>
      <c r="G1194" s="103">
        <v>0</v>
      </c>
      <c r="H1194" s="103">
        <v>0</v>
      </c>
      <c r="I1194" s="103">
        <v>0</v>
      </c>
      <c r="J1194" s="103">
        <v>0</v>
      </c>
      <c r="K1194" s="103">
        <v>0</v>
      </c>
      <c r="L1194" s="104">
        <v>0</v>
      </c>
    </row>
    <row r="1195" spans="1:12" x14ac:dyDescent="0.35">
      <c r="A1195" s="655"/>
      <c r="B1195" s="572"/>
      <c r="C1195" s="17" t="s">
        <v>211</v>
      </c>
      <c r="D1195" s="103">
        <v>0</v>
      </c>
      <c r="E1195" s="103">
        <v>0</v>
      </c>
      <c r="F1195" s="103">
        <v>0</v>
      </c>
      <c r="G1195" s="103">
        <v>3.9409542459080932E-2</v>
      </c>
      <c r="H1195" s="103">
        <v>0</v>
      </c>
      <c r="I1195" s="103">
        <v>0</v>
      </c>
      <c r="J1195" s="103">
        <v>0</v>
      </c>
      <c r="K1195" s="103">
        <v>0</v>
      </c>
      <c r="L1195" s="104">
        <v>0</v>
      </c>
    </row>
    <row r="1196" spans="1:12" ht="15" thickBot="1" x14ac:dyDescent="0.4">
      <c r="A1196" s="655"/>
      <c r="B1196" s="573"/>
      <c r="C1196" s="99" t="s">
        <v>212</v>
      </c>
      <c r="D1196" s="105">
        <v>0</v>
      </c>
      <c r="E1196" s="105">
        <v>0</v>
      </c>
      <c r="F1196" s="105">
        <v>8.0693158412593179E-3</v>
      </c>
      <c r="G1196" s="105">
        <v>0</v>
      </c>
      <c r="H1196" s="105">
        <v>0</v>
      </c>
      <c r="I1196" s="105">
        <v>0</v>
      </c>
      <c r="J1196" s="105">
        <v>0</v>
      </c>
      <c r="K1196" s="105">
        <v>0</v>
      </c>
      <c r="L1196" s="106">
        <v>0</v>
      </c>
    </row>
    <row r="1197" spans="1:12" x14ac:dyDescent="0.35">
      <c r="A1197" s="655"/>
      <c r="B1197" s="677" t="s">
        <v>157</v>
      </c>
      <c r="C1197" s="98" t="s">
        <v>203</v>
      </c>
      <c r="D1197" s="101">
        <v>0.23086455798897043</v>
      </c>
      <c r="E1197" s="101">
        <v>0</v>
      </c>
      <c r="F1197" s="101">
        <v>9.6891936569331334E-3</v>
      </c>
      <c r="G1197" s="101">
        <v>0</v>
      </c>
      <c r="H1197" s="101">
        <v>7.1673613229947921E-3</v>
      </c>
      <c r="I1197" s="101">
        <v>4.2064982010394068E-2</v>
      </c>
      <c r="J1197" s="101">
        <v>0.1313507675160597</v>
      </c>
      <c r="K1197" s="101">
        <v>0</v>
      </c>
      <c r="L1197" s="102">
        <v>0</v>
      </c>
    </row>
    <row r="1198" spans="1:12" x14ac:dyDescent="0.35">
      <c r="A1198" s="655"/>
      <c r="B1198" s="572"/>
      <c r="C1198" s="17" t="s">
        <v>204</v>
      </c>
      <c r="D1198" s="103">
        <v>0.25794409184129469</v>
      </c>
      <c r="E1198" s="103">
        <v>3.9799892215597675E-2</v>
      </c>
      <c r="F1198" s="103">
        <v>0</v>
      </c>
      <c r="G1198" s="103">
        <v>1.5334443270264132E-2</v>
      </c>
      <c r="H1198" s="103">
        <v>0</v>
      </c>
      <c r="I1198" s="103">
        <v>0</v>
      </c>
      <c r="J1198" s="103">
        <v>0</v>
      </c>
      <c r="K1198" s="103">
        <v>6.5422476865108865E-3</v>
      </c>
      <c r="L1198" s="104">
        <v>0</v>
      </c>
    </row>
    <row r="1199" spans="1:12" x14ac:dyDescent="0.35">
      <c r="A1199" s="655"/>
      <c r="B1199" s="572"/>
      <c r="C1199" s="17" t="s">
        <v>205</v>
      </c>
      <c r="D1199" s="103">
        <v>6.5280564920310261E-3</v>
      </c>
      <c r="E1199" s="103">
        <v>6.4155578206686274E-6</v>
      </c>
      <c r="F1199" s="103">
        <v>0</v>
      </c>
      <c r="G1199" s="103">
        <v>0</v>
      </c>
      <c r="H1199" s="103">
        <v>0</v>
      </c>
      <c r="I1199" s="103">
        <v>0</v>
      </c>
      <c r="J1199" s="103">
        <v>0</v>
      </c>
      <c r="K1199" s="103">
        <v>0</v>
      </c>
      <c r="L1199" s="104">
        <v>0</v>
      </c>
    </row>
    <row r="1200" spans="1:12" x14ac:dyDescent="0.35">
      <c r="A1200" s="655"/>
      <c r="B1200" s="572"/>
      <c r="C1200" s="17" t="s">
        <v>206</v>
      </c>
      <c r="D1200" s="103">
        <v>1.755604046878337E-3</v>
      </c>
      <c r="E1200" s="103">
        <v>7.3346606895877099E-4</v>
      </c>
      <c r="F1200" s="103">
        <v>0</v>
      </c>
      <c r="G1200" s="103">
        <v>0</v>
      </c>
      <c r="H1200" s="103">
        <v>0</v>
      </c>
      <c r="I1200" s="103">
        <v>0</v>
      </c>
      <c r="J1200" s="103">
        <v>0</v>
      </c>
      <c r="K1200" s="103">
        <v>0</v>
      </c>
      <c r="L1200" s="104">
        <v>0</v>
      </c>
    </row>
    <row r="1201" spans="1:12" x14ac:dyDescent="0.35">
      <c r="A1201" s="655"/>
      <c r="B1201" s="572"/>
      <c r="C1201" s="17" t="s">
        <v>207</v>
      </c>
      <c r="D1201" s="103">
        <v>0.12456387625204263</v>
      </c>
      <c r="E1201" s="103">
        <v>1.46983623677616E-2</v>
      </c>
      <c r="F1201" s="103">
        <v>0</v>
      </c>
      <c r="G1201" s="103">
        <v>0</v>
      </c>
      <c r="H1201" s="103">
        <v>0</v>
      </c>
      <c r="I1201" s="103">
        <v>0</v>
      </c>
      <c r="J1201" s="103">
        <v>0</v>
      </c>
      <c r="K1201" s="103">
        <v>0</v>
      </c>
      <c r="L1201" s="104">
        <v>0</v>
      </c>
    </row>
    <row r="1202" spans="1:12" x14ac:dyDescent="0.35">
      <c r="A1202" s="655"/>
      <c r="B1202" s="572"/>
      <c r="C1202" s="17" t="s">
        <v>208</v>
      </c>
      <c r="D1202" s="103">
        <v>3.4756797764896499E-2</v>
      </c>
      <c r="E1202" s="103">
        <v>0</v>
      </c>
      <c r="F1202" s="103">
        <v>0</v>
      </c>
      <c r="G1202" s="103">
        <v>0</v>
      </c>
      <c r="H1202" s="103">
        <v>0</v>
      </c>
      <c r="I1202" s="103">
        <v>0</v>
      </c>
      <c r="J1202" s="103">
        <v>0</v>
      </c>
      <c r="K1202" s="103">
        <v>0</v>
      </c>
      <c r="L1202" s="104">
        <v>0</v>
      </c>
    </row>
    <row r="1203" spans="1:12" x14ac:dyDescent="0.35">
      <c r="A1203" s="655"/>
      <c r="B1203" s="572"/>
      <c r="C1203" s="17" t="s">
        <v>209</v>
      </c>
      <c r="D1203" s="103">
        <v>0</v>
      </c>
      <c r="E1203" s="103">
        <v>0</v>
      </c>
      <c r="F1203" s="103">
        <v>0</v>
      </c>
      <c r="G1203" s="103">
        <v>0</v>
      </c>
      <c r="H1203" s="103">
        <v>0</v>
      </c>
      <c r="I1203" s="103">
        <v>0</v>
      </c>
      <c r="J1203" s="103">
        <v>0</v>
      </c>
      <c r="K1203" s="103">
        <v>0</v>
      </c>
      <c r="L1203" s="104">
        <v>0</v>
      </c>
    </row>
    <row r="1204" spans="1:12" x14ac:dyDescent="0.35">
      <c r="A1204" s="655"/>
      <c r="B1204" s="572"/>
      <c r="C1204" s="17" t="s">
        <v>210</v>
      </c>
      <c r="D1204" s="103">
        <v>0</v>
      </c>
      <c r="E1204" s="103">
        <v>0</v>
      </c>
      <c r="F1204" s="103">
        <v>0</v>
      </c>
      <c r="G1204" s="103">
        <v>0</v>
      </c>
      <c r="H1204" s="103">
        <v>0</v>
      </c>
      <c r="I1204" s="103">
        <v>0</v>
      </c>
      <c r="J1204" s="103">
        <v>0</v>
      </c>
      <c r="K1204" s="103">
        <v>0</v>
      </c>
      <c r="L1204" s="104">
        <v>0</v>
      </c>
    </row>
    <row r="1205" spans="1:12" x14ac:dyDescent="0.35">
      <c r="A1205" s="655"/>
      <c r="B1205" s="572"/>
      <c r="C1205" s="17" t="s">
        <v>211</v>
      </c>
      <c r="D1205" s="103">
        <v>0</v>
      </c>
      <c r="E1205" s="103">
        <v>0</v>
      </c>
      <c r="F1205" s="103">
        <v>0</v>
      </c>
      <c r="G1205" s="103">
        <v>4.3544755158003837E-2</v>
      </c>
      <c r="H1205" s="103">
        <v>0</v>
      </c>
      <c r="I1205" s="103">
        <v>0</v>
      </c>
      <c r="J1205" s="103">
        <v>0</v>
      </c>
      <c r="K1205" s="103">
        <v>0</v>
      </c>
      <c r="L1205" s="104">
        <v>0</v>
      </c>
    </row>
    <row r="1206" spans="1:12" ht="15" thickBot="1" x14ac:dyDescent="0.4">
      <c r="A1206" s="655"/>
      <c r="B1206" s="573"/>
      <c r="C1206" s="99" t="s">
        <v>212</v>
      </c>
      <c r="D1206" s="105">
        <v>0</v>
      </c>
      <c r="E1206" s="105">
        <v>0</v>
      </c>
      <c r="F1206" s="105">
        <v>3.8561491709418215E-2</v>
      </c>
      <c r="G1206" s="105">
        <v>0</v>
      </c>
      <c r="H1206" s="105">
        <v>0</v>
      </c>
      <c r="I1206" s="105">
        <v>0</v>
      </c>
      <c r="J1206" s="105">
        <v>0</v>
      </c>
      <c r="K1206" s="105">
        <v>0</v>
      </c>
      <c r="L1206" s="106">
        <v>0</v>
      </c>
    </row>
    <row r="1207" spans="1:12" x14ac:dyDescent="0.35">
      <c r="A1207" s="655"/>
      <c r="B1207" s="677" t="s">
        <v>158</v>
      </c>
      <c r="C1207" s="98" t="s">
        <v>203</v>
      </c>
      <c r="D1207" s="101">
        <v>0.48233910209051695</v>
      </c>
      <c r="E1207" s="101">
        <v>0</v>
      </c>
      <c r="F1207" s="101">
        <v>4.9185539159793748E-2</v>
      </c>
      <c r="G1207" s="101">
        <v>0</v>
      </c>
      <c r="H1207" s="101">
        <v>1.2683896282373543E-2</v>
      </c>
      <c r="I1207" s="101">
        <v>0.16565055360038156</v>
      </c>
      <c r="J1207" s="101">
        <v>5.9980047199427178E-2</v>
      </c>
      <c r="K1207" s="101">
        <v>0</v>
      </c>
      <c r="L1207" s="102">
        <v>0</v>
      </c>
    </row>
    <row r="1208" spans="1:12" x14ac:dyDescent="0.35">
      <c r="A1208" s="655"/>
      <c r="B1208" s="572"/>
      <c r="C1208" s="17" t="s">
        <v>204</v>
      </c>
      <c r="D1208" s="103">
        <v>3.8384148054543744E-2</v>
      </c>
      <c r="E1208" s="103">
        <v>0.11798602861109339</v>
      </c>
      <c r="F1208" s="103">
        <v>0</v>
      </c>
      <c r="G1208" s="103">
        <v>3.3521123436562501E-3</v>
      </c>
      <c r="H1208" s="103">
        <v>0</v>
      </c>
      <c r="I1208" s="103">
        <v>0</v>
      </c>
      <c r="J1208" s="103">
        <v>0</v>
      </c>
      <c r="K1208" s="103">
        <v>3.674952465215606E-3</v>
      </c>
      <c r="L1208" s="104">
        <v>0</v>
      </c>
    </row>
    <row r="1209" spans="1:12" x14ac:dyDescent="0.35">
      <c r="A1209" s="655"/>
      <c r="B1209" s="572"/>
      <c r="C1209" s="17" t="s">
        <v>205</v>
      </c>
      <c r="D1209" s="103">
        <v>4.3011741689629332E-2</v>
      </c>
      <c r="E1209" s="103">
        <v>0</v>
      </c>
      <c r="F1209" s="103">
        <v>0</v>
      </c>
      <c r="G1209" s="103">
        <v>0</v>
      </c>
      <c r="H1209" s="103">
        <v>0</v>
      </c>
      <c r="I1209" s="103">
        <v>0</v>
      </c>
      <c r="J1209" s="103">
        <v>0</v>
      </c>
      <c r="K1209" s="103">
        <v>0</v>
      </c>
      <c r="L1209" s="104">
        <v>0</v>
      </c>
    </row>
    <row r="1210" spans="1:12" x14ac:dyDescent="0.35">
      <c r="A1210" s="655"/>
      <c r="B1210" s="572"/>
      <c r="C1210" s="17" t="s">
        <v>206</v>
      </c>
      <c r="D1210" s="103">
        <v>5.5662060059690312E-4</v>
      </c>
      <c r="E1210" s="103">
        <v>3.7657589795549442E-3</v>
      </c>
      <c r="F1210" s="103">
        <v>0</v>
      </c>
      <c r="G1210" s="103">
        <v>0</v>
      </c>
      <c r="H1210" s="103">
        <v>0</v>
      </c>
      <c r="I1210" s="103">
        <v>0</v>
      </c>
      <c r="J1210" s="103">
        <v>0</v>
      </c>
      <c r="K1210" s="103">
        <v>0</v>
      </c>
      <c r="L1210" s="104">
        <v>0</v>
      </c>
    </row>
    <row r="1211" spans="1:12" x14ac:dyDescent="0.35">
      <c r="A1211" s="655"/>
      <c r="B1211" s="572"/>
      <c r="C1211" s="17" t="s">
        <v>207</v>
      </c>
      <c r="D1211" s="103">
        <v>2.0726985589550819E-3</v>
      </c>
      <c r="E1211" s="103">
        <v>0</v>
      </c>
      <c r="F1211" s="103">
        <v>0</v>
      </c>
      <c r="G1211" s="103">
        <v>0</v>
      </c>
      <c r="H1211" s="103">
        <v>0</v>
      </c>
      <c r="I1211" s="103">
        <v>0</v>
      </c>
      <c r="J1211" s="103">
        <v>0</v>
      </c>
      <c r="K1211" s="103">
        <v>0</v>
      </c>
      <c r="L1211" s="104">
        <v>0</v>
      </c>
    </row>
    <row r="1212" spans="1:12" x14ac:dyDescent="0.35">
      <c r="A1212" s="655"/>
      <c r="B1212" s="572"/>
      <c r="C1212" s="17" t="s">
        <v>208</v>
      </c>
      <c r="D1212" s="103">
        <v>1.4995333392741762E-3</v>
      </c>
      <c r="E1212" s="103">
        <v>0</v>
      </c>
      <c r="F1212" s="103">
        <v>0</v>
      </c>
      <c r="G1212" s="103">
        <v>0</v>
      </c>
      <c r="H1212" s="103">
        <v>0</v>
      </c>
      <c r="I1212" s="103">
        <v>0</v>
      </c>
      <c r="J1212" s="103">
        <v>0</v>
      </c>
      <c r="K1212" s="103">
        <v>0</v>
      </c>
      <c r="L1212" s="104">
        <v>0</v>
      </c>
    </row>
    <row r="1213" spans="1:12" x14ac:dyDescent="0.35">
      <c r="A1213" s="655"/>
      <c r="B1213" s="572"/>
      <c r="C1213" s="17" t="s">
        <v>209</v>
      </c>
      <c r="D1213" s="103">
        <v>0</v>
      </c>
      <c r="E1213" s="103">
        <v>0</v>
      </c>
      <c r="F1213" s="103">
        <v>0</v>
      </c>
      <c r="G1213" s="103">
        <v>0</v>
      </c>
      <c r="H1213" s="103">
        <v>0</v>
      </c>
      <c r="I1213" s="103">
        <v>0</v>
      </c>
      <c r="J1213" s="103">
        <v>0</v>
      </c>
      <c r="K1213" s="103">
        <v>0</v>
      </c>
      <c r="L1213" s="104">
        <v>0</v>
      </c>
    </row>
    <row r="1214" spans="1:12" x14ac:dyDescent="0.35">
      <c r="A1214" s="655"/>
      <c r="B1214" s="572"/>
      <c r="C1214" s="17" t="s">
        <v>210</v>
      </c>
      <c r="D1214" s="103">
        <v>0</v>
      </c>
      <c r="E1214" s="103">
        <v>0</v>
      </c>
      <c r="F1214" s="103">
        <v>0</v>
      </c>
      <c r="G1214" s="103">
        <v>0</v>
      </c>
      <c r="H1214" s="103">
        <v>0</v>
      </c>
      <c r="I1214" s="103">
        <v>0</v>
      </c>
      <c r="J1214" s="103">
        <v>0</v>
      </c>
      <c r="K1214" s="103">
        <v>0</v>
      </c>
      <c r="L1214" s="104">
        <v>0</v>
      </c>
    </row>
    <row r="1215" spans="1:12" x14ac:dyDescent="0.35">
      <c r="A1215" s="655"/>
      <c r="B1215" s="572"/>
      <c r="C1215" s="17" t="s">
        <v>211</v>
      </c>
      <c r="D1215" s="103">
        <v>0</v>
      </c>
      <c r="E1215" s="103">
        <v>0</v>
      </c>
      <c r="F1215" s="103">
        <v>0</v>
      </c>
      <c r="G1215" s="103">
        <v>1.3599298966842916E-2</v>
      </c>
      <c r="H1215" s="103">
        <v>0</v>
      </c>
      <c r="I1215" s="103">
        <v>0</v>
      </c>
      <c r="J1215" s="103">
        <v>0</v>
      </c>
      <c r="K1215" s="103">
        <v>0</v>
      </c>
      <c r="L1215" s="104">
        <v>0</v>
      </c>
    </row>
    <row r="1216" spans="1:12" ht="15" thickBot="1" x14ac:dyDescent="0.4">
      <c r="A1216" s="655"/>
      <c r="B1216" s="573"/>
      <c r="C1216" s="99" t="s">
        <v>212</v>
      </c>
      <c r="D1216" s="105">
        <v>0</v>
      </c>
      <c r="E1216" s="105">
        <v>0</v>
      </c>
      <c r="F1216" s="105">
        <v>2.5743554431738739E-3</v>
      </c>
      <c r="G1216" s="105">
        <v>0</v>
      </c>
      <c r="H1216" s="105">
        <v>0</v>
      </c>
      <c r="I1216" s="105">
        <v>0</v>
      </c>
      <c r="J1216" s="105">
        <v>0</v>
      </c>
      <c r="K1216" s="105">
        <v>0</v>
      </c>
      <c r="L1216" s="106">
        <v>0</v>
      </c>
    </row>
    <row r="1217" spans="1:12" x14ac:dyDescent="0.35">
      <c r="A1217" s="655"/>
      <c r="B1217" s="677" t="s">
        <v>159</v>
      </c>
      <c r="C1217" s="98" t="s">
        <v>203</v>
      </c>
      <c r="D1217" s="101">
        <v>0.315</v>
      </c>
      <c r="E1217" s="101">
        <v>3.3903064543943084E-4</v>
      </c>
      <c r="F1217" s="101">
        <v>5.5363922410632998E-3</v>
      </c>
      <c r="G1217" s="101">
        <v>0</v>
      </c>
      <c r="H1217" s="101">
        <v>0</v>
      </c>
      <c r="I1217" s="101">
        <v>5.2421799997555883E-2</v>
      </c>
      <c r="J1217" s="101">
        <v>2.0740343631762321E-2</v>
      </c>
      <c r="K1217" s="101">
        <v>0</v>
      </c>
      <c r="L1217" s="102">
        <v>0</v>
      </c>
    </row>
    <row r="1218" spans="1:12" x14ac:dyDescent="0.35">
      <c r="A1218" s="655"/>
      <c r="B1218" s="572"/>
      <c r="C1218" s="17" t="s">
        <v>204</v>
      </c>
      <c r="D1218" s="103">
        <v>0.20138923749898072</v>
      </c>
      <c r="E1218" s="103">
        <v>0.18293788487872953</v>
      </c>
      <c r="F1218" s="103">
        <v>0</v>
      </c>
      <c r="G1218" s="103">
        <v>2.2703589753713678E-2</v>
      </c>
      <c r="H1218" s="103">
        <v>0</v>
      </c>
      <c r="I1218" s="103">
        <v>0</v>
      </c>
      <c r="J1218" s="103">
        <v>0</v>
      </c>
      <c r="K1218" s="103">
        <v>0</v>
      </c>
      <c r="L1218" s="104">
        <v>0</v>
      </c>
    </row>
    <row r="1219" spans="1:12" x14ac:dyDescent="0.35">
      <c r="A1219" s="655"/>
      <c r="B1219" s="572"/>
      <c r="C1219" s="17" t="s">
        <v>205</v>
      </c>
      <c r="D1219" s="103">
        <v>6.752213542669484E-3</v>
      </c>
      <c r="E1219" s="103">
        <v>1.256586085352816E-5</v>
      </c>
      <c r="F1219" s="103">
        <v>0</v>
      </c>
      <c r="G1219" s="103">
        <v>0</v>
      </c>
      <c r="H1219" s="103">
        <v>0</v>
      </c>
      <c r="I1219" s="103">
        <v>0</v>
      </c>
      <c r="J1219" s="103">
        <v>0</v>
      </c>
      <c r="K1219" s="103">
        <v>0</v>
      </c>
      <c r="L1219" s="104">
        <v>0</v>
      </c>
    </row>
    <row r="1220" spans="1:12" x14ac:dyDescent="0.35">
      <c r="A1220" s="655"/>
      <c r="B1220" s="572"/>
      <c r="C1220" s="17" t="s">
        <v>206</v>
      </c>
      <c r="D1220" s="103">
        <v>1.1679414388652999E-4</v>
      </c>
      <c r="E1220" s="103">
        <v>1.4976810434467263E-3</v>
      </c>
      <c r="F1220" s="103">
        <v>0</v>
      </c>
      <c r="G1220" s="103">
        <v>0</v>
      </c>
      <c r="H1220" s="103">
        <v>0</v>
      </c>
      <c r="I1220" s="103">
        <v>0</v>
      </c>
      <c r="J1220" s="103">
        <v>0</v>
      </c>
      <c r="K1220" s="103">
        <v>0</v>
      </c>
      <c r="L1220" s="104">
        <v>0</v>
      </c>
    </row>
    <row r="1221" spans="1:12" x14ac:dyDescent="0.35">
      <c r="A1221" s="655"/>
      <c r="B1221" s="572"/>
      <c r="C1221" s="17" t="s">
        <v>207</v>
      </c>
      <c r="D1221" s="103">
        <v>1.6250909699868619E-2</v>
      </c>
      <c r="E1221" s="103">
        <v>8.3125633322974318E-2</v>
      </c>
      <c r="F1221" s="103">
        <v>0</v>
      </c>
      <c r="G1221" s="103">
        <v>0</v>
      </c>
      <c r="H1221" s="103">
        <v>0</v>
      </c>
      <c r="I1221" s="103">
        <v>0</v>
      </c>
      <c r="J1221" s="103">
        <v>0</v>
      </c>
      <c r="K1221" s="103">
        <v>0</v>
      </c>
      <c r="L1221" s="104">
        <v>0</v>
      </c>
    </row>
    <row r="1222" spans="1:12" x14ac:dyDescent="0.35">
      <c r="A1222" s="655"/>
      <c r="B1222" s="572"/>
      <c r="C1222" s="17" t="s">
        <v>208</v>
      </c>
      <c r="D1222" s="103">
        <v>2.8246363503874735E-3</v>
      </c>
      <c r="E1222" s="103">
        <v>0</v>
      </c>
      <c r="F1222" s="103">
        <v>0</v>
      </c>
      <c r="G1222" s="103">
        <v>0</v>
      </c>
      <c r="H1222" s="103">
        <v>0</v>
      </c>
      <c r="I1222" s="103">
        <v>0</v>
      </c>
      <c r="J1222" s="103">
        <v>0</v>
      </c>
      <c r="K1222" s="103">
        <v>0</v>
      </c>
      <c r="L1222" s="104">
        <v>0</v>
      </c>
    </row>
    <row r="1223" spans="1:12" x14ac:dyDescent="0.35">
      <c r="A1223" s="655"/>
      <c r="B1223" s="572"/>
      <c r="C1223" s="17" t="s">
        <v>209</v>
      </c>
      <c r="D1223" s="103">
        <v>0</v>
      </c>
      <c r="E1223" s="103">
        <v>0</v>
      </c>
      <c r="F1223" s="103">
        <v>0</v>
      </c>
      <c r="G1223" s="103">
        <v>0</v>
      </c>
      <c r="H1223" s="103">
        <v>0</v>
      </c>
      <c r="I1223" s="103">
        <v>0</v>
      </c>
      <c r="J1223" s="103">
        <v>0</v>
      </c>
      <c r="K1223" s="103">
        <v>0</v>
      </c>
      <c r="L1223" s="104">
        <v>0</v>
      </c>
    </row>
    <row r="1224" spans="1:12" x14ac:dyDescent="0.35">
      <c r="A1224" s="655"/>
      <c r="B1224" s="572"/>
      <c r="C1224" s="17" t="s">
        <v>210</v>
      </c>
      <c r="D1224" s="103">
        <v>0</v>
      </c>
      <c r="E1224" s="103">
        <v>0</v>
      </c>
      <c r="F1224" s="103">
        <v>0</v>
      </c>
      <c r="G1224" s="103">
        <v>0</v>
      </c>
      <c r="H1224" s="103">
        <v>0</v>
      </c>
      <c r="I1224" s="103">
        <v>0</v>
      </c>
      <c r="J1224" s="103">
        <v>0</v>
      </c>
      <c r="K1224" s="103">
        <v>0</v>
      </c>
      <c r="L1224" s="104">
        <v>0</v>
      </c>
    </row>
    <row r="1225" spans="1:12" x14ac:dyDescent="0.35">
      <c r="A1225" s="655"/>
      <c r="B1225" s="572"/>
      <c r="C1225" s="17" t="s">
        <v>211</v>
      </c>
      <c r="D1225" s="103">
        <v>0</v>
      </c>
      <c r="E1225" s="103">
        <v>0</v>
      </c>
      <c r="F1225" s="103">
        <v>0</v>
      </c>
      <c r="G1225" s="103">
        <v>9.4416487034821861E-2</v>
      </c>
      <c r="H1225" s="103">
        <v>0</v>
      </c>
      <c r="I1225" s="103">
        <v>0</v>
      </c>
      <c r="J1225" s="103">
        <v>0</v>
      </c>
      <c r="K1225" s="103">
        <v>0</v>
      </c>
      <c r="L1225" s="104">
        <v>0</v>
      </c>
    </row>
    <row r="1226" spans="1:12" ht="15" thickBot="1" x14ac:dyDescent="0.4">
      <c r="A1226" s="655"/>
      <c r="B1226" s="573"/>
      <c r="C1226" s="99" t="s">
        <v>212</v>
      </c>
      <c r="D1226" s="105">
        <v>0</v>
      </c>
      <c r="E1226" s="105">
        <v>0</v>
      </c>
      <c r="F1226" s="105">
        <v>6.9009379396478587E-4</v>
      </c>
      <c r="G1226" s="105">
        <v>0</v>
      </c>
      <c r="H1226" s="105">
        <v>0</v>
      </c>
      <c r="I1226" s="105">
        <v>0</v>
      </c>
      <c r="J1226" s="105">
        <v>0</v>
      </c>
      <c r="K1226" s="105">
        <v>0</v>
      </c>
      <c r="L1226" s="106">
        <v>0</v>
      </c>
    </row>
    <row r="1227" spans="1:12" x14ac:dyDescent="0.35">
      <c r="A1227" s="655"/>
      <c r="B1227" s="677" t="s">
        <v>160</v>
      </c>
      <c r="C1227" s="98" t="s">
        <v>203</v>
      </c>
      <c r="D1227" s="101">
        <v>0.23003760401638257</v>
      </c>
      <c r="E1227" s="101">
        <v>5.8324074808216776E-5</v>
      </c>
      <c r="F1227" s="101">
        <v>1.4551584493564505E-3</v>
      </c>
      <c r="G1227" s="101">
        <v>0</v>
      </c>
      <c r="H1227" s="101">
        <v>2.4560873925096028E-4</v>
      </c>
      <c r="I1227" s="101">
        <v>0.14789062682761495</v>
      </c>
      <c r="J1227" s="101">
        <v>0.10117749620771789</v>
      </c>
      <c r="K1227" s="101">
        <v>0</v>
      </c>
      <c r="L1227" s="102">
        <v>0</v>
      </c>
    </row>
    <row r="1228" spans="1:12" x14ac:dyDescent="0.35">
      <c r="A1228" s="655"/>
      <c r="B1228" s="572"/>
      <c r="C1228" s="17" t="s">
        <v>204</v>
      </c>
      <c r="D1228" s="103">
        <v>0.27338237667109733</v>
      </c>
      <c r="E1228" s="103">
        <v>0.11364620539327953</v>
      </c>
      <c r="F1228" s="103">
        <v>0</v>
      </c>
      <c r="G1228" s="103">
        <v>1.9488922801357059E-2</v>
      </c>
      <c r="H1228" s="103">
        <v>0</v>
      </c>
      <c r="I1228" s="103">
        <v>0</v>
      </c>
      <c r="J1228" s="103">
        <v>0</v>
      </c>
      <c r="K1228" s="103">
        <v>5.9341296653249017E-3</v>
      </c>
      <c r="L1228" s="104">
        <v>0</v>
      </c>
    </row>
    <row r="1229" spans="1:12" x14ac:dyDescent="0.35">
      <c r="A1229" s="655"/>
      <c r="B1229" s="572"/>
      <c r="C1229" s="17" t="s">
        <v>205</v>
      </c>
      <c r="D1229" s="103">
        <v>5.2411680124164273E-4</v>
      </c>
      <c r="E1229" s="103">
        <v>6.4164063449641219E-6</v>
      </c>
      <c r="F1229" s="103">
        <v>0</v>
      </c>
      <c r="G1229" s="103">
        <v>0</v>
      </c>
      <c r="H1229" s="103">
        <v>0</v>
      </c>
      <c r="I1229" s="103">
        <v>0</v>
      </c>
      <c r="J1229" s="103">
        <v>0</v>
      </c>
      <c r="K1229" s="103">
        <v>0</v>
      </c>
      <c r="L1229" s="104">
        <v>0</v>
      </c>
    </row>
    <row r="1230" spans="1:12" x14ac:dyDescent="0.35">
      <c r="A1230" s="655"/>
      <c r="B1230" s="572"/>
      <c r="C1230" s="17" t="s">
        <v>206</v>
      </c>
      <c r="D1230" s="103">
        <v>6.2605578634798018E-6</v>
      </c>
      <c r="E1230" s="103">
        <v>0</v>
      </c>
      <c r="F1230" s="103">
        <v>0</v>
      </c>
      <c r="G1230" s="103">
        <v>0</v>
      </c>
      <c r="H1230" s="103">
        <v>0</v>
      </c>
      <c r="I1230" s="103">
        <v>0</v>
      </c>
      <c r="J1230" s="103">
        <v>0</v>
      </c>
      <c r="K1230" s="103">
        <v>0</v>
      </c>
      <c r="L1230" s="104">
        <v>0</v>
      </c>
    </row>
    <row r="1231" spans="1:12" x14ac:dyDescent="0.35">
      <c r="A1231" s="655"/>
      <c r="B1231" s="572"/>
      <c r="C1231" s="17" t="s">
        <v>207</v>
      </c>
      <c r="D1231" s="103">
        <v>9.6939084416410429E-2</v>
      </c>
      <c r="E1231" s="103">
        <v>2.5573090969000551E-3</v>
      </c>
      <c r="F1231" s="103">
        <v>0</v>
      </c>
      <c r="G1231" s="103">
        <v>0</v>
      </c>
      <c r="H1231" s="103">
        <v>0</v>
      </c>
      <c r="I1231" s="103">
        <v>0</v>
      </c>
      <c r="J1231" s="103">
        <v>0</v>
      </c>
      <c r="K1231" s="103">
        <v>0</v>
      </c>
      <c r="L1231" s="104">
        <v>0</v>
      </c>
    </row>
    <row r="1232" spans="1:12" x14ac:dyDescent="0.35">
      <c r="A1232" s="655"/>
      <c r="B1232" s="572"/>
      <c r="C1232" s="17" t="s">
        <v>208</v>
      </c>
      <c r="D1232" s="103">
        <v>6.1330309597499126E-3</v>
      </c>
      <c r="E1232" s="103">
        <v>0</v>
      </c>
      <c r="F1232" s="103">
        <v>0</v>
      </c>
      <c r="G1232" s="103">
        <v>0</v>
      </c>
      <c r="H1232" s="103">
        <v>0</v>
      </c>
      <c r="I1232" s="103">
        <v>0</v>
      </c>
      <c r="J1232" s="103">
        <v>0</v>
      </c>
      <c r="K1232" s="103">
        <v>0</v>
      </c>
      <c r="L1232" s="104">
        <v>0</v>
      </c>
    </row>
    <row r="1233" spans="1:12" x14ac:dyDescent="0.35">
      <c r="A1233" s="655"/>
      <c r="B1233" s="572"/>
      <c r="C1233" s="17" t="s">
        <v>209</v>
      </c>
      <c r="D1233" s="103">
        <v>0</v>
      </c>
      <c r="E1233" s="103">
        <v>0</v>
      </c>
      <c r="F1233" s="103">
        <v>0</v>
      </c>
      <c r="G1233" s="103">
        <v>0</v>
      </c>
      <c r="H1233" s="103">
        <v>0</v>
      </c>
      <c r="I1233" s="103">
        <v>0</v>
      </c>
      <c r="J1233" s="103">
        <v>0</v>
      </c>
      <c r="K1233" s="103">
        <v>0</v>
      </c>
      <c r="L1233" s="104">
        <v>0</v>
      </c>
    </row>
    <row r="1234" spans="1:12" x14ac:dyDescent="0.35">
      <c r="A1234" s="655"/>
      <c r="B1234" s="572"/>
      <c r="C1234" s="17" t="s">
        <v>210</v>
      </c>
      <c r="D1234" s="103">
        <v>0</v>
      </c>
      <c r="E1234" s="103">
        <v>0</v>
      </c>
      <c r="F1234" s="103">
        <v>0</v>
      </c>
      <c r="G1234" s="103">
        <v>0</v>
      </c>
      <c r="H1234" s="103">
        <v>0</v>
      </c>
      <c r="I1234" s="103">
        <v>0</v>
      </c>
      <c r="J1234" s="103">
        <v>0</v>
      </c>
      <c r="K1234" s="103">
        <v>0</v>
      </c>
      <c r="L1234" s="104">
        <v>0</v>
      </c>
    </row>
    <row r="1235" spans="1:12" x14ac:dyDescent="0.35">
      <c r="A1235" s="655"/>
      <c r="B1235" s="572"/>
      <c r="C1235" s="17" t="s">
        <v>211</v>
      </c>
      <c r="D1235" s="103">
        <v>0</v>
      </c>
      <c r="E1235" s="103">
        <v>0</v>
      </c>
      <c r="F1235" s="103">
        <v>0</v>
      </c>
      <c r="G1235" s="103">
        <v>4.4090351161535013E-3</v>
      </c>
      <c r="H1235" s="103">
        <v>0</v>
      </c>
      <c r="I1235" s="103">
        <v>0</v>
      </c>
      <c r="J1235" s="103">
        <v>0</v>
      </c>
      <c r="K1235" s="103">
        <v>0</v>
      </c>
      <c r="L1235" s="104">
        <v>0</v>
      </c>
    </row>
    <row r="1236" spans="1:12" ht="15" thickBot="1" x14ac:dyDescent="0.4">
      <c r="A1236" s="655"/>
      <c r="B1236" s="573"/>
      <c r="C1236" s="99" t="s">
        <v>212</v>
      </c>
      <c r="D1236" s="105">
        <v>0</v>
      </c>
      <c r="E1236" s="105">
        <v>0</v>
      </c>
      <c r="F1236" s="105">
        <v>5.2552445460979343E-3</v>
      </c>
      <c r="G1236" s="105">
        <v>0</v>
      </c>
      <c r="H1236" s="105">
        <v>0</v>
      </c>
      <c r="I1236" s="105">
        <v>0</v>
      </c>
      <c r="J1236" s="105">
        <v>0</v>
      </c>
      <c r="K1236" s="105">
        <v>0</v>
      </c>
      <c r="L1236" s="106">
        <v>0</v>
      </c>
    </row>
    <row r="1237" spans="1:12" x14ac:dyDescent="0.35">
      <c r="A1237" s="655"/>
      <c r="B1237" s="677" t="s">
        <v>161</v>
      </c>
      <c r="C1237" s="98" t="s">
        <v>203</v>
      </c>
      <c r="D1237" s="101">
        <v>0.13758150031375527</v>
      </c>
      <c r="E1237" s="101">
        <v>3.9019543670059073E-5</v>
      </c>
      <c r="F1237" s="101">
        <v>3.8727457502410176E-2</v>
      </c>
      <c r="G1237" s="101">
        <v>0</v>
      </c>
      <c r="H1237" s="101">
        <v>1.3710652307583459E-2</v>
      </c>
      <c r="I1237" s="101">
        <v>4.3566702518177063E-2</v>
      </c>
      <c r="J1237" s="101">
        <v>8.3834971762873231E-2</v>
      </c>
      <c r="K1237" s="101">
        <v>0</v>
      </c>
      <c r="L1237" s="102">
        <v>0</v>
      </c>
    </row>
    <row r="1238" spans="1:12" x14ac:dyDescent="0.35">
      <c r="A1238" s="655"/>
      <c r="B1238" s="572"/>
      <c r="C1238" s="17" t="s">
        <v>204</v>
      </c>
      <c r="D1238" s="103">
        <v>0.24</v>
      </c>
      <c r="E1238" s="103">
        <v>7.6084685822525727E-2</v>
      </c>
      <c r="F1238" s="103">
        <v>0</v>
      </c>
      <c r="G1238" s="103">
        <v>8.9701133917729017E-4</v>
      </c>
      <c r="H1238" s="103">
        <v>0</v>
      </c>
      <c r="I1238" s="103">
        <v>0</v>
      </c>
      <c r="J1238" s="103">
        <v>0</v>
      </c>
      <c r="K1238" s="103">
        <v>4.1503636629976956E-3</v>
      </c>
      <c r="L1238" s="104">
        <v>0</v>
      </c>
    </row>
    <row r="1239" spans="1:12" x14ac:dyDescent="0.35">
      <c r="A1239" s="655"/>
      <c r="B1239" s="572"/>
      <c r="C1239" s="17" t="s">
        <v>205</v>
      </c>
      <c r="D1239" s="103">
        <v>3.0633499836115755E-2</v>
      </c>
      <c r="E1239" s="103">
        <v>1.8250910433384584E-4</v>
      </c>
      <c r="F1239" s="103">
        <v>0</v>
      </c>
      <c r="G1239" s="103">
        <v>0</v>
      </c>
      <c r="H1239" s="103">
        <v>0</v>
      </c>
      <c r="I1239" s="103">
        <v>0</v>
      </c>
      <c r="J1239" s="103">
        <v>0</v>
      </c>
      <c r="K1239" s="103">
        <v>0</v>
      </c>
      <c r="L1239" s="104">
        <v>0</v>
      </c>
    </row>
    <row r="1240" spans="1:12" x14ac:dyDescent="0.35">
      <c r="A1240" s="655"/>
      <c r="B1240" s="572"/>
      <c r="C1240" s="17" t="s">
        <v>206</v>
      </c>
      <c r="D1240" s="103">
        <v>1.1727871915751711E-2</v>
      </c>
      <c r="E1240" s="103">
        <v>5.9305067943072731E-3</v>
      </c>
      <c r="F1240" s="103">
        <v>0</v>
      </c>
      <c r="G1240" s="103">
        <v>0</v>
      </c>
      <c r="H1240" s="103">
        <v>0</v>
      </c>
      <c r="I1240" s="103">
        <v>0</v>
      </c>
      <c r="J1240" s="103">
        <v>0</v>
      </c>
      <c r="K1240" s="103">
        <v>0</v>
      </c>
      <c r="L1240" s="104">
        <v>0</v>
      </c>
    </row>
    <row r="1241" spans="1:12" x14ac:dyDescent="0.35">
      <c r="A1241" s="655"/>
      <c r="B1241" s="572"/>
      <c r="C1241" s="17" t="s">
        <v>207</v>
      </c>
      <c r="D1241" s="103">
        <v>5.52779245367091E-2</v>
      </c>
      <c r="E1241" s="103">
        <v>0.10308984019789472</v>
      </c>
      <c r="F1241" s="103">
        <v>0</v>
      </c>
      <c r="G1241" s="103">
        <v>0</v>
      </c>
      <c r="H1241" s="103">
        <v>0</v>
      </c>
      <c r="I1241" s="103">
        <v>0</v>
      </c>
      <c r="J1241" s="103">
        <v>0</v>
      </c>
      <c r="K1241" s="103">
        <v>0</v>
      </c>
      <c r="L1241" s="104">
        <v>0</v>
      </c>
    </row>
    <row r="1242" spans="1:12" x14ac:dyDescent="0.35">
      <c r="A1242" s="655"/>
      <c r="B1242" s="572"/>
      <c r="C1242" s="17" t="s">
        <v>208</v>
      </c>
      <c r="D1242" s="103">
        <v>0.10427157172897354</v>
      </c>
      <c r="E1242" s="103">
        <v>0</v>
      </c>
      <c r="F1242" s="103">
        <v>0</v>
      </c>
      <c r="G1242" s="103">
        <v>0</v>
      </c>
      <c r="H1242" s="103">
        <v>0</v>
      </c>
      <c r="I1242" s="103">
        <v>0</v>
      </c>
      <c r="J1242" s="103">
        <v>0</v>
      </c>
      <c r="K1242" s="103">
        <v>0</v>
      </c>
      <c r="L1242" s="104">
        <v>0</v>
      </c>
    </row>
    <row r="1243" spans="1:12" x14ac:dyDescent="0.35">
      <c r="A1243" s="655"/>
      <c r="B1243" s="572"/>
      <c r="C1243" s="17" t="s">
        <v>209</v>
      </c>
      <c r="D1243" s="103">
        <v>0</v>
      </c>
      <c r="E1243" s="103">
        <v>0</v>
      </c>
      <c r="F1243" s="103">
        <v>0</v>
      </c>
      <c r="G1243" s="103">
        <v>0</v>
      </c>
      <c r="H1243" s="103">
        <v>0</v>
      </c>
      <c r="I1243" s="103">
        <v>0</v>
      </c>
      <c r="J1243" s="103">
        <v>0</v>
      </c>
      <c r="K1243" s="103">
        <v>0</v>
      </c>
      <c r="L1243" s="104">
        <v>0</v>
      </c>
    </row>
    <row r="1244" spans="1:12" x14ac:dyDescent="0.35">
      <c r="A1244" s="655"/>
      <c r="B1244" s="572"/>
      <c r="C1244" s="17" t="s">
        <v>210</v>
      </c>
      <c r="D1244" s="103">
        <v>0</v>
      </c>
      <c r="E1244" s="103">
        <v>0</v>
      </c>
      <c r="F1244" s="103">
        <v>0</v>
      </c>
      <c r="G1244" s="103">
        <v>0</v>
      </c>
      <c r="H1244" s="103">
        <v>0</v>
      </c>
      <c r="I1244" s="103">
        <v>0</v>
      </c>
      <c r="J1244" s="103">
        <v>0</v>
      </c>
      <c r="K1244" s="103">
        <v>0</v>
      </c>
      <c r="L1244" s="104">
        <v>0</v>
      </c>
    </row>
    <row r="1245" spans="1:12" x14ac:dyDescent="0.35">
      <c r="A1245" s="655"/>
      <c r="B1245" s="572"/>
      <c r="C1245" s="17" t="s">
        <v>211</v>
      </c>
      <c r="D1245" s="103">
        <v>0</v>
      </c>
      <c r="E1245" s="103">
        <v>0</v>
      </c>
      <c r="F1245" s="103">
        <v>0</v>
      </c>
      <c r="G1245" s="103">
        <v>4.3782780751785391E-2</v>
      </c>
      <c r="H1245" s="103">
        <v>0</v>
      </c>
      <c r="I1245" s="103">
        <v>0</v>
      </c>
      <c r="J1245" s="103">
        <v>0</v>
      </c>
      <c r="K1245" s="103">
        <v>0</v>
      </c>
      <c r="L1245" s="104">
        <v>0</v>
      </c>
    </row>
    <row r="1246" spans="1:12" ht="15" thickBot="1" x14ac:dyDescent="0.4">
      <c r="A1246" s="655"/>
      <c r="B1246" s="573"/>
      <c r="C1246" s="99" t="s">
        <v>212</v>
      </c>
      <c r="D1246" s="105">
        <v>0</v>
      </c>
      <c r="E1246" s="105">
        <v>0</v>
      </c>
      <c r="F1246" s="105">
        <v>1.3580619014579952E-2</v>
      </c>
      <c r="G1246" s="105">
        <v>0</v>
      </c>
      <c r="H1246" s="105">
        <v>0</v>
      </c>
      <c r="I1246" s="105">
        <v>0</v>
      </c>
      <c r="J1246" s="105">
        <v>0</v>
      </c>
      <c r="K1246" s="105">
        <v>0</v>
      </c>
      <c r="L1246" s="106">
        <v>0</v>
      </c>
    </row>
    <row r="1247" spans="1:12" x14ac:dyDescent="0.35">
      <c r="A1247" s="655"/>
      <c r="B1247" s="677" t="s">
        <v>162</v>
      </c>
      <c r="C1247" s="98" t="s">
        <v>203</v>
      </c>
      <c r="D1247" s="101">
        <v>1E-3</v>
      </c>
      <c r="E1247" s="101">
        <v>6.4348046542298215E-5</v>
      </c>
      <c r="F1247" s="101">
        <v>4.3096827721998583E-3</v>
      </c>
      <c r="G1247" s="101">
        <v>0</v>
      </c>
      <c r="H1247" s="101">
        <v>0</v>
      </c>
      <c r="I1247" s="101">
        <v>0.11198320609509947</v>
      </c>
      <c r="J1247" s="101">
        <v>5.4921039367459012E-2</v>
      </c>
      <c r="K1247" s="101">
        <v>0</v>
      </c>
      <c r="L1247" s="102">
        <v>0</v>
      </c>
    </row>
    <row r="1248" spans="1:12" x14ac:dyDescent="0.35">
      <c r="A1248" s="655"/>
      <c r="B1248" s="572"/>
      <c r="C1248" s="17" t="s">
        <v>204</v>
      </c>
      <c r="D1248" s="103">
        <v>1E-3</v>
      </c>
      <c r="E1248" s="103">
        <v>0</v>
      </c>
      <c r="F1248" s="103">
        <v>0</v>
      </c>
      <c r="G1248" s="103">
        <v>1.7767862480935655E-2</v>
      </c>
      <c r="H1248" s="103">
        <v>0</v>
      </c>
      <c r="I1248" s="103">
        <v>0</v>
      </c>
      <c r="J1248" s="103">
        <v>0</v>
      </c>
      <c r="K1248" s="103">
        <v>4.806958711716978E-3</v>
      </c>
      <c r="L1248" s="104">
        <v>0</v>
      </c>
    </row>
    <row r="1249" spans="1:12" x14ac:dyDescent="0.35">
      <c r="A1249" s="655"/>
      <c r="B1249" s="572"/>
      <c r="C1249" s="17" t="s">
        <v>205</v>
      </c>
      <c r="D1249" s="103">
        <v>1E-3</v>
      </c>
      <c r="E1249" s="103">
        <v>0</v>
      </c>
      <c r="F1249" s="103">
        <v>0</v>
      </c>
      <c r="G1249" s="103">
        <v>0</v>
      </c>
      <c r="H1249" s="103">
        <v>0</v>
      </c>
      <c r="I1249" s="103">
        <v>0</v>
      </c>
      <c r="J1249" s="103">
        <v>0</v>
      </c>
      <c r="K1249" s="103">
        <v>0</v>
      </c>
      <c r="L1249" s="104">
        <v>0</v>
      </c>
    </row>
    <row r="1250" spans="1:12" x14ac:dyDescent="0.35">
      <c r="A1250" s="655"/>
      <c r="B1250" s="572"/>
      <c r="C1250" s="17" t="s">
        <v>206</v>
      </c>
      <c r="D1250" s="103">
        <v>0</v>
      </c>
      <c r="E1250" s="103">
        <v>0</v>
      </c>
      <c r="F1250" s="103">
        <v>0</v>
      </c>
      <c r="G1250" s="103">
        <v>0</v>
      </c>
      <c r="H1250" s="103">
        <v>0</v>
      </c>
      <c r="I1250" s="103">
        <v>0</v>
      </c>
      <c r="J1250" s="103">
        <v>0</v>
      </c>
      <c r="K1250" s="103">
        <v>0</v>
      </c>
      <c r="L1250" s="104">
        <v>0</v>
      </c>
    </row>
    <row r="1251" spans="1:12" x14ac:dyDescent="0.35">
      <c r="A1251" s="655"/>
      <c r="B1251" s="572"/>
      <c r="C1251" s="17" t="s">
        <v>207</v>
      </c>
      <c r="D1251" s="103">
        <v>3.4981254182454791E-2</v>
      </c>
      <c r="E1251" s="103">
        <v>0.75</v>
      </c>
      <c r="F1251" s="103">
        <v>0</v>
      </c>
      <c r="G1251" s="103">
        <v>0</v>
      </c>
      <c r="H1251" s="103">
        <v>0</v>
      </c>
      <c r="I1251" s="103">
        <v>0</v>
      </c>
      <c r="J1251" s="103">
        <v>0</v>
      </c>
      <c r="K1251" s="103">
        <v>0</v>
      </c>
      <c r="L1251" s="104">
        <v>0</v>
      </c>
    </row>
    <row r="1252" spans="1:12" x14ac:dyDescent="0.35">
      <c r="A1252" s="655"/>
      <c r="B1252" s="572"/>
      <c r="C1252" s="17" t="s">
        <v>208</v>
      </c>
      <c r="D1252" s="103">
        <v>1.982112072849508E-3</v>
      </c>
      <c r="E1252" s="103">
        <v>0</v>
      </c>
      <c r="F1252" s="103">
        <v>0</v>
      </c>
      <c r="G1252" s="103">
        <v>0</v>
      </c>
      <c r="H1252" s="103">
        <v>0</v>
      </c>
      <c r="I1252" s="103">
        <v>0</v>
      </c>
      <c r="J1252" s="103">
        <v>0</v>
      </c>
      <c r="K1252" s="103">
        <v>0</v>
      </c>
      <c r="L1252" s="104">
        <v>0</v>
      </c>
    </row>
    <row r="1253" spans="1:12" x14ac:dyDescent="0.35">
      <c r="A1253" s="655"/>
      <c r="B1253" s="572"/>
      <c r="C1253" s="17" t="s">
        <v>209</v>
      </c>
      <c r="D1253" s="103">
        <v>0</v>
      </c>
      <c r="E1253" s="103">
        <v>0</v>
      </c>
      <c r="F1253" s="103">
        <v>0</v>
      </c>
      <c r="G1253" s="103">
        <v>0</v>
      </c>
      <c r="H1253" s="103">
        <v>0</v>
      </c>
      <c r="I1253" s="103">
        <v>0</v>
      </c>
      <c r="J1253" s="103">
        <v>0</v>
      </c>
      <c r="K1253" s="103">
        <v>0</v>
      </c>
      <c r="L1253" s="104">
        <v>0</v>
      </c>
    </row>
    <row r="1254" spans="1:12" x14ac:dyDescent="0.35">
      <c r="A1254" s="655"/>
      <c r="B1254" s="572"/>
      <c r="C1254" s="17" t="s">
        <v>210</v>
      </c>
      <c r="D1254" s="103">
        <v>0</v>
      </c>
      <c r="E1254" s="103">
        <v>0</v>
      </c>
      <c r="F1254" s="103">
        <v>0</v>
      </c>
      <c r="G1254" s="103">
        <v>0</v>
      </c>
      <c r="H1254" s="103">
        <v>0</v>
      </c>
      <c r="I1254" s="103">
        <v>0</v>
      </c>
      <c r="J1254" s="103">
        <v>0</v>
      </c>
      <c r="K1254" s="103">
        <v>0</v>
      </c>
      <c r="L1254" s="104">
        <v>0</v>
      </c>
    </row>
    <row r="1255" spans="1:12" x14ac:dyDescent="0.35">
      <c r="A1255" s="655"/>
      <c r="B1255" s="572"/>
      <c r="C1255" s="17" t="s">
        <v>211</v>
      </c>
      <c r="D1255" s="103">
        <v>0</v>
      </c>
      <c r="E1255" s="103">
        <v>0</v>
      </c>
      <c r="F1255" s="103">
        <v>0</v>
      </c>
      <c r="G1255" s="103">
        <v>1.7630375925189547E-2</v>
      </c>
      <c r="H1255" s="103">
        <v>0</v>
      </c>
      <c r="I1255" s="103">
        <v>0</v>
      </c>
      <c r="J1255" s="103">
        <v>0</v>
      </c>
      <c r="K1255" s="103">
        <v>0</v>
      </c>
      <c r="L1255" s="104">
        <v>0</v>
      </c>
    </row>
    <row r="1256" spans="1:12" ht="15" thickBot="1" x14ac:dyDescent="0.4">
      <c r="A1256" s="655"/>
      <c r="B1256" s="573"/>
      <c r="C1256" s="99" t="s">
        <v>212</v>
      </c>
      <c r="D1256" s="105">
        <v>0</v>
      </c>
      <c r="E1256" s="105">
        <v>0</v>
      </c>
      <c r="F1256" s="105">
        <v>1.0059913353814854E-2</v>
      </c>
      <c r="G1256" s="105">
        <v>0</v>
      </c>
      <c r="H1256" s="105">
        <v>0</v>
      </c>
      <c r="I1256" s="105">
        <v>0</v>
      </c>
      <c r="J1256" s="105">
        <v>0</v>
      </c>
      <c r="K1256" s="105">
        <v>0</v>
      </c>
      <c r="L1256" s="106">
        <v>0</v>
      </c>
    </row>
    <row r="1257" spans="1:12" x14ac:dyDescent="0.35">
      <c r="A1257" s="655"/>
      <c r="B1257" s="677" t="s">
        <v>163</v>
      </c>
      <c r="C1257" s="98" t="s">
        <v>203</v>
      </c>
      <c r="D1257" s="101">
        <v>0</v>
      </c>
      <c r="E1257" s="101">
        <v>0</v>
      </c>
      <c r="F1257" s="101">
        <v>3.2470546520731178E-3</v>
      </c>
      <c r="G1257" s="101">
        <v>0</v>
      </c>
      <c r="H1257" s="101">
        <v>0</v>
      </c>
      <c r="I1257" s="101">
        <v>6.7453485760360421E-2</v>
      </c>
      <c r="J1257" s="101">
        <v>2.1681646644003461E-2</v>
      </c>
      <c r="K1257" s="101">
        <v>0</v>
      </c>
      <c r="L1257" s="102">
        <v>0</v>
      </c>
    </row>
    <row r="1258" spans="1:12" x14ac:dyDescent="0.35">
      <c r="A1258" s="655"/>
      <c r="B1258" s="572"/>
      <c r="C1258" s="17" t="s">
        <v>204</v>
      </c>
      <c r="D1258" s="103">
        <v>0</v>
      </c>
      <c r="E1258" s="103">
        <v>0</v>
      </c>
      <c r="F1258" s="103">
        <v>0</v>
      </c>
      <c r="G1258" s="103">
        <v>7.3099037665676587E-3</v>
      </c>
      <c r="H1258" s="103">
        <v>0</v>
      </c>
      <c r="I1258" s="103">
        <v>0</v>
      </c>
      <c r="J1258" s="103">
        <v>0</v>
      </c>
      <c r="K1258" s="103">
        <v>5.4391747286496065E-3</v>
      </c>
      <c r="L1258" s="104">
        <v>0</v>
      </c>
    </row>
    <row r="1259" spans="1:12" x14ac:dyDescent="0.35">
      <c r="A1259" s="655"/>
      <c r="B1259" s="572"/>
      <c r="C1259" s="17" t="s">
        <v>205</v>
      </c>
      <c r="D1259" s="103">
        <v>0</v>
      </c>
      <c r="E1259" s="103">
        <v>0</v>
      </c>
      <c r="F1259" s="103">
        <v>0</v>
      </c>
      <c r="G1259" s="103">
        <v>0</v>
      </c>
      <c r="H1259" s="103">
        <v>0</v>
      </c>
      <c r="I1259" s="103">
        <v>0</v>
      </c>
      <c r="J1259" s="103">
        <v>0</v>
      </c>
      <c r="K1259" s="103">
        <v>0</v>
      </c>
      <c r="L1259" s="104">
        <v>0</v>
      </c>
    </row>
    <row r="1260" spans="1:12" x14ac:dyDescent="0.35">
      <c r="A1260" s="655"/>
      <c r="B1260" s="572"/>
      <c r="C1260" s="17" t="s">
        <v>206</v>
      </c>
      <c r="D1260" s="103">
        <v>0</v>
      </c>
      <c r="E1260" s="103">
        <v>0</v>
      </c>
      <c r="F1260" s="103">
        <v>0</v>
      </c>
      <c r="G1260" s="103">
        <v>0</v>
      </c>
      <c r="H1260" s="103">
        <v>0</v>
      </c>
      <c r="I1260" s="103">
        <v>0</v>
      </c>
      <c r="J1260" s="103">
        <v>0</v>
      </c>
      <c r="K1260" s="103">
        <v>0</v>
      </c>
      <c r="L1260" s="104">
        <v>0</v>
      </c>
    </row>
    <row r="1261" spans="1:12" x14ac:dyDescent="0.35">
      <c r="A1261" s="655"/>
      <c r="B1261" s="572"/>
      <c r="C1261" s="17" t="s">
        <v>207</v>
      </c>
      <c r="D1261" s="103">
        <v>8.2197281067379405E-3</v>
      </c>
      <c r="E1261" s="103">
        <v>0.69</v>
      </c>
      <c r="F1261" s="103">
        <v>0</v>
      </c>
      <c r="G1261" s="103">
        <v>0</v>
      </c>
      <c r="H1261" s="103">
        <v>0</v>
      </c>
      <c r="I1261" s="103">
        <v>0</v>
      </c>
      <c r="J1261" s="103">
        <v>0</v>
      </c>
      <c r="K1261" s="103">
        <v>0</v>
      </c>
      <c r="L1261" s="104">
        <v>0</v>
      </c>
    </row>
    <row r="1262" spans="1:12" x14ac:dyDescent="0.35">
      <c r="A1262" s="655"/>
      <c r="B1262" s="572"/>
      <c r="C1262" s="17" t="s">
        <v>208</v>
      </c>
      <c r="D1262" s="103">
        <v>0.20426564974314509</v>
      </c>
      <c r="E1262" s="103">
        <v>0</v>
      </c>
      <c r="F1262" s="103">
        <v>0</v>
      </c>
      <c r="G1262" s="103">
        <v>0</v>
      </c>
      <c r="H1262" s="103">
        <v>0</v>
      </c>
      <c r="I1262" s="103">
        <v>0</v>
      </c>
      <c r="J1262" s="103">
        <v>0</v>
      </c>
      <c r="K1262" s="103">
        <v>0</v>
      </c>
      <c r="L1262" s="104">
        <v>0</v>
      </c>
    </row>
    <row r="1263" spans="1:12" x14ac:dyDescent="0.35">
      <c r="A1263" s="655"/>
      <c r="B1263" s="572"/>
      <c r="C1263" s="17" t="s">
        <v>209</v>
      </c>
      <c r="D1263" s="103">
        <v>0</v>
      </c>
      <c r="E1263" s="103">
        <v>0</v>
      </c>
      <c r="F1263" s="103">
        <v>0</v>
      </c>
      <c r="G1263" s="103">
        <v>0</v>
      </c>
      <c r="H1263" s="103">
        <v>0</v>
      </c>
      <c r="I1263" s="103">
        <v>0</v>
      </c>
      <c r="J1263" s="103">
        <v>0</v>
      </c>
      <c r="K1263" s="103">
        <v>0</v>
      </c>
      <c r="L1263" s="104">
        <v>0</v>
      </c>
    </row>
    <row r="1264" spans="1:12" x14ac:dyDescent="0.35">
      <c r="A1264" s="655"/>
      <c r="B1264" s="572"/>
      <c r="C1264" s="17" t="s">
        <v>210</v>
      </c>
      <c r="D1264" s="103">
        <v>0</v>
      </c>
      <c r="E1264" s="103">
        <v>0</v>
      </c>
      <c r="F1264" s="103">
        <v>0</v>
      </c>
      <c r="G1264" s="103">
        <v>0</v>
      </c>
      <c r="H1264" s="103">
        <v>0</v>
      </c>
      <c r="I1264" s="103">
        <v>0</v>
      </c>
      <c r="J1264" s="103">
        <v>0</v>
      </c>
      <c r="K1264" s="103">
        <v>0</v>
      </c>
      <c r="L1264" s="104">
        <v>0</v>
      </c>
    </row>
    <row r="1265" spans="1:12" x14ac:dyDescent="0.35">
      <c r="A1265" s="655"/>
      <c r="B1265" s="572"/>
      <c r="C1265" s="17" t="s">
        <v>211</v>
      </c>
      <c r="D1265" s="103">
        <v>0</v>
      </c>
      <c r="E1265" s="103">
        <v>0</v>
      </c>
      <c r="F1265" s="103">
        <v>0</v>
      </c>
      <c r="G1265" s="103">
        <v>1.1641768243162423E-3</v>
      </c>
      <c r="H1265" s="103">
        <v>0</v>
      </c>
      <c r="I1265" s="103">
        <v>0</v>
      </c>
      <c r="J1265" s="103">
        <v>0</v>
      </c>
      <c r="K1265" s="103">
        <v>0</v>
      </c>
      <c r="L1265" s="104">
        <v>0</v>
      </c>
    </row>
    <row r="1266" spans="1:12" ht="15" thickBot="1" x14ac:dyDescent="0.4">
      <c r="A1266" s="655"/>
      <c r="B1266" s="573"/>
      <c r="C1266" s="99" t="s">
        <v>212</v>
      </c>
      <c r="D1266" s="105">
        <v>0</v>
      </c>
      <c r="E1266" s="105">
        <v>0</v>
      </c>
      <c r="F1266" s="105">
        <v>6.7415098255749076E-4</v>
      </c>
      <c r="G1266" s="105">
        <v>0</v>
      </c>
      <c r="H1266" s="105">
        <v>0</v>
      </c>
      <c r="I1266" s="105">
        <v>0</v>
      </c>
      <c r="J1266" s="105">
        <v>0</v>
      </c>
      <c r="K1266" s="105">
        <v>0</v>
      </c>
      <c r="L1266" s="106">
        <v>0</v>
      </c>
    </row>
    <row r="1267" spans="1:12" x14ac:dyDescent="0.35">
      <c r="A1267" s="655"/>
      <c r="B1267" s="677" t="s">
        <v>164</v>
      </c>
      <c r="C1267" s="98" t="s">
        <v>203</v>
      </c>
      <c r="D1267" s="101">
        <v>0.05</v>
      </c>
      <c r="E1267" s="101">
        <v>0</v>
      </c>
      <c r="F1267" s="101">
        <v>6.4175306694297315E-3</v>
      </c>
      <c r="G1267" s="101">
        <v>0</v>
      </c>
      <c r="H1267" s="101">
        <v>0</v>
      </c>
      <c r="I1267" s="101">
        <v>0.10414319816152572</v>
      </c>
      <c r="J1267" s="101">
        <v>1.9472472043836037E-2</v>
      </c>
      <c r="K1267" s="101">
        <v>0</v>
      </c>
      <c r="L1267" s="102">
        <v>0</v>
      </c>
    </row>
    <row r="1268" spans="1:12" x14ac:dyDescent="0.35">
      <c r="A1268" s="655"/>
      <c r="B1268" s="572"/>
      <c r="C1268" s="17" t="s">
        <v>204</v>
      </c>
      <c r="D1268" s="103">
        <v>0.11</v>
      </c>
      <c r="E1268" s="103">
        <v>5.5E-2</v>
      </c>
      <c r="F1268" s="103">
        <v>0</v>
      </c>
      <c r="G1268" s="103">
        <v>8.6711038207044899E-3</v>
      </c>
      <c r="H1268" s="103">
        <v>0</v>
      </c>
      <c r="I1268" s="103">
        <v>0</v>
      </c>
      <c r="J1268" s="103">
        <v>0</v>
      </c>
      <c r="K1268" s="103">
        <v>0</v>
      </c>
      <c r="L1268" s="104">
        <v>0</v>
      </c>
    </row>
    <row r="1269" spans="1:12" x14ac:dyDescent="0.35">
      <c r="A1269" s="655"/>
      <c r="B1269" s="572"/>
      <c r="C1269" s="17" t="s">
        <v>205</v>
      </c>
      <c r="D1269" s="103">
        <v>5.0960458351998719E-4</v>
      </c>
      <c r="E1269" s="103">
        <v>0</v>
      </c>
      <c r="F1269" s="103">
        <v>0</v>
      </c>
      <c r="G1269" s="103">
        <v>0</v>
      </c>
      <c r="H1269" s="103">
        <v>0</v>
      </c>
      <c r="I1269" s="103">
        <v>0</v>
      </c>
      <c r="J1269" s="103">
        <v>0</v>
      </c>
      <c r="K1269" s="103">
        <v>0</v>
      </c>
      <c r="L1269" s="104">
        <v>0</v>
      </c>
    </row>
    <row r="1270" spans="1:12" x14ac:dyDescent="0.35">
      <c r="A1270" s="655"/>
      <c r="B1270" s="572"/>
      <c r="C1270" s="17" t="s">
        <v>206</v>
      </c>
      <c r="D1270" s="103">
        <v>0</v>
      </c>
      <c r="E1270" s="103">
        <v>0</v>
      </c>
      <c r="F1270" s="103">
        <v>0</v>
      </c>
      <c r="G1270" s="103">
        <v>0</v>
      </c>
      <c r="H1270" s="103">
        <v>0</v>
      </c>
      <c r="I1270" s="103">
        <v>0</v>
      </c>
      <c r="J1270" s="103">
        <v>0</v>
      </c>
      <c r="K1270" s="103">
        <v>0</v>
      </c>
      <c r="L1270" s="104">
        <v>0</v>
      </c>
    </row>
    <row r="1271" spans="1:12" x14ac:dyDescent="0.35">
      <c r="A1271" s="655"/>
      <c r="B1271" s="572"/>
      <c r="C1271" s="17" t="s">
        <v>207</v>
      </c>
      <c r="D1271" s="103">
        <v>0.30865773990344364</v>
      </c>
      <c r="E1271" s="103">
        <v>4.5925438116939811E-2</v>
      </c>
      <c r="F1271" s="103">
        <v>0</v>
      </c>
      <c r="G1271" s="103">
        <v>0</v>
      </c>
      <c r="H1271" s="103">
        <v>0</v>
      </c>
      <c r="I1271" s="103">
        <v>0</v>
      </c>
      <c r="J1271" s="103">
        <v>0</v>
      </c>
      <c r="K1271" s="103">
        <v>0</v>
      </c>
      <c r="L1271" s="104">
        <v>0</v>
      </c>
    </row>
    <row r="1272" spans="1:12" x14ac:dyDescent="0.35">
      <c r="A1272" s="655"/>
      <c r="B1272" s="572"/>
      <c r="C1272" s="17" t="s">
        <v>208</v>
      </c>
      <c r="D1272" s="103">
        <v>0.26240603190660439</v>
      </c>
      <c r="E1272" s="103">
        <v>0</v>
      </c>
      <c r="F1272" s="103">
        <v>0</v>
      </c>
      <c r="G1272" s="103">
        <v>0</v>
      </c>
      <c r="H1272" s="103">
        <v>0</v>
      </c>
      <c r="I1272" s="103">
        <v>0</v>
      </c>
      <c r="J1272" s="103">
        <v>0</v>
      </c>
      <c r="K1272" s="103">
        <v>0</v>
      </c>
      <c r="L1272" s="104">
        <v>0</v>
      </c>
    </row>
    <row r="1273" spans="1:12" x14ac:dyDescent="0.35">
      <c r="A1273" s="655"/>
      <c r="B1273" s="572"/>
      <c r="C1273" s="17" t="s">
        <v>209</v>
      </c>
      <c r="D1273" s="103">
        <v>0</v>
      </c>
      <c r="E1273" s="103">
        <v>0</v>
      </c>
      <c r="F1273" s="103">
        <v>0</v>
      </c>
      <c r="G1273" s="103">
        <v>0</v>
      </c>
      <c r="H1273" s="103">
        <v>0</v>
      </c>
      <c r="I1273" s="103">
        <v>0</v>
      </c>
      <c r="J1273" s="103">
        <v>0</v>
      </c>
      <c r="K1273" s="103">
        <v>0</v>
      </c>
      <c r="L1273" s="104">
        <v>0</v>
      </c>
    </row>
    <row r="1274" spans="1:12" x14ac:dyDescent="0.35">
      <c r="A1274" s="655"/>
      <c r="B1274" s="572"/>
      <c r="C1274" s="17" t="s">
        <v>210</v>
      </c>
      <c r="D1274" s="103">
        <v>0</v>
      </c>
      <c r="E1274" s="103">
        <v>0</v>
      </c>
      <c r="F1274" s="103">
        <v>0</v>
      </c>
      <c r="G1274" s="103">
        <v>0</v>
      </c>
      <c r="H1274" s="103">
        <v>0</v>
      </c>
      <c r="I1274" s="103">
        <v>0</v>
      </c>
      <c r="J1274" s="103">
        <v>0</v>
      </c>
      <c r="K1274" s="103">
        <v>0</v>
      </c>
      <c r="L1274" s="104">
        <v>0</v>
      </c>
    </row>
    <row r="1275" spans="1:12" x14ac:dyDescent="0.35">
      <c r="A1275" s="655"/>
      <c r="B1275" s="572"/>
      <c r="C1275" s="17" t="s">
        <v>211</v>
      </c>
      <c r="D1275" s="103">
        <v>0</v>
      </c>
      <c r="E1275" s="103">
        <v>0</v>
      </c>
      <c r="F1275" s="103">
        <v>0</v>
      </c>
      <c r="G1275" s="103">
        <v>3.2470839647037467E-2</v>
      </c>
      <c r="H1275" s="103">
        <v>0</v>
      </c>
      <c r="I1275" s="103">
        <v>0</v>
      </c>
      <c r="J1275" s="103">
        <v>0</v>
      </c>
      <c r="K1275" s="103">
        <v>0</v>
      </c>
      <c r="L1275" s="104">
        <v>0</v>
      </c>
    </row>
    <row r="1276" spans="1:12" ht="15" thickBot="1" x14ac:dyDescent="0.4">
      <c r="A1276" s="655"/>
      <c r="B1276" s="573"/>
      <c r="C1276" s="99" t="s">
        <v>212</v>
      </c>
      <c r="D1276" s="105">
        <v>0</v>
      </c>
      <c r="E1276" s="105">
        <v>0</v>
      </c>
      <c r="F1276" s="105">
        <v>6.5252771340987162E-4</v>
      </c>
      <c r="G1276" s="105">
        <v>0</v>
      </c>
      <c r="H1276" s="105">
        <v>0</v>
      </c>
      <c r="I1276" s="105">
        <v>0</v>
      </c>
      <c r="J1276" s="105">
        <v>0</v>
      </c>
      <c r="K1276" s="105">
        <v>0</v>
      </c>
      <c r="L1276" s="106">
        <v>0</v>
      </c>
    </row>
    <row r="1277" spans="1:12" x14ac:dyDescent="0.35">
      <c r="A1277" s="655"/>
      <c r="B1277" s="677" t="s">
        <v>165</v>
      </c>
      <c r="C1277" s="98" t="s">
        <v>203</v>
      </c>
      <c r="D1277" s="101">
        <v>3.5000000000000003E-2</v>
      </c>
      <c r="E1277" s="101">
        <v>3.1167872570297939E-5</v>
      </c>
      <c r="F1277" s="101">
        <v>6.3099833059849222E-3</v>
      </c>
      <c r="G1277" s="101">
        <v>0</v>
      </c>
      <c r="H1277" s="101">
        <v>0</v>
      </c>
      <c r="I1277" s="101">
        <v>0.48008580499560904</v>
      </c>
      <c r="J1277" s="101">
        <v>6.1832734528177946E-2</v>
      </c>
      <c r="K1277" s="101">
        <v>0</v>
      </c>
      <c r="L1277" s="102">
        <v>0</v>
      </c>
    </row>
    <row r="1278" spans="1:12" x14ac:dyDescent="0.35">
      <c r="A1278" s="655"/>
      <c r="B1278" s="572"/>
      <c r="C1278" s="17" t="s">
        <v>204</v>
      </c>
      <c r="D1278" s="103">
        <v>2.5000000000000001E-2</v>
      </c>
      <c r="E1278" s="103">
        <v>3.5000000000000003E-2</v>
      </c>
      <c r="F1278" s="103">
        <v>0</v>
      </c>
      <c r="G1278" s="103">
        <v>0</v>
      </c>
      <c r="H1278" s="103">
        <v>0</v>
      </c>
      <c r="I1278" s="103">
        <v>0</v>
      </c>
      <c r="J1278" s="103">
        <v>0</v>
      </c>
      <c r="K1278" s="103">
        <v>3.6747502584463412E-3</v>
      </c>
      <c r="L1278" s="104">
        <v>0</v>
      </c>
    </row>
    <row r="1279" spans="1:12" x14ac:dyDescent="0.35">
      <c r="A1279" s="655"/>
      <c r="B1279" s="572"/>
      <c r="C1279" s="17" t="s">
        <v>205</v>
      </c>
      <c r="D1279" s="103">
        <v>0</v>
      </c>
      <c r="E1279" s="103">
        <v>0</v>
      </c>
      <c r="F1279" s="103">
        <v>0</v>
      </c>
      <c r="G1279" s="103">
        <v>0</v>
      </c>
      <c r="H1279" s="103">
        <v>0</v>
      </c>
      <c r="I1279" s="103">
        <v>0</v>
      </c>
      <c r="J1279" s="103">
        <v>0</v>
      </c>
      <c r="K1279" s="103">
        <v>0</v>
      </c>
      <c r="L1279" s="104">
        <v>0</v>
      </c>
    </row>
    <row r="1280" spans="1:12" x14ac:dyDescent="0.35">
      <c r="A1280" s="655"/>
      <c r="B1280" s="572"/>
      <c r="C1280" s="17" t="s">
        <v>206</v>
      </c>
      <c r="D1280" s="103">
        <v>0</v>
      </c>
      <c r="E1280" s="103">
        <v>0</v>
      </c>
      <c r="F1280" s="103">
        <v>0</v>
      </c>
      <c r="G1280" s="103">
        <v>0</v>
      </c>
      <c r="H1280" s="103">
        <v>0</v>
      </c>
      <c r="I1280" s="103">
        <v>0</v>
      </c>
      <c r="J1280" s="103">
        <v>0</v>
      </c>
      <c r="K1280" s="103">
        <v>0</v>
      </c>
      <c r="L1280" s="104">
        <v>0</v>
      </c>
    </row>
    <row r="1281" spans="1:12" x14ac:dyDescent="0.35">
      <c r="A1281" s="655"/>
      <c r="B1281" s="572"/>
      <c r="C1281" s="17" t="s">
        <v>207</v>
      </c>
      <c r="D1281" s="103">
        <v>3.1842957992941366E-2</v>
      </c>
      <c r="E1281" s="103">
        <v>0</v>
      </c>
      <c r="F1281" s="103">
        <v>0</v>
      </c>
      <c r="G1281" s="103">
        <v>0</v>
      </c>
      <c r="H1281" s="103">
        <v>0</v>
      </c>
      <c r="I1281" s="103">
        <v>0</v>
      </c>
      <c r="J1281" s="103">
        <v>0</v>
      </c>
      <c r="K1281" s="103">
        <v>0</v>
      </c>
      <c r="L1281" s="104">
        <v>0</v>
      </c>
    </row>
    <row r="1282" spans="1:12" x14ac:dyDescent="0.35">
      <c r="A1282" s="655"/>
      <c r="B1282" s="572"/>
      <c r="C1282" s="17" t="s">
        <v>208</v>
      </c>
      <c r="D1282" s="103">
        <v>0.32802704818512285</v>
      </c>
      <c r="E1282" s="103">
        <v>0</v>
      </c>
      <c r="F1282" s="103">
        <v>0</v>
      </c>
      <c r="G1282" s="103">
        <v>0</v>
      </c>
      <c r="H1282" s="103">
        <v>0</v>
      </c>
      <c r="I1282" s="103">
        <v>0</v>
      </c>
      <c r="J1282" s="103">
        <v>0</v>
      </c>
      <c r="K1282" s="103">
        <v>0</v>
      </c>
      <c r="L1282" s="104">
        <v>0</v>
      </c>
    </row>
    <row r="1283" spans="1:12" x14ac:dyDescent="0.35">
      <c r="A1283" s="655"/>
      <c r="B1283" s="572"/>
      <c r="C1283" s="17" t="s">
        <v>209</v>
      </c>
      <c r="D1283" s="103">
        <v>0</v>
      </c>
      <c r="E1283" s="103">
        <v>0</v>
      </c>
      <c r="F1283" s="103">
        <v>0</v>
      </c>
      <c r="G1283" s="103">
        <v>0</v>
      </c>
      <c r="H1283" s="103">
        <v>0</v>
      </c>
      <c r="I1283" s="103">
        <v>0</v>
      </c>
      <c r="J1283" s="103">
        <v>0</v>
      </c>
      <c r="K1283" s="103">
        <v>0</v>
      </c>
      <c r="L1283" s="104">
        <v>0</v>
      </c>
    </row>
    <row r="1284" spans="1:12" x14ac:dyDescent="0.35">
      <c r="A1284" s="655"/>
      <c r="B1284" s="572"/>
      <c r="C1284" s="17" t="s">
        <v>210</v>
      </c>
      <c r="D1284" s="103">
        <v>0</v>
      </c>
      <c r="E1284" s="103">
        <v>0</v>
      </c>
      <c r="F1284" s="103">
        <v>0</v>
      </c>
      <c r="G1284" s="103">
        <v>0</v>
      </c>
      <c r="H1284" s="103">
        <v>0</v>
      </c>
      <c r="I1284" s="103">
        <v>0</v>
      </c>
      <c r="J1284" s="103">
        <v>0</v>
      </c>
      <c r="K1284" s="103">
        <v>0</v>
      </c>
      <c r="L1284" s="104">
        <v>0</v>
      </c>
    </row>
    <row r="1285" spans="1:12" x14ac:dyDescent="0.35">
      <c r="A1285" s="655"/>
      <c r="B1285" s="572"/>
      <c r="C1285" s="17" t="s">
        <v>211</v>
      </c>
      <c r="D1285" s="103">
        <v>0</v>
      </c>
      <c r="E1285" s="103">
        <v>0</v>
      </c>
      <c r="F1285" s="103">
        <v>0</v>
      </c>
      <c r="G1285" s="103">
        <v>0</v>
      </c>
      <c r="H1285" s="103">
        <v>0</v>
      </c>
      <c r="I1285" s="103">
        <v>0</v>
      </c>
      <c r="J1285" s="103">
        <v>0</v>
      </c>
      <c r="K1285" s="103">
        <v>0</v>
      </c>
      <c r="L1285" s="104">
        <v>0</v>
      </c>
    </row>
    <row r="1286" spans="1:12" ht="15" thickBot="1" x14ac:dyDescent="0.4">
      <c r="A1286" s="655"/>
      <c r="B1286" s="573"/>
      <c r="C1286" s="99" t="s">
        <v>212</v>
      </c>
      <c r="D1286" s="105">
        <v>0</v>
      </c>
      <c r="E1286" s="105">
        <v>0</v>
      </c>
      <c r="F1286" s="105">
        <v>3.3833668802131918E-4</v>
      </c>
      <c r="G1286" s="105">
        <v>0</v>
      </c>
      <c r="H1286" s="105">
        <v>0</v>
      </c>
      <c r="I1286" s="105">
        <v>0</v>
      </c>
      <c r="J1286" s="105">
        <v>0</v>
      </c>
      <c r="K1286" s="105">
        <v>0</v>
      </c>
      <c r="L1286" s="106">
        <v>0</v>
      </c>
    </row>
    <row r="1287" spans="1:12" x14ac:dyDescent="0.35">
      <c r="A1287" s="655"/>
      <c r="B1287" s="677" t="s">
        <v>166</v>
      </c>
      <c r="C1287" s="98" t="s">
        <v>203</v>
      </c>
      <c r="D1287" s="101">
        <v>0</v>
      </c>
      <c r="E1287" s="101">
        <v>0</v>
      </c>
      <c r="F1287" s="101">
        <v>1.7244734794489465E-2</v>
      </c>
      <c r="G1287" s="101">
        <v>0</v>
      </c>
      <c r="H1287" s="101">
        <v>0</v>
      </c>
      <c r="I1287" s="101">
        <v>6.8175926085643157E-2</v>
      </c>
      <c r="J1287" s="101">
        <v>0.27322183391384053</v>
      </c>
      <c r="K1287" s="101">
        <v>0</v>
      </c>
      <c r="L1287" s="102">
        <v>0</v>
      </c>
    </row>
    <row r="1288" spans="1:12" x14ac:dyDescent="0.35">
      <c r="A1288" s="655"/>
      <c r="B1288" s="572"/>
      <c r="C1288" s="17" t="s">
        <v>204</v>
      </c>
      <c r="D1288" s="103">
        <v>0</v>
      </c>
      <c r="E1288" s="103">
        <v>0</v>
      </c>
      <c r="F1288" s="103">
        <v>0</v>
      </c>
      <c r="G1288" s="103">
        <v>6.8549238081955658E-3</v>
      </c>
      <c r="H1288" s="103">
        <v>0</v>
      </c>
      <c r="I1288" s="103">
        <v>0</v>
      </c>
      <c r="J1288" s="103">
        <v>0</v>
      </c>
      <c r="K1288" s="103">
        <v>6.32132405323032E-3</v>
      </c>
      <c r="L1288" s="104">
        <v>0</v>
      </c>
    </row>
    <row r="1289" spans="1:12" x14ac:dyDescent="0.35">
      <c r="A1289" s="655"/>
      <c r="B1289" s="572"/>
      <c r="C1289" s="17" t="s">
        <v>205</v>
      </c>
      <c r="D1289" s="103">
        <v>0</v>
      </c>
      <c r="E1289" s="103">
        <v>0</v>
      </c>
      <c r="F1289" s="103">
        <v>0</v>
      </c>
      <c r="G1289" s="103">
        <v>0</v>
      </c>
      <c r="H1289" s="103">
        <v>0</v>
      </c>
      <c r="I1289" s="103">
        <v>0</v>
      </c>
      <c r="J1289" s="103">
        <v>0</v>
      </c>
      <c r="K1289" s="103">
        <v>0</v>
      </c>
      <c r="L1289" s="104">
        <v>0</v>
      </c>
    </row>
    <row r="1290" spans="1:12" x14ac:dyDescent="0.35">
      <c r="A1290" s="655"/>
      <c r="B1290" s="572"/>
      <c r="C1290" s="17" t="s">
        <v>206</v>
      </c>
      <c r="D1290" s="103">
        <v>0</v>
      </c>
      <c r="E1290" s="103">
        <v>0</v>
      </c>
      <c r="F1290" s="103">
        <v>0</v>
      </c>
      <c r="G1290" s="103">
        <v>0</v>
      </c>
      <c r="H1290" s="103">
        <v>0</v>
      </c>
      <c r="I1290" s="103">
        <v>0</v>
      </c>
      <c r="J1290" s="103">
        <v>0</v>
      </c>
      <c r="K1290" s="103">
        <v>0</v>
      </c>
      <c r="L1290" s="104">
        <v>0</v>
      </c>
    </row>
    <row r="1291" spans="1:12" x14ac:dyDescent="0.35">
      <c r="A1291" s="655"/>
      <c r="B1291" s="572"/>
      <c r="C1291" s="17" t="s">
        <v>207</v>
      </c>
      <c r="D1291" s="103">
        <v>9.4842834231792156E-2</v>
      </c>
      <c r="E1291" s="103">
        <v>9.7808183827925773E-3</v>
      </c>
      <c r="F1291" s="103">
        <v>0</v>
      </c>
      <c r="G1291" s="103">
        <v>0</v>
      </c>
      <c r="H1291" s="103">
        <v>0</v>
      </c>
      <c r="I1291" s="103">
        <v>0</v>
      </c>
      <c r="J1291" s="103">
        <v>0</v>
      </c>
      <c r="K1291" s="103">
        <v>0</v>
      </c>
      <c r="L1291" s="104">
        <v>0</v>
      </c>
    </row>
    <row r="1292" spans="1:12" x14ac:dyDescent="0.35">
      <c r="A1292" s="655"/>
      <c r="B1292" s="572"/>
      <c r="C1292" s="17" t="s">
        <v>208</v>
      </c>
      <c r="D1292" s="103">
        <v>0.39845836917711691</v>
      </c>
      <c r="E1292" s="103">
        <v>0</v>
      </c>
      <c r="F1292" s="103">
        <v>0</v>
      </c>
      <c r="G1292" s="103">
        <v>0</v>
      </c>
      <c r="H1292" s="103">
        <v>0</v>
      </c>
      <c r="I1292" s="103">
        <v>0</v>
      </c>
      <c r="J1292" s="103">
        <v>0</v>
      </c>
      <c r="K1292" s="103">
        <v>0</v>
      </c>
      <c r="L1292" s="104">
        <v>0</v>
      </c>
    </row>
    <row r="1293" spans="1:12" x14ac:dyDescent="0.35">
      <c r="A1293" s="655"/>
      <c r="B1293" s="572"/>
      <c r="C1293" s="17" t="s">
        <v>209</v>
      </c>
      <c r="D1293" s="103">
        <v>0</v>
      </c>
      <c r="E1293" s="103">
        <v>0</v>
      </c>
      <c r="F1293" s="103">
        <v>0</v>
      </c>
      <c r="G1293" s="103">
        <v>0</v>
      </c>
      <c r="H1293" s="103">
        <v>0</v>
      </c>
      <c r="I1293" s="103">
        <v>0</v>
      </c>
      <c r="J1293" s="103">
        <v>0</v>
      </c>
      <c r="K1293" s="103">
        <v>0</v>
      </c>
      <c r="L1293" s="104">
        <v>0</v>
      </c>
    </row>
    <row r="1294" spans="1:12" x14ac:dyDescent="0.35">
      <c r="A1294" s="655"/>
      <c r="B1294" s="572"/>
      <c r="C1294" s="17" t="s">
        <v>210</v>
      </c>
      <c r="D1294" s="103">
        <v>0</v>
      </c>
      <c r="E1294" s="103">
        <v>0</v>
      </c>
      <c r="F1294" s="103">
        <v>0</v>
      </c>
      <c r="G1294" s="103">
        <v>0</v>
      </c>
      <c r="H1294" s="103">
        <v>0</v>
      </c>
      <c r="I1294" s="103">
        <v>0</v>
      </c>
      <c r="J1294" s="103">
        <v>0</v>
      </c>
      <c r="K1294" s="103">
        <v>0</v>
      </c>
      <c r="L1294" s="104">
        <v>0</v>
      </c>
    </row>
    <row r="1295" spans="1:12" x14ac:dyDescent="0.35">
      <c r="A1295" s="655"/>
      <c r="B1295" s="572"/>
      <c r="C1295" s="17" t="s">
        <v>211</v>
      </c>
      <c r="D1295" s="103">
        <v>0</v>
      </c>
      <c r="E1295" s="103">
        <v>0</v>
      </c>
      <c r="F1295" s="103">
        <v>0</v>
      </c>
      <c r="G1295" s="103">
        <v>5.2772814061635136E-2</v>
      </c>
      <c r="H1295" s="103">
        <v>0</v>
      </c>
      <c r="I1295" s="103">
        <v>0</v>
      </c>
      <c r="J1295" s="103">
        <v>0</v>
      </c>
      <c r="K1295" s="103">
        <v>0</v>
      </c>
      <c r="L1295" s="104">
        <v>0</v>
      </c>
    </row>
    <row r="1296" spans="1:12" ht="15" thickBot="1" x14ac:dyDescent="0.4">
      <c r="A1296" s="655"/>
      <c r="B1296" s="573"/>
      <c r="C1296" s="99" t="s">
        <v>212</v>
      </c>
      <c r="D1296" s="105">
        <v>0</v>
      </c>
      <c r="E1296" s="105">
        <v>0</v>
      </c>
      <c r="F1296" s="105">
        <v>8.2470758278852571E-2</v>
      </c>
      <c r="G1296" s="105">
        <v>0</v>
      </c>
      <c r="H1296" s="105">
        <v>0</v>
      </c>
      <c r="I1296" s="105">
        <v>0</v>
      </c>
      <c r="J1296" s="105">
        <v>0</v>
      </c>
      <c r="K1296" s="105">
        <v>0</v>
      </c>
      <c r="L1296" s="106">
        <v>0</v>
      </c>
    </row>
    <row r="1297" spans="1:12" x14ac:dyDescent="0.35">
      <c r="A1297" s="655"/>
      <c r="B1297" s="677" t="s">
        <v>167</v>
      </c>
      <c r="C1297" s="98" t="s">
        <v>203</v>
      </c>
      <c r="D1297" s="101">
        <v>0.1540239384156073</v>
      </c>
      <c r="E1297" s="101">
        <v>0</v>
      </c>
      <c r="F1297" s="101">
        <v>1.0044396062104133E-2</v>
      </c>
      <c r="G1297" s="101">
        <v>0</v>
      </c>
      <c r="H1297" s="101">
        <v>1.9024703670911238E-3</v>
      </c>
      <c r="I1297" s="101">
        <v>4.5445145619330142E-2</v>
      </c>
      <c r="J1297" s="101">
        <v>2.7709654238602294E-2</v>
      </c>
      <c r="K1297" s="101">
        <v>0</v>
      </c>
      <c r="L1297" s="102">
        <v>0</v>
      </c>
    </row>
    <row r="1298" spans="1:12" x14ac:dyDescent="0.35">
      <c r="A1298" s="655"/>
      <c r="B1298" s="572"/>
      <c r="C1298" s="17" t="s">
        <v>204</v>
      </c>
      <c r="D1298" s="103">
        <v>0.20915349367718034</v>
      </c>
      <c r="E1298" s="103">
        <v>0.10048928938440893</v>
      </c>
      <c r="F1298" s="103">
        <v>0</v>
      </c>
      <c r="G1298" s="103">
        <v>6.978728406976417E-3</v>
      </c>
      <c r="H1298" s="103">
        <v>0</v>
      </c>
      <c r="I1298" s="103">
        <v>0</v>
      </c>
      <c r="J1298" s="103">
        <v>0</v>
      </c>
      <c r="K1298" s="103">
        <v>7.9364865573689821E-3</v>
      </c>
      <c r="L1298" s="104">
        <v>0</v>
      </c>
    </row>
    <row r="1299" spans="1:12" x14ac:dyDescent="0.35">
      <c r="A1299" s="655"/>
      <c r="B1299" s="572"/>
      <c r="C1299" s="17" t="s">
        <v>205</v>
      </c>
      <c r="D1299" s="103">
        <v>6.6809711898626625E-2</v>
      </c>
      <c r="E1299" s="103">
        <v>1.0522452842125567E-3</v>
      </c>
      <c r="F1299" s="103">
        <v>0</v>
      </c>
      <c r="G1299" s="103">
        <v>0</v>
      </c>
      <c r="H1299" s="103">
        <v>0</v>
      </c>
      <c r="I1299" s="103">
        <v>0</v>
      </c>
      <c r="J1299" s="103">
        <v>0</v>
      </c>
      <c r="K1299" s="103">
        <v>0</v>
      </c>
      <c r="L1299" s="104">
        <v>0</v>
      </c>
    </row>
    <row r="1300" spans="1:12" x14ac:dyDescent="0.35">
      <c r="A1300" s="655"/>
      <c r="B1300" s="572"/>
      <c r="C1300" s="17" t="s">
        <v>206</v>
      </c>
      <c r="D1300" s="103">
        <v>8.8941223137877493E-5</v>
      </c>
      <c r="E1300" s="103">
        <v>1.5086178705022001E-3</v>
      </c>
      <c r="F1300" s="103">
        <v>0</v>
      </c>
      <c r="G1300" s="103">
        <v>0</v>
      </c>
      <c r="H1300" s="103">
        <v>0</v>
      </c>
      <c r="I1300" s="103">
        <v>0</v>
      </c>
      <c r="J1300" s="103">
        <v>0</v>
      </c>
      <c r="K1300" s="103">
        <v>0</v>
      </c>
      <c r="L1300" s="104">
        <v>0</v>
      </c>
    </row>
    <row r="1301" spans="1:12" x14ac:dyDescent="0.35">
      <c r="A1301" s="655"/>
      <c r="B1301" s="572"/>
      <c r="C1301" s="17" t="s">
        <v>207</v>
      </c>
      <c r="D1301" s="103">
        <v>2.4065043463070259E-3</v>
      </c>
      <c r="E1301" s="103">
        <v>0.26775426001211866</v>
      </c>
      <c r="F1301" s="103">
        <v>0</v>
      </c>
      <c r="G1301" s="103">
        <v>0</v>
      </c>
      <c r="H1301" s="103">
        <v>0</v>
      </c>
      <c r="I1301" s="103">
        <v>0</v>
      </c>
      <c r="J1301" s="103">
        <v>0</v>
      </c>
      <c r="K1301" s="103">
        <v>0</v>
      </c>
      <c r="L1301" s="104">
        <v>0</v>
      </c>
    </row>
    <row r="1302" spans="1:12" x14ac:dyDescent="0.35">
      <c r="A1302" s="655"/>
      <c r="B1302" s="572"/>
      <c r="C1302" s="17" t="s">
        <v>208</v>
      </c>
      <c r="D1302" s="103">
        <v>7.0392696910627599E-3</v>
      </c>
      <c r="E1302" s="103">
        <v>0</v>
      </c>
      <c r="F1302" s="103">
        <v>0</v>
      </c>
      <c r="G1302" s="103">
        <v>0</v>
      </c>
      <c r="H1302" s="103">
        <v>0</v>
      </c>
      <c r="I1302" s="103">
        <v>0</v>
      </c>
      <c r="J1302" s="103">
        <v>0</v>
      </c>
      <c r="K1302" s="103">
        <v>0</v>
      </c>
      <c r="L1302" s="104">
        <v>0</v>
      </c>
    </row>
    <row r="1303" spans="1:12" x14ac:dyDescent="0.35">
      <c r="A1303" s="655"/>
      <c r="B1303" s="572"/>
      <c r="C1303" s="17" t="s">
        <v>209</v>
      </c>
      <c r="D1303" s="103">
        <v>0</v>
      </c>
      <c r="E1303" s="103">
        <v>0</v>
      </c>
      <c r="F1303" s="103">
        <v>0</v>
      </c>
      <c r="G1303" s="103">
        <v>0</v>
      </c>
      <c r="H1303" s="103">
        <v>0</v>
      </c>
      <c r="I1303" s="103">
        <v>0</v>
      </c>
      <c r="J1303" s="103">
        <v>0</v>
      </c>
      <c r="K1303" s="103">
        <v>0</v>
      </c>
      <c r="L1303" s="104">
        <v>0</v>
      </c>
    </row>
    <row r="1304" spans="1:12" x14ac:dyDescent="0.35">
      <c r="A1304" s="655"/>
      <c r="B1304" s="572"/>
      <c r="C1304" s="17" t="s">
        <v>210</v>
      </c>
      <c r="D1304" s="103">
        <v>0</v>
      </c>
      <c r="E1304" s="103">
        <v>0</v>
      </c>
      <c r="F1304" s="103">
        <v>0</v>
      </c>
      <c r="G1304" s="103">
        <v>0</v>
      </c>
      <c r="H1304" s="103">
        <v>0</v>
      </c>
      <c r="I1304" s="103">
        <v>0</v>
      </c>
      <c r="J1304" s="103">
        <v>0</v>
      </c>
      <c r="K1304" s="103">
        <v>0</v>
      </c>
      <c r="L1304" s="104">
        <v>0</v>
      </c>
    </row>
    <row r="1305" spans="1:12" x14ac:dyDescent="0.35">
      <c r="A1305" s="655"/>
      <c r="B1305" s="572"/>
      <c r="C1305" s="17" t="s">
        <v>211</v>
      </c>
      <c r="D1305" s="103">
        <v>0</v>
      </c>
      <c r="E1305" s="103">
        <v>0</v>
      </c>
      <c r="F1305" s="103">
        <v>0</v>
      </c>
      <c r="G1305" s="103">
        <v>6.4325073131661581E-2</v>
      </c>
      <c r="H1305" s="103">
        <v>0</v>
      </c>
      <c r="I1305" s="103">
        <v>0</v>
      </c>
      <c r="J1305" s="103">
        <v>0</v>
      </c>
      <c r="K1305" s="103">
        <v>0</v>
      </c>
      <c r="L1305" s="104">
        <v>0</v>
      </c>
    </row>
    <row r="1306" spans="1:12" ht="15" thickBot="1" x14ac:dyDescent="0.4">
      <c r="A1306" s="655"/>
      <c r="B1306" s="573"/>
      <c r="C1306" s="99" t="s">
        <v>212</v>
      </c>
      <c r="D1306" s="105">
        <v>0</v>
      </c>
      <c r="E1306" s="105">
        <v>0</v>
      </c>
      <c r="F1306" s="105">
        <v>2.6784711223822984E-2</v>
      </c>
      <c r="G1306" s="105">
        <v>0</v>
      </c>
      <c r="H1306" s="105">
        <v>0</v>
      </c>
      <c r="I1306" s="105">
        <v>0</v>
      </c>
      <c r="J1306" s="105">
        <v>0</v>
      </c>
      <c r="K1306" s="105">
        <v>0</v>
      </c>
      <c r="L1306" s="106">
        <v>0</v>
      </c>
    </row>
    <row r="1307" spans="1:12" x14ac:dyDescent="0.35">
      <c r="A1307" s="655"/>
      <c r="B1307" s="677" t="s">
        <v>168</v>
      </c>
      <c r="C1307" s="98" t="s">
        <v>203</v>
      </c>
      <c r="D1307" s="101">
        <v>0.14930881110757532</v>
      </c>
      <c r="E1307" s="101">
        <v>4.0181761191028266E-6</v>
      </c>
      <c r="F1307" s="101">
        <v>1.2984959440083299E-2</v>
      </c>
      <c r="G1307" s="101">
        <v>0</v>
      </c>
      <c r="H1307" s="101">
        <v>1.9988775802887163E-2</v>
      </c>
      <c r="I1307" s="101">
        <v>0.16744164824797939</v>
      </c>
      <c r="J1307" s="101">
        <v>0.12222053128676284</v>
      </c>
      <c r="K1307" s="101">
        <v>0</v>
      </c>
      <c r="L1307" s="102">
        <v>0</v>
      </c>
    </row>
    <row r="1308" spans="1:12" x14ac:dyDescent="0.35">
      <c r="A1308" s="655"/>
      <c r="B1308" s="572"/>
      <c r="C1308" s="17" t="s">
        <v>204</v>
      </c>
      <c r="D1308" s="103">
        <v>0.380404688375517</v>
      </c>
      <c r="E1308" s="103">
        <v>3.7543422208709591E-2</v>
      </c>
      <c r="F1308" s="103">
        <v>0</v>
      </c>
      <c r="G1308" s="103">
        <v>4.8165653025783158E-3</v>
      </c>
      <c r="H1308" s="103">
        <v>0</v>
      </c>
      <c r="I1308" s="103">
        <v>0</v>
      </c>
      <c r="J1308" s="103">
        <v>0</v>
      </c>
      <c r="K1308" s="103">
        <v>4.4800126015787072E-3</v>
      </c>
      <c r="L1308" s="104">
        <v>0</v>
      </c>
    </row>
    <row r="1309" spans="1:12" x14ac:dyDescent="0.35">
      <c r="A1309" s="655"/>
      <c r="B1309" s="572"/>
      <c r="C1309" s="17" t="s">
        <v>205</v>
      </c>
      <c r="D1309" s="103">
        <v>5.6448491024894895E-3</v>
      </c>
      <c r="E1309" s="103">
        <v>7.83618297425629E-6</v>
      </c>
      <c r="F1309" s="103">
        <v>0</v>
      </c>
      <c r="G1309" s="103">
        <v>0</v>
      </c>
      <c r="H1309" s="103">
        <v>0</v>
      </c>
      <c r="I1309" s="103">
        <v>0</v>
      </c>
      <c r="J1309" s="103">
        <v>0</v>
      </c>
      <c r="K1309" s="103">
        <v>0</v>
      </c>
      <c r="L1309" s="104">
        <v>0</v>
      </c>
    </row>
    <row r="1310" spans="1:12" x14ac:dyDescent="0.35">
      <c r="A1310" s="655"/>
      <c r="B1310" s="572"/>
      <c r="C1310" s="17" t="s">
        <v>206</v>
      </c>
      <c r="D1310" s="103">
        <v>3.1757695201963674E-6</v>
      </c>
      <c r="E1310" s="103">
        <v>2.9214825221208444E-3</v>
      </c>
      <c r="F1310" s="103">
        <v>0</v>
      </c>
      <c r="G1310" s="103">
        <v>0</v>
      </c>
      <c r="H1310" s="103">
        <v>0</v>
      </c>
      <c r="I1310" s="103">
        <v>0</v>
      </c>
      <c r="J1310" s="103">
        <v>0</v>
      </c>
      <c r="K1310" s="103">
        <v>0</v>
      </c>
      <c r="L1310" s="104">
        <v>0</v>
      </c>
    </row>
    <row r="1311" spans="1:12" x14ac:dyDescent="0.35">
      <c r="A1311" s="655"/>
      <c r="B1311" s="572"/>
      <c r="C1311" s="17" t="s">
        <v>207</v>
      </c>
      <c r="D1311" s="103">
        <v>4.2747827238682375E-2</v>
      </c>
      <c r="E1311" s="103">
        <v>1.1108350827262923E-2</v>
      </c>
      <c r="F1311" s="103">
        <v>0</v>
      </c>
      <c r="G1311" s="103">
        <v>0</v>
      </c>
      <c r="H1311" s="103">
        <v>0</v>
      </c>
      <c r="I1311" s="103">
        <v>0</v>
      </c>
      <c r="J1311" s="103">
        <v>0</v>
      </c>
      <c r="K1311" s="103">
        <v>0</v>
      </c>
      <c r="L1311" s="104">
        <v>0</v>
      </c>
    </row>
    <row r="1312" spans="1:12" x14ac:dyDescent="0.35">
      <c r="A1312" s="655"/>
      <c r="B1312" s="572"/>
      <c r="C1312" s="17" t="s">
        <v>208</v>
      </c>
      <c r="D1312" s="103">
        <v>1.1588057575241714E-2</v>
      </c>
      <c r="E1312" s="103">
        <v>0</v>
      </c>
      <c r="F1312" s="103">
        <v>0</v>
      </c>
      <c r="G1312" s="103">
        <v>0</v>
      </c>
      <c r="H1312" s="103">
        <v>0</v>
      </c>
      <c r="I1312" s="103">
        <v>0</v>
      </c>
      <c r="J1312" s="103">
        <v>0</v>
      </c>
      <c r="K1312" s="103">
        <v>0</v>
      </c>
      <c r="L1312" s="104">
        <v>0</v>
      </c>
    </row>
    <row r="1313" spans="1:12" x14ac:dyDescent="0.35">
      <c r="A1313" s="655"/>
      <c r="B1313" s="572"/>
      <c r="C1313" s="17" t="s">
        <v>209</v>
      </c>
      <c r="D1313" s="103">
        <v>0</v>
      </c>
      <c r="E1313" s="103">
        <v>0</v>
      </c>
      <c r="F1313" s="103">
        <v>0</v>
      </c>
      <c r="G1313" s="103">
        <v>0</v>
      </c>
      <c r="H1313" s="103">
        <v>0</v>
      </c>
      <c r="I1313" s="103">
        <v>0</v>
      </c>
      <c r="J1313" s="103">
        <v>0</v>
      </c>
      <c r="K1313" s="103">
        <v>0</v>
      </c>
      <c r="L1313" s="104">
        <v>0</v>
      </c>
    </row>
    <row r="1314" spans="1:12" x14ac:dyDescent="0.35">
      <c r="A1314" s="655"/>
      <c r="B1314" s="572"/>
      <c r="C1314" s="17" t="s">
        <v>210</v>
      </c>
      <c r="D1314" s="103">
        <v>0</v>
      </c>
      <c r="E1314" s="103">
        <v>0</v>
      </c>
      <c r="F1314" s="103">
        <v>0</v>
      </c>
      <c r="G1314" s="103">
        <v>0</v>
      </c>
      <c r="H1314" s="103">
        <v>0</v>
      </c>
      <c r="I1314" s="103">
        <v>0</v>
      </c>
      <c r="J1314" s="103">
        <v>0</v>
      </c>
      <c r="K1314" s="103">
        <v>0</v>
      </c>
      <c r="L1314" s="104">
        <v>0</v>
      </c>
    </row>
    <row r="1315" spans="1:12" x14ac:dyDescent="0.35">
      <c r="A1315" s="655"/>
      <c r="B1315" s="572"/>
      <c r="C1315" s="17" t="s">
        <v>211</v>
      </c>
      <c r="D1315" s="103">
        <v>0</v>
      </c>
      <c r="E1315" s="103">
        <v>0</v>
      </c>
      <c r="F1315" s="103">
        <v>0</v>
      </c>
      <c r="G1315" s="103">
        <v>2.6225318131801716E-2</v>
      </c>
      <c r="H1315" s="103">
        <v>0</v>
      </c>
      <c r="I1315" s="103">
        <v>0</v>
      </c>
      <c r="J1315" s="103">
        <v>0</v>
      </c>
      <c r="K1315" s="103">
        <v>0</v>
      </c>
      <c r="L1315" s="104">
        <v>0</v>
      </c>
    </row>
    <row r="1316" spans="1:12" ht="15" thickBot="1" x14ac:dyDescent="0.4">
      <c r="A1316" s="655"/>
      <c r="B1316" s="573"/>
      <c r="C1316" s="99" t="s">
        <v>212</v>
      </c>
      <c r="D1316" s="105">
        <v>0</v>
      </c>
      <c r="E1316" s="105">
        <v>0</v>
      </c>
      <c r="F1316" s="105">
        <v>2.7759960810688931E-3</v>
      </c>
      <c r="G1316" s="105">
        <v>0</v>
      </c>
      <c r="H1316" s="105">
        <v>0</v>
      </c>
      <c r="I1316" s="105">
        <v>0</v>
      </c>
      <c r="J1316" s="105">
        <v>0</v>
      </c>
      <c r="K1316" s="105">
        <v>0</v>
      </c>
      <c r="L1316" s="106">
        <v>0</v>
      </c>
    </row>
    <row r="1317" spans="1:12" x14ac:dyDescent="0.35">
      <c r="A1317" s="655"/>
      <c r="B1317" s="677" t="s">
        <v>169</v>
      </c>
      <c r="C1317" s="98" t="s">
        <v>203</v>
      </c>
      <c r="D1317" s="101">
        <v>0.26115973652461122</v>
      </c>
      <c r="E1317" s="101">
        <v>2.1527262081733506E-4</v>
      </c>
      <c r="F1317" s="101">
        <v>4.7873551773507843E-3</v>
      </c>
      <c r="G1317" s="101">
        <v>0</v>
      </c>
      <c r="H1317" s="101">
        <v>1.3777165790913302E-3</v>
      </c>
      <c r="I1317" s="101">
        <v>6.9841265594317525E-2</v>
      </c>
      <c r="J1317" s="101">
        <v>1.1732368469038088E-2</v>
      </c>
      <c r="K1317" s="101">
        <v>0</v>
      </c>
      <c r="L1317" s="102">
        <v>0</v>
      </c>
    </row>
    <row r="1318" spans="1:12" x14ac:dyDescent="0.35">
      <c r="A1318" s="655"/>
      <c r="B1318" s="572"/>
      <c r="C1318" s="17" t="s">
        <v>204</v>
      </c>
      <c r="D1318" s="103">
        <v>0.36801589730599488</v>
      </c>
      <c r="E1318" s="103">
        <v>0.12761508457025458</v>
      </c>
      <c r="F1318" s="103">
        <v>0</v>
      </c>
      <c r="G1318" s="103">
        <v>2.5100393838401552E-2</v>
      </c>
      <c r="H1318" s="103">
        <v>0</v>
      </c>
      <c r="I1318" s="103">
        <v>0</v>
      </c>
      <c r="J1318" s="103">
        <v>0</v>
      </c>
      <c r="K1318" s="103">
        <v>6.5420604894049572E-3</v>
      </c>
      <c r="L1318" s="104">
        <v>0</v>
      </c>
    </row>
    <row r="1319" spans="1:12" x14ac:dyDescent="0.35">
      <c r="A1319" s="655"/>
      <c r="B1319" s="572"/>
      <c r="C1319" s="17" t="s">
        <v>205</v>
      </c>
      <c r="D1319" s="103">
        <v>1.0908484792835554E-2</v>
      </c>
      <c r="E1319" s="103">
        <v>1.4930617463110069E-4</v>
      </c>
      <c r="F1319" s="103">
        <v>0</v>
      </c>
      <c r="G1319" s="103">
        <v>0</v>
      </c>
      <c r="H1319" s="103">
        <v>0</v>
      </c>
      <c r="I1319" s="103">
        <v>0</v>
      </c>
      <c r="J1319" s="103">
        <v>0</v>
      </c>
      <c r="K1319" s="103">
        <v>0</v>
      </c>
      <c r="L1319" s="104">
        <v>0</v>
      </c>
    </row>
    <row r="1320" spans="1:12" x14ac:dyDescent="0.35">
      <c r="A1320" s="655"/>
      <c r="B1320" s="572"/>
      <c r="C1320" s="17" t="s">
        <v>206</v>
      </c>
      <c r="D1320" s="103">
        <v>0</v>
      </c>
      <c r="E1320" s="103">
        <v>0</v>
      </c>
      <c r="F1320" s="103">
        <v>0</v>
      </c>
      <c r="G1320" s="103">
        <v>0</v>
      </c>
      <c r="H1320" s="103">
        <v>0</v>
      </c>
      <c r="I1320" s="103">
        <v>0</v>
      </c>
      <c r="J1320" s="103">
        <v>0</v>
      </c>
      <c r="K1320" s="103">
        <v>0</v>
      </c>
      <c r="L1320" s="104">
        <v>0</v>
      </c>
    </row>
    <row r="1321" spans="1:12" x14ac:dyDescent="0.35">
      <c r="A1321" s="655"/>
      <c r="B1321" s="572"/>
      <c r="C1321" s="17" t="s">
        <v>207</v>
      </c>
      <c r="D1321" s="103">
        <v>3.6522519068007235E-2</v>
      </c>
      <c r="E1321" s="103">
        <v>2.4633977686869877E-3</v>
      </c>
      <c r="F1321" s="103">
        <v>0</v>
      </c>
      <c r="G1321" s="103">
        <v>0</v>
      </c>
      <c r="H1321" s="103">
        <v>0</v>
      </c>
      <c r="I1321" s="103">
        <v>0</v>
      </c>
      <c r="J1321" s="103">
        <v>0</v>
      </c>
      <c r="K1321" s="103">
        <v>0</v>
      </c>
      <c r="L1321" s="104">
        <v>0</v>
      </c>
    </row>
    <row r="1322" spans="1:12" x14ac:dyDescent="0.35">
      <c r="A1322" s="655"/>
      <c r="B1322" s="572"/>
      <c r="C1322" s="17" t="s">
        <v>208</v>
      </c>
      <c r="D1322" s="103">
        <v>4.2767346145792312E-3</v>
      </c>
      <c r="E1322" s="103">
        <v>0</v>
      </c>
      <c r="F1322" s="103">
        <v>0</v>
      </c>
      <c r="G1322" s="103">
        <v>0</v>
      </c>
      <c r="H1322" s="103">
        <v>0</v>
      </c>
      <c r="I1322" s="103">
        <v>0</v>
      </c>
      <c r="J1322" s="103">
        <v>0</v>
      </c>
      <c r="K1322" s="103">
        <v>0</v>
      </c>
      <c r="L1322" s="104">
        <v>0</v>
      </c>
    </row>
    <row r="1323" spans="1:12" x14ac:dyDescent="0.35">
      <c r="A1323" s="655"/>
      <c r="B1323" s="572"/>
      <c r="C1323" s="17" t="s">
        <v>209</v>
      </c>
      <c r="D1323" s="103">
        <v>0</v>
      </c>
      <c r="E1323" s="103">
        <v>0</v>
      </c>
      <c r="F1323" s="103">
        <v>0</v>
      </c>
      <c r="G1323" s="103">
        <v>0</v>
      </c>
      <c r="H1323" s="103">
        <v>0</v>
      </c>
      <c r="I1323" s="103">
        <v>0</v>
      </c>
      <c r="J1323" s="103">
        <v>0</v>
      </c>
      <c r="K1323" s="103">
        <v>0</v>
      </c>
      <c r="L1323" s="104">
        <v>0</v>
      </c>
    </row>
    <row r="1324" spans="1:12" x14ac:dyDescent="0.35">
      <c r="A1324" s="655"/>
      <c r="B1324" s="572"/>
      <c r="C1324" s="17" t="s">
        <v>210</v>
      </c>
      <c r="D1324" s="103">
        <v>0</v>
      </c>
      <c r="E1324" s="103">
        <v>0</v>
      </c>
      <c r="F1324" s="103">
        <v>0</v>
      </c>
      <c r="G1324" s="103">
        <v>0</v>
      </c>
      <c r="H1324" s="103">
        <v>0</v>
      </c>
      <c r="I1324" s="103">
        <v>0</v>
      </c>
      <c r="J1324" s="103">
        <v>0</v>
      </c>
      <c r="K1324" s="103">
        <v>0</v>
      </c>
      <c r="L1324" s="104">
        <v>0</v>
      </c>
    </row>
    <row r="1325" spans="1:12" x14ac:dyDescent="0.35">
      <c r="A1325" s="655"/>
      <c r="B1325" s="572"/>
      <c r="C1325" s="17" t="s">
        <v>211</v>
      </c>
      <c r="D1325" s="103">
        <v>0</v>
      </c>
      <c r="E1325" s="103">
        <v>0</v>
      </c>
      <c r="F1325" s="103">
        <v>0</v>
      </c>
      <c r="G1325" s="103">
        <v>7.1019235119390803E-2</v>
      </c>
      <c r="H1325" s="103">
        <v>0</v>
      </c>
      <c r="I1325" s="103">
        <v>0</v>
      </c>
      <c r="J1325" s="103">
        <v>0</v>
      </c>
      <c r="K1325" s="103">
        <v>0</v>
      </c>
      <c r="L1325" s="104">
        <v>0</v>
      </c>
    </row>
    <row r="1326" spans="1:12" ht="15" thickBot="1" x14ac:dyDescent="0.4">
      <c r="A1326" s="655"/>
      <c r="B1326" s="573"/>
      <c r="C1326" s="99" t="s">
        <v>212</v>
      </c>
      <c r="D1326" s="105">
        <v>0</v>
      </c>
      <c r="E1326" s="105">
        <v>0</v>
      </c>
      <c r="F1326" s="105">
        <v>1.7991493235868415E-3</v>
      </c>
      <c r="G1326" s="105">
        <v>0</v>
      </c>
      <c r="H1326" s="105">
        <v>0</v>
      </c>
      <c r="I1326" s="105">
        <v>0</v>
      </c>
      <c r="J1326" s="105">
        <v>0</v>
      </c>
      <c r="K1326" s="105">
        <v>0</v>
      </c>
      <c r="L1326" s="106">
        <v>0</v>
      </c>
    </row>
    <row r="1327" spans="1:12" x14ac:dyDescent="0.35">
      <c r="A1327" s="655"/>
      <c r="B1327" s="677" t="s">
        <v>170</v>
      </c>
      <c r="C1327" s="98" t="s">
        <v>203</v>
      </c>
      <c r="D1327" s="101">
        <v>0.122</v>
      </c>
      <c r="E1327" s="101">
        <v>0</v>
      </c>
      <c r="F1327" s="101">
        <v>3.401929881197919E-3</v>
      </c>
      <c r="G1327" s="101">
        <v>0</v>
      </c>
      <c r="H1327" s="101">
        <v>0</v>
      </c>
      <c r="I1327" s="101">
        <v>2.7997094512165362E-2</v>
      </c>
      <c r="J1327" s="101">
        <v>1.0412845990912007E-2</v>
      </c>
      <c r="K1327" s="101">
        <v>0</v>
      </c>
      <c r="L1327" s="102">
        <v>0</v>
      </c>
    </row>
    <row r="1328" spans="1:12" x14ac:dyDescent="0.35">
      <c r="A1328" s="655"/>
      <c r="B1328" s="572"/>
      <c r="C1328" s="17" t="s">
        <v>204</v>
      </c>
      <c r="D1328" s="103">
        <v>6.6000000000000003E-2</v>
      </c>
      <c r="E1328" s="103">
        <v>0</v>
      </c>
      <c r="F1328" s="103">
        <v>0</v>
      </c>
      <c r="G1328" s="103">
        <v>0</v>
      </c>
      <c r="H1328" s="103">
        <v>0</v>
      </c>
      <c r="I1328" s="103">
        <v>0</v>
      </c>
      <c r="J1328" s="103">
        <v>0</v>
      </c>
      <c r="K1328" s="103">
        <v>0</v>
      </c>
      <c r="L1328" s="104">
        <v>0</v>
      </c>
    </row>
    <row r="1329" spans="1:12" x14ac:dyDescent="0.35">
      <c r="A1329" s="655"/>
      <c r="B1329" s="572"/>
      <c r="C1329" s="17" t="s">
        <v>205</v>
      </c>
      <c r="D1329" s="103">
        <v>5.6006867886520192E-3</v>
      </c>
      <c r="E1329" s="103">
        <v>0</v>
      </c>
      <c r="F1329" s="103">
        <v>0</v>
      </c>
      <c r="G1329" s="103">
        <v>0</v>
      </c>
      <c r="H1329" s="103">
        <v>0</v>
      </c>
      <c r="I1329" s="103">
        <v>0</v>
      </c>
      <c r="J1329" s="103">
        <v>0</v>
      </c>
      <c r="K1329" s="103">
        <v>0</v>
      </c>
      <c r="L1329" s="104">
        <v>0</v>
      </c>
    </row>
    <row r="1330" spans="1:12" x14ac:dyDescent="0.35">
      <c r="A1330" s="655"/>
      <c r="B1330" s="572"/>
      <c r="C1330" s="17" t="s">
        <v>206</v>
      </c>
      <c r="D1330" s="103">
        <v>1.2565275820417658E-3</v>
      </c>
      <c r="E1330" s="103">
        <v>0</v>
      </c>
      <c r="F1330" s="103">
        <v>0</v>
      </c>
      <c r="G1330" s="103">
        <v>0</v>
      </c>
      <c r="H1330" s="103">
        <v>0</v>
      </c>
      <c r="I1330" s="103">
        <v>0</v>
      </c>
      <c r="J1330" s="103">
        <v>0</v>
      </c>
      <c r="K1330" s="103">
        <v>0</v>
      </c>
      <c r="L1330" s="104">
        <v>0</v>
      </c>
    </row>
    <row r="1331" spans="1:12" x14ac:dyDescent="0.35">
      <c r="A1331" s="655"/>
      <c r="B1331" s="572"/>
      <c r="C1331" s="17" t="s">
        <v>207</v>
      </c>
      <c r="D1331" s="103">
        <v>8.1084314838662085E-3</v>
      </c>
      <c r="E1331" s="103">
        <v>0.75</v>
      </c>
      <c r="F1331" s="103">
        <v>0</v>
      </c>
      <c r="G1331" s="103">
        <v>0</v>
      </c>
      <c r="H1331" s="103">
        <v>0</v>
      </c>
      <c r="I1331" s="103">
        <v>0</v>
      </c>
      <c r="J1331" s="103">
        <v>0</v>
      </c>
      <c r="K1331" s="103">
        <v>0</v>
      </c>
      <c r="L1331" s="104">
        <v>0</v>
      </c>
    </row>
    <row r="1332" spans="1:12" x14ac:dyDescent="0.35">
      <c r="A1332" s="655"/>
      <c r="B1332" s="572"/>
      <c r="C1332" s="17" t="s">
        <v>208</v>
      </c>
      <c r="D1332" s="103">
        <v>3.6798777218678617E-3</v>
      </c>
      <c r="E1332" s="103">
        <v>0</v>
      </c>
      <c r="F1332" s="103">
        <v>0</v>
      </c>
      <c r="G1332" s="103">
        <v>0</v>
      </c>
      <c r="H1332" s="103">
        <v>0</v>
      </c>
      <c r="I1332" s="103">
        <v>0</v>
      </c>
      <c r="J1332" s="103">
        <v>0</v>
      </c>
      <c r="K1332" s="103">
        <v>0</v>
      </c>
      <c r="L1332" s="104">
        <v>0</v>
      </c>
    </row>
    <row r="1333" spans="1:12" x14ac:dyDescent="0.35">
      <c r="A1333" s="655"/>
      <c r="B1333" s="572"/>
      <c r="C1333" s="17" t="s">
        <v>209</v>
      </c>
      <c r="D1333" s="103">
        <v>0</v>
      </c>
      <c r="E1333" s="103">
        <v>0</v>
      </c>
      <c r="F1333" s="103">
        <v>0</v>
      </c>
      <c r="G1333" s="103">
        <v>0</v>
      </c>
      <c r="H1333" s="103">
        <v>0</v>
      </c>
      <c r="I1333" s="103">
        <v>0</v>
      </c>
      <c r="J1333" s="103">
        <v>0</v>
      </c>
      <c r="K1333" s="103">
        <v>0</v>
      </c>
      <c r="L1333" s="104">
        <v>0</v>
      </c>
    </row>
    <row r="1334" spans="1:12" x14ac:dyDescent="0.35">
      <c r="A1334" s="655"/>
      <c r="B1334" s="572"/>
      <c r="C1334" s="17" t="s">
        <v>210</v>
      </c>
      <c r="D1334" s="103">
        <v>0</v>
      </c>
      <c r="E1334" s="103">
        <v>0</v>
      </c>
      <c r="F1334" s="103">
        <v>0</v>
      </c>
      <c r="G1334" s="103">
        <v>0</v>
      </c>
      <c r="H1334" s="103">
        <v>0</v>
      </c>
      <c r="I1334" s="103">
        <v>0</v>
      </c>
      <c r="J1334" s="103">
        <v>0</v>
      </c>
      <c r="K1334" s="103">
        <v>0</v>
      </c>
      <c r="L1334" s="104">
        <v>0</v>
      </c>
    </row>
    <row r="1335" spans="1:12" x14ac:dyDescent="0.35">
      <c r="A1335" s="655"/>
      <c r="B1335" s="572"/>
      <c r="C1335" s="17" t="s">
        <v>211</v>
      </c>
      <c r="D1335" s="103">
        <v>0</v>
      </c>
      <c r="E1335" s="103">
        <v>0</v>
      </c>
      <c r="F1335" s="103">
        <v>0</v>
      </c>
      <c r="G1335" s="103">
        <v>2.6809536023200855E-3</v>
      </c>
      <c r="H1335" s="103">
        <v>0</v>
      </c>
      <c r="I1335" s="103">
        <v>0</v>
      </c>
      <c r="J1335" s="103">
        <v>0</v>
      </c>
      <c r="K1335" s="103">
        <v>0</v>
      </c>
      <c r="L1335" s="104">
        <v>0</v>
      </c>
    </row>
    <row r="1336" spans="1:12" ht="15" thickBot="1" x14ac:dyDescent="0.4">
      <c r="A1336" s="655"/>
      <c r="B1336" s="573"/>
      <c r="C1336" s="99" t="s">
        <v>212</v>
      </c>
      <c r="D1336" s="105">
        <v>0</v>
      </c>
      <c r="E1336" s="105">
        <v>0</v>
      </c>
      <c r="F1336" s="105">
        <v>7.1596917177674973E-4</v>
      </c>
      <c r="G1336" s="105">
        <v>0</v>
      </c>
      <c r="H1336" s="105">
        <v>0</v>
      </c>
      <c r="I1336" s="105">
        <v>0</v>
      </c>
      <c r="J1336" s="105">
        <v>0</v>
      </c>
      <c r="K1336" s="105">
        <v>0</v>
      </c>
      <c r="L1336" s="106">
        <v>0</v>
      </c>
    </row>
    <row r="1337" spans="1:12" x14ac:dyDescent="0.35">
      <c r="A1337" s="655"/>
      <c r="B1337" s="677" t="s">
        <v>171</v>
      </c>
      <c r="C1337" s="98" t="s">
        <v>203</v>
      </c>
      <c r="D1337" s="101">
        <v>0.29739359126800546</v>
      </c>
      <c r="E1337" s="101">
        <v>5.560402843535168E-5</v>
      </c>
      <c r="F1337" s="101">
        <v>8.2332393254998821E-3</v>
      </c>
      <c r="G1337" s="101">
        <v>0</v>
      </c>
      <c r="H1337" s="101">
        <v>0</v>
      </c>
      <c r="I1337" s="101">
        <v>1.1553000679366749E-2</v>
      </c>
      <c r="J1337" s="101">
        <v>1.2749561327313107E-2</v>
      </c>
      <c r="K1337" s="101">
        <v>0</v>
      </c>
      <c r="L1337" s="102">
        <v>0</v>
      </c>
    </row>
    <row r="1338" spans="1:12" x14ac:dyDescent="0.35">
      <c r="A1338" s="655"/>
      <c r="B1338" s="572"/>
      <c r="C1338" s="17" t="s">
        <v>204</v>
      </c>
      <c r="D1338" s="103">
        <v>0.47530435825293144</v>
      </c>
      <c r="E1338" s="103">
        <v>0.10656097772455109</v>
      </c>
      <c r="F1338" s="103">
        <v>0</v>
      </c>
      <c r="G1338" s="103">
        <v>7.0883533235413668E-3</v>
      </c>
      <c r="H1338" s="103">
        <v>0</v>
      </c>
      <c r="I1338" s="103">
        <v>0</v>
      </c>
      <c r="J1338" s="103">
        <v>0</v>
      </c>
      <c r="K1338" s="103">
        <v>4.1542944273337372E-3</v>
      </c>
      <c r="L1338" s="104">
        <v>0</v>
      </c>
    </row>
    <row r="1339" spans="1:12" x14ac:dyDescent="0.35">
      <c r="A1339" s="655"/>
      <c r="B1339" s="572"/>
      <c r="C1339" s="17" t="s">
        <v>205</v>
      </c>
      <c r="D1339" s="103">
        <v>7.7662908992941638E-3</v>
      </c>
      <c r="E1339" s="103">
        <v>0</v>
      </c>
      <c r="F1339" s="103">
        <v>0</v>
      </c>
      <c r="G1339" s="103">
        <v>0</v>
      </c>
      <c r="H1339" s="103">
        <v>0</v>
      </c>
      <c r="I1339" s="103">
        <v>0</v>
      </c>
      <c r="J1339" s="103">
        <v>0</v>
      </c>
      <c r="K1339" s="103">
        <v>0</v>
      </c>
      <c r="L1339" s="104">
        <v>0</v>
      </c>
    </row>
    <row r="1340" spans="1:12" x14ac:dyDescent="0.35">
      <c r="A1340" s="655"/>
      <c r="B1340" s="572"/>
      <c r="C1340" s="17" t="s">
        <v>206</v>
      </c>
      <c r="D1340" s="103">
        <v>1.2442233675012335E-4</v>
      </c>
      <c r="E1340" s="103">
        <v>3.0156823279644408E-3</v>
      </c>
      <c r="F1340" s="103">
        <v>0</v>
      </c>
      <c r="G1340" s="103">
        <v>0</v>
      </c>
      <c r="H1340" s="103">
        <v>0</v>
      </c>
      <c r="I1340" s="103">
        <v>0</v>
      </c>
      <c r="J1340" s="103">
        <v>0</v>
      </c>
      <c r="K1340" s="103">
        <v>0</v>
      </c>
      <c r="L1340" s="104">
        <v>0</v>
      </c>
    </row>
    <row r="1341" spans="1:12" x14ac:dyDescent="0.35">
      <c r="A1341" s="655"/>
      <c r="B1341" s="572"/>
      <c r="C1341" s="17" t="s">
        <v>207</v>
      </c>
      <c r="D1341" s="103">
        <v>1.6316274251740211E-2</v>
      </c>
      <c r="E1341" s="103">
        <v>1.7661654590270963E-2</v>
      </c>
      <c r="F1341" s="103">
        <v>0</v>
      </c>
      <c r="G1341" s="103">
        <v>0</v>
      </c>
      <c r="H1341" s="103">
        <v>0</v>
      </c>
      <c r="I1341" s="103">
        <v>0</v>
      </c>
      <c r="J1341" s="103">
        <v>0</v>
      </c>
      <c r="K1341" s="103">
        <v>0</v>
      </c>
      <c r="L1341" s="104">
        <v>0</v>
      </c>
    </row>
    <row r="1342" spans="1:12" x14ac:dyDescent="0.35">
      <c r="A1342" s="655"/>
      <c r="B1342" s="572"/>
      <c r="C1342" s="17" t="s">
        <v>208</v>
      </c>
      <c r="D1342" s="103">
        <v>4.5326021171368013E-3</v>
      </c>
      <c r="E1342" s="103">
        <v>0</v>
      </c>
      <c r="F1342" s="103">
        <v>0</v>
      </c>
      <c r="G1342" s="103">
        <v>0</v>
      </c>
      <c r="H1342" s="103">
        <v>0</v>
      </c>
      <c r="I1342" s="103">
        <v>0</v>
      </c>
      <c r="J1342" s="103">
        <v>0</v>
      </c>
      <c r="K1342" s="103">
        <v>0</v>
      </c>
      <c r="L1342" s="104">
        <v>0</v>
      </c>
    </row>
    <row r="1343" spans="1:12" x14ac:dyDescent="0.35">
      <c r="A1343" s="655"/>
      <c r="B1343" s="572"/>
      <c r="C1343" s="17" t="s">
        <v>209</v>
      </c>
      <c r="D1343" s="103">
        <v>0</v>
      </c>
      <c r="E1343" s="103">
        <v>0</v>
      </c>
      <c r="F1343" s="103">
        <v>0</v>
      </c>
      <c r="G1343" s="103">
        <v>0</v>
      </c>
      <c r="H1343" s="103">
        <v>0</v>
      </c>
      <c r="I1343" s="103">
        <v>0</v>
      </c>
      <c r="J1343" s="103">
        <v>0</v>
      </c>
      <c r="K1343" s="103">
        <v>0</v>
      </c>
      <c r="L1343" s="104">
        <v>0</v>
      </c>
    </row>
    <row r="1344" spans="1:12" x14ac:dyDescent="0.35">
      <c r="A1344" s="655"/>
      <c r="B1344" s="572"/>
      <c r="C1344" s="17" t="s">
        <v>210</v>
      </c>
      <c r="D1344" s="103">
        <v>0</v>
      </c>
      <c r="E1344" s="103">
        <v>0</v>
      </c>
      <c r="F1344" s="103">
        <v>0</v>
      </c>
      <c r="G1344" s="103">
        <v>0</v>
      </c>
      <c r="H1344" s="103">
        <v>0</v>
      </c>
      <c r="I1344" s="103">
        <v>0</v>
      </c>
      <c r="J1344" s="103">
        <v>0</v>
      </c>
      <c r="K1344" s="103">
        <v>0</v>
      </c>
      <c r="L1344" s="104">
        <v>0</v>
      </c>
    </row>
    <row r="1345" spans="1:12" x14ac:dyDescent="0.35">
      <c r="A1345" s="655"/>
      <c r="B1345" s="572"/>
      <c r="C1345" s="17" t="s">
        <v>211</v>
      </c>
      <c r="D1345" s="103">
        <v>0</v>
      </c>
      <c r="E1345" s="103">
        <v>0</v>
      </c>
      <c r="F1345" s="103">
        <v>0</v>
      </c>
      <c r="G1345" s="103">
        <v>1.2396551902213265E-2</v>
      </c>
      <c r="H1345" s="103">
        <v>0</v>
      </c>
      <c r="I1345" s="103">
        <v>0</v>
      </c>
      <c r="J1345" s="103">
        <v>0</v>
      </c>
      <c r="K1345" s="103">
        <v>0</v>
      </c>
      <c r="L1345" s="104">
        <v>0</v>
      </c>
    </row>
    <row r="1346" spans="1:12" ht="15" thickBot="1" x14ac:dyDescent="0.4">
      <c r="A1346" s="655"/>
      <c r="B1346" s="573"/>
      <c r="C1346" s="99" t="s">
        <v>212</v>
      </c>
      <c r="D1346" s="105">
        <v>0</v>
      </c>
      <c r="E1346" s="105">
        <v>0</v>
      </c>
      <c r="F1346" s="105">
        <v>1.7426916676944817E-2</v>
      </c>
      <c r="G1346" s="105">
        <v>0</v>
      </c>
      <c r="H1346" s="105">
        <v>0</v>
      </c>
      <c r="I1346" s="105">
        <v>0</v>
      </c>
      <c r="J1346" s="105">
        <v>0</v>
      </c>
      <c r="K1346" s="105">
        <v>0</v>
      </c>
      <c r="L1346" s="106">
        <v>0</v>
      </c>
    </row>
    <row r="1347" spans="1:12" x14ac:dyDescent="0.35">
      <c r="A1347" s="655"/>
      <c r="B1347" s="677" t="s">
        <v>172</v>
      </c>
      <c r="C1347" s="98" t="s">
        <v>203</v>
      </c>
      <c r="D1347" s="101">
        <v>0.1122290348882789</v>
      </c>
      <c r="E1347" s="101">
        <v>1.5370463699637527E-4</v>
      </c>
      <c r="F1347" s="101">
        <v>2.9358986495675879E-2</v>
      </c>
      <c r="G1347" s="101">
        <v>0</v>
      </c>
      <c r="H1347" s="101">
        <v>4.7568625422031274E-2</v>
      </c>
      <c r="I1347" s="101">
        <v>0.157585905546165</v>
      </c>
      <c r="J1347" s="101">
        <v>0.11660318816214807</v>
      </c>
      <c r="K1347" s="101">
        <v>0</v>
      </c>
      <c r="L1347" s="102">
        <v>0</v>
      </c>
    </row>
    <row r="1348" spans="1:12" x14ac:dyDescent="0.35">
      <c r="A1348" s="655"/>
      <c r="B1348" s="572"/>
      <c r="C1348" s="17" t="s">
        <v>204</v>
      </c>
      <c r="D1348" s="103">
        <v>0.35746731382104352</v>
      </c>
      <c r="E1348" s="103">
        <v>5.6401032554983618E-2</v>
      </c>
      <c r="F1348" s="103">
        <v>0</v>
      </c>
      <c r="G1348" s="103">
        <v>5.2551153182919834E-3</v>
      </c>
      <c r="H1348" s="103">
        <v>0</v>
      </c>
      <c r="I1348" s="103">
        <v>0</v>
      </c>
      <c r="J1348" s="103">
        <v>0</v>
      </c>
      <c r="K1348" s="103">
        <v>6.9541572267857411E-3</v>
      </c>
      <c r="L1348" s="104">
        <v>0</v>
      </c>
    </row>
    <row r="1349" spans="1:12" x14ac:dyDescent="0.35">
      <c r="A1349" s="655"/>
      <c r="B1349" s="572"/>
      <c r="C1349" s="17" t="s">
        <v>205</v>
      </c>
      <c r="D1349" s="103">
        <v>1.3075435463743073E-3</v>
      </c>
      <c r="E1349" s="103">
        <v>6.5305608155821098E-5</v>
      </c>
      <c r="F1349" s="103">
        <v>0</v>
      </c>
      <c r="G1349" s="103">
        <v>0</v>
      </c>
      <c r="H1349" s="103">
        <v>0</v>
      </c>
      <c r="I1349" s="103">
        <v>0</v>
      </c>
      <c r="J1349" s="103">
        <v>0</v>
      </c>
      <c r="K1349" s="103">
        <v>0</v>
      </c>
      <c r="L1349" s="104">
        <v>0</v>
      </c>
    </row>
    <row r="1350" spans="1:12" x14ac:dyDescent="0.35">
      <c r="A1350" s="655"/>
      <c r="B1350" s="572"/>
      <c r="C1350" s="17" t="s">
        <v>206</v>
      </c>
      <c r="D1350" s="103">
        <v>2.1556639421322155E-3</v>
      </c>
      <c r="E1350" s="103">
        <v>1.6587547446353271E-2</v>
      </c>
      <c r="F1350" s="103">
        <v>0</v>
      </c>
      <c r="G1350" s="103">
        <v>0</v>
      </c>
      <c r="H1350" s="103">
        <v>0</v>
      </c>
      <c r="I1350" s="103">
        <v>0</v>
      </c>
      <c r="J1350" s="103">
        <v>0</v>
      </c>
      <c r="K1350" s="103">
        <v>0</v>
      </c>
      <c r="L1350" s="104">
        <v>0</v>
      </c>
    </row>
    <row r="1351" spans="1:12" x14ac:dyDescent="0.35">
      <c r="A1351" s="655"/>
      <c r="B1351" s="572"/>
      <c r="C1351" s="17" t="s">
        <v>207</v>
      </c>
      <c r="D1351" s="103">
        <v>2.3227614448237288E-2</v>
      </c>
      <c r="E1351" s="103">
        <v>3.8560967146704421E-2</v>
      </c>
      <c r="F1351" s="103">
        <v>0</v>
      </c>
      <c r="G1351" s="103">
        <v>0</v>
      </c>
      <c r="H1351" s="103">
        <v>0</v>
      </c>
      <c r="I1351" s="103">
        <v>0</v>
      </c>
      <c r="J1351" s="103">
        <v>0</v>
      </c>
      <c r="K1351" s="103">
        <v>0</v>
      </c>
      <c r="L1351" s="104">
        <v>0</v>
      </c>
    </row>
    <row r="1352" spans="1:12" x14ac:dyDescent="0.35">
      <c r="A1352" s="655"/>
      <c r="B1352" s="572"/>
      <c r="C1352" s="17" t="s">
        <v>208</v>
      </c>
      <c r="D1352" s="103">
        <v>5.0632765455419599E-3</v>
      </c>
      <c r="E1352" s="103">
        <v>0</v>
      </c>
      <c r="F1352" s="103">
        <v>0</v>
      </c>
      <c r="G1352" s="103">
        <v>0</v>
      </c>
      <c r="H1352" s="103">
        <v>0</v>
      </c>
      <c r="I1352" s="103">
        <v>0</v>
      </c>
      <c r="J1352" s="103">
        <v>0</v>
      </c>
      <c r="K1352" s="103">
        <v>0</v>
      </c>
      <c r="L1352" s="104">
        <v>0</v>
      </c>
    </row>
    <row r="1353" spans="1:12" x14ac:dyDescent="0.35">
      <c r="A1353" s="655"/>
      <c r="B1353" s="572"/>
      <c r="C1353" s="17" t="s">
        <v>209</v>
      </c>
      <c r="D1353" s="103">
        <v>0</v>
      </c>
      <c r="E1353" s="103">
        <v>0</v>
      </c>
      <c r="F1353" s="103">
        <v>0</v>
      </c>
      <c r="G1353" s="103">
        <v>0</v>
      </c>
      <c r="H1353" s="103">
        <v>0</v>
      </c>
      <c r="I1353" s="103">
        <v>0</v>
      </c>
      <c r="J1353" s="103">
        <v>0</v>
      </c>
      <c r="K1353" s="103">
        <v>0</v>
      </c>
      <c r="L1353" s="104">
        <v>0</v>
      </c>
    </row>
    <row r="1354" spans="1:12" x14ac:dyDescent="0.35">
      <c r="A1354" s="655"/>
      <c r="B1354" s="572"/>
      <c r="C1354" s="17" t="s">
        <v>210</v>
      </c>
      <c r="D1354" s="103">
        <v>0</v>
      </c>
      <c r="E1354" s="103">
        <v>0</v>
      </c>
      <c r="F1354" s="103">
        <v>0</v>
      </c>
      <c r="G1354" s="103">
        <v>0</v>
      </c>
      <c r="H1354" s="103">
        <v>0</v>
      </c>
      <c r="I1354" s="103">
        <v>0</v>
      </c>
      <c r="J1354" s="103">
        <v>0</v>
      </c>
      <c r="K1354" s="103">
        <v>0</v>
      </c>
      <c r="L1354" s="104">
        <v>0</v>
      </c>
    </row>
    <row r="1355" spans="1:12" x14ac:dyDescent="0.35">
      <c r="A1355" s="655"/>
      <c r="B1355" s="572"/>
      <c r="C1355" s="17" t="s">
        <v>211</v>
      </c>
      <c r="D1355" s="103">
        <v>0</v>
      </c>
      <c r="E1355" s="103">
        <v>0</v>
      </c>
      <c r="F1355" s="103">
        <v>0</v>
      </c>
      <c r="G1355" s="103">
        <v>2.7196793477318449E-2</v>
      </c>
      <c r="H1355" s="103">
        <v>0</v>
      </c>
      <c r="I1355" s="103">
        <v>0</v>
      </c>
      <c r="J1355" s="103">
        <v>0</v>
      </c>
      <c r="K1355" s="103">
        <v>0</v>
      </c>
      <c r="L1355" s="104">
        <v>0</v>
      </c>
    </row>
    <row r="1356" spans="1:12" ht="15" thickBot="1" x14ac:dyDescent="0.4">
      <c r="A1356" s="655"/>
      <c r="B1356" s="573"/>
      <c r="C1356" s="99" t="s">
        <v>212</v>
      </c>
      <c r="D1356" s="105">
        <v>0</v>
      </c>
      <c r="E1356" s="105">
        <v>0</v>
      </c>
      <c r="F1356" s="105">
        <v>5.352377202436871E-4</v>
      </c>
      <c r="G1356" s="105">
        <v>0</v>
      </c>
      <c r="H1356" s="105">
        <v>0</v>
      </c>
      <c r="I1356" s="105">
        <v>0</v>
      </c>
      <c r="J1356" s="105">
        <v>0</v>
      </c>
      <c r="K1356" s="105">
        <v>0</v>
      </c>
      <c r="L1356" s="106">
        <v>0</v>
      </c>
    </row>
    <row r="1357" spans="1:12" x14ac:dyDescent="0.35">
      <c r="A1357" s="655"/>
      <c r="B1357" s="677" t="s">
        <v>173</v>
      </c>
      <c r="C1357" s="98" t="s">
        <v>203</v>
      </c>
      <c r="D1357" s="101">
        <v>0.1610077881440872</v>
      </c>
      <c r="E1357" s="101">
        <v>4.5699590851536484E-5</v>
      </c>
      <c r="F1357" s="101">
        <v>4.4221379697151854E-3</v>
      </c>
      <c r="G1357" s="101">
        <v>0</v>
      </c>
      <c r="H1357" s="101">
        <v>2.2435167189938789E-2</v>
      </c>
      <c r="I1357" s="101">
        <v>8.2053566139901474E-2</v>
      </c>
      <c r="J1357" s="101">
        <v>9.0947325958378386E-2</v>
      </c>
      <c r="K1357" s="101">
        <v>0</v>
      </c>
      <c r="L1357" s="102">
        <v>0</v>
      </c>
    </row>
    <row r="1358" spans="1:12" x14ac:dyDescent="0.35">
      <c r="A1358" s="655"/>
      <c r="B1358" s="572"/>
      <c r="C1358" s="17" t="s">
        <v>204</v>
      </c>
      <c r="D1358" s="103">
        <v>0.16282395743920777</v>
      </c>
      <c r="E1358" s="103">
        <v>3.4110059333384471E-2</v>
      </c>
      <c r="F1358" s="103">
        <v>0</v>
      </c>
      <c r="G1358" s="103">
        <v>2.725514714984721E-4</v>
      </c>
      <c r="H1358" s="103">
        <v>0</v>
      </c>
      <c r="I1358" s="103">
        <v>0</v>
      </c>
      <c r="J1358" s="103">
        <v>0</v>
      </c>
      <c r="K1358" s="103">
        <v>5.7618259618212033E-3</v>
      </c>
      <c r="L1358" s="104">
        <v>0</v>
      </c>
    </row>
    <row r="1359" spans="1:12" x14ac:dyDescent="0.35">
      <c r="A1359" s="655"/>
      <c r="B1359" s="572"/>
      <c r="C1359" s="17" t="s">
        <v>205</v>
      </c>
      <c r="D1359" s="103">
        <v>0</v>
      </c>
      <c r="E1359" s="103">
        <v>0</v>
      </c>
      <c r="F1359" s="103">
        <v>0</v>
      </c>
      <c r="G1359" s="103">
        <v>0</v>
      </c>
      <c r="H1359" s="103">
        <v>0</v>
      </c>
      <c r="I1359" s="103">
        <v>0</v>
      </c>
      <c r="J1359" s="103">
        <v>0</v>
      </c>
      <c r="K1359" s="103">
        <v>0</v>
      </c>
      <c r="L1359" s="104">
        <v>0</v>
      </c>
    </row>
    <row r="1360" spans="1:12" x14ac:dyDescent="0.35">
      <c r="A1360" s="655"/>
      <c r="B1360" s="572"/>
      <c r="C1360" s="17" t="s">
        <v>206</v>
      </c>
      <c r="D1360" s="103">
        <v>2.6601188357362657E-3</v>
      </c>
      <c r="E1360" s="103">
        <v>8.5088846094206073E-3</v>
      </c>
      <c r="F1360" s="103">
        <v>0</v>
      </c>
      <c r="G1360" s="103">
        <v>0</v>
      </c>
      <c r="H1360" s="103">
        <v>0</v>
      </c>
      <c r="I1360" s="103">
        <v>0</v>
      </c>
      <c r="J1360" s="103">
        <v>0</v>
      </c>
      <c r="K1360" s="103">
        <v>0</v>
      </c>
      <c r="L1360" s="104">
        <v>0</v>
      </c>
    </row>
    <row r="1361" spans="1:12" x14ac:dyDescent="0.35">
      <c r="A1361" s="655"/>
      <c r="B1361" s="572"/>
      <c r="C1361" s="17" t="s">
        <v>207</v>
      </c>
      <c r="D1361" s="103">
        <v>0.13528340672546763</v>
      </c>
      <c r="E1361" s="103">
        <v>1.1154811845479323E-2</v>
      </c>
      <c r="F1361" s="103">
        <v>0</v>
      </c>
      <c r="G1361" s="103">
        <v>0</v>
      </c>
      <c r="H1361" s="103">
        <v>0</v>
      </c>
      <c r="I1361" s="103">
        <v>0</v>
      </c>
      <c r="J1361" s="103">
        <v>0</v>
      </c>
      <c r="K1361" s="103">
        <v>0</v>
      </c>
      <c r="L1361" s="104">
        <v>0</v>
      </c>
    </row>
    <row r="1362" spans="1:12" x14ac:dyDescent="0.35">
      <c r="A1362" s="655"/>
      <c r="B1362" s="572"/>
      <c r="C1362" s="17" t="s">
        <v>208</v>
      </c>
      <c r="D1362" s="103">
        <v>0.19114731632027973</v>
      </c>
      <c r="E1362" s="103">
        <v>0</v>
      </c>
      <c r="F1362" s="103">
        <v>0</v>
      </c>
      <c r="G1362" s="103">
        <v>0</v>
      </c>
      <c r="H1362" s="103">
        <v>0</v>
      </c>
      <c r="I1362" s="103">
        <v>0</v>
      </c>
      <c r="J1362" s="103">
        <v>0</v>
      </c>
      <c r="K1362" s="103">
        <v>0</v>
      </c>
      <c r="L1362" s="104">
        <v>0</v>
      </c>
    </row>
    <row r="1363" spans="1:12" x14ac:dyDescent="0.35">
      <c r="A1363" s="655"/>
      <c r="B1363" s="572"/>
      <c r="C1363" s="17" t="s">
        <v>209</v>
      </c>
      <c r="D1363" s="103">
        <v>0</v>
      </c>
      <c r="E1363" s="103">
        <v>0</v>
      </c>
      <c r="F1363" s="103">
        <v>0</v>
      </c>
      <c r="G1363" s="103">
        <v>0</v>
      </c>
      <c r="H1363" s="103">
        <v>0</v>
      </c>
      <c r="I1363" s="103">
        <v>0</v>
      </c>
      <c r="J1363" s="103">
        <v>0</v>
      </c>
      <c r="K1363" s="103">
        <v>0</v>
      </c>
      <c r="L1363" s="104">
        <v>0</v>
      </c>
    </row>
    <row r="1364" spans="1:12" x14ac:dyDescent="0.35">
      <c r="A1364" s="655"/>
      <c r="B1364" s="572"/>
      <c r="C1364" s="17" t="s">
        <v>210</v>
      </c>
      <c r="D1364" s="103">
        <v>0</v>
      </c>
      <c r="E1364" s="103">
        <v>0</v>
      </c>
      <c r="F1364" s="103">
        <v>0</v>
      </c>
      <c r="G1364" s="103">
        <v>0</v>
      </c>
      <c r="H1364" s="103">
        <v>0</v>
      </c>
      <c r="I1364" s="103">
        <v>0</v>
      </c>
      <c r="J1364" s="103">
        <v>0</v>
      </c>
      <c r="K1364" s="103">
        <v>0</v>
      </c>
      <c r="L1364" s="104">
        <v>0</v>
      </c>
    </row>
    <row r="1365" spans="1:12" x14ac:dyDescent="0.35">
      <c r="A1365" s="655"/>
      <c r="B1365" s="572"/>
      <c r="C1365" s="17" t="s">
        <v>211</v>
      </c>
      <c r="D1365" s="103">
        <v>0</v>
      </c>
      <c r="E1365" s="103">
        <v>0</v>
      </c>
      <c r="F1365" s="103">
        <v>0</v>
      </c>
      <c r="G1365" s="103">
        <v>6.806187352463923E-2</v>
      </c>
      <c r="H1365" s="103">
        <v>0</v>
      </c>
      <c r="I1365" s="103">
        <v>0</v>
      </c>
      <c r="J1365" s="103">
        <v>0</v>
      </c>
      <c r="K1365" s="103">
        <v>0</v>
      </c>
      <c r="L1365" s="104">
        <v>0</v>
      </c>
    </row>
    <row r="1366" spans="1:12" ht="15" thickBot="1" x14ac:dyDescent="0.4">
      <c r="A1366" s="655"/>
      <c r="B1366" s="573"/>
      <c r="C1366" s="99" t="s">
        <v>212</v>
      </c>
      <c r="D1366" s="105">
        <v>0</v>
      </c>
      <c r="E1366" s="105">
        <v>0</v>
      </c>
      <c r="F1366" s="105">
        <v>2.5440579906773283E-2</v>
      </c>
      <c r="G1366" s="105">
        <v>0</v>
      </c>
      <c r="H1366" s="105">
        <v>0</v>
      </c>
      <c r="I1366" s="105">
        <v>0</v>
      </c>
      <c r="J1366" s="105">
        <v>0</v>
      </c>
      <c r="K1366" s="105">
        <v>0</v>
      </c>
      <c r="L1366" s="106">
        <v>0</v>
      </c>
    </row>
    <row r="1367" spans="1:12" x14ac:dyDescent="0.35">
      <c r="A1367" s="655"/>
      <c r="B1367" s="677" t="s">
        <v>136</v>
      </c>
      <c r="C1367" s="98" t="s">
        <v>203</v>
      </c>
      <c r="D1367" s="101">
        <v>0.21166306726534942</v>
      </c>
      <c r="E1367" s="101">
        <v>0</v>
      </c>
      <c r="F1367" s="101">
        <v>4.4439954053172807E-3</v>
      </c>
      <c r="G1367" s="101">
        <v>0</v>
      </c>
      <c r="H1367" s="101">
        <v>9.336628089107471E-3</v>
      </c>
      <c r="I1367" s="101">
        <v>7.9336374615771671E-2</v>
      </c>
      <c r="J1367" s="101">
        <v>0.23424931230177362</v>
      </c>
      <c r="K1367" s="101">
        <v>0</v>
      </c>
      <c r="L1367" s="102">
        <v>0</v>
      </c>
    </row>
    <row r="1368" spans="1:12" x14ac:dyDescent="0.35">
      <c r="A1368" s="655"/>
      <c r="B1368" s="572"/>
      <c r="C1368" s="17" t="s">
        <v>204</v>
      </c>
      <c r="D1368" s="103">
        <v>0.18824330259875588</v>
      </c>
      <c r="E1368" s="103">
        <v>2.9777026566086225E-2</v>
      </c>
      <c r="F1368" s="103">
        <v>0</v>
      </c>
      <c r="G1368" s="103">
        <v>3.3690570647426511E-2</v>
      </c>
      <c r="H1368" s="103">
        <v>0</v>
      </c>
      <c r="I1368" s="103">
        <v>0</v>
      </c>
      <c r="J1368" s="103">
        <v>0</v>
      </c>
      <c r="K1368" s="103">
        <v>5.9672482252819629E-3</v>
      </c>
      <c r="L1368" s="104">
        <v>0</v>
      </c>
    </row>
    <row r="1369" spans="1:12" x14ac:dyDescent="0.35">
      <c r="A1369" s="655"/>
      <c r="B1369" s="572"/>
      <c r="C1369" s="17" t="s">
        <v>205</v>
      </c>
      <c r="D1369" s="103">
        <v>1.3531667887317457E-4</v>
      </c>
      <c r="E1369" s="103">
        <v>0</v>
      </c>
      <c r="F1369" s="103">
        <v>0</v>
      </c>
      <c r="G1369" s="103">
        <v>0</v>
      </c>
      <c r="H1369" s="103">
        <v>0</v>
      </c>
      <c r="I1369" s="103">
        <v>0</v>
      </c>
      <c r="J1369" s="103">
        <v>0</v>
      </c>
      <c r="K1369" s="103">
        <v>0</v>
      </c>
      <c r="L1369" s="104">
        <v>0</v>
      </c>
    </row>
    <row r="1370" spans="1:12" x14ac:dyDescent="0.35">
      <c r="A1370" s="655"/>
      <c r="B1370" s="572"/>
      <c r="C1370" s="17" t="s">
        <v>206</v>
      </c>
      <c r="D1370" s="103">
        <v>0</v>
      </c>
      <c r="E1370" s="103">
        <v>0</v>
      </c>
      <c r="F1370" s="103">
        <v>0</v>
      </c>
      <c r="G1370" s="103">
        <v>0</v>
      </c>
      <c r="H1370" s="103">
        <v>0</v>
      </c>
      <c r="I1370" s="103">
        <v>0</v>
      </c>
      <c r="J1370" s="103">
        <v>0</v>
      </c>
      <c r="K1370" s="103">
        <v>0</v>
      </c>
      <c r="L1370" s="104">
        <v>0</v>
      </c>
    </row>
    <row r="1371" spans="1:12" x14ac:dyDescent="0.35">
      <c r="A1371" s="655"/>
      <c r="B1371" s="572"/>
      <c r="C1371" s="17" t="s">
        <v>207</v>
      </c>
      <c r="D1371" s="103">
        <v>5.7811357103534751E-2</v>
      </c>
      <c r="E1371" s="103">
        <v>2.9520889944941339E-2</v>
      </c>
      <c r="F1371" s="103">
        <v>0</v>
      </c>
      <c r="G1371" s="103">
        <v>0</v>
      </c>
      <c r="H1371" s="103">
        <v>0</v>
      </c>
      <c r="I1371" s="103">
        <v>0</v>
      </c>
      <c r="J1371" s="103">
        <v>0</v>
      </c>
      <c r="K1371" s="103">
        <v>0</v>
      </c>
      <c r="L1371" s="104">
        <v>0</v>
      </c>
    </row>
    <row r="1372" spans="1:12" x14ac:dyDescent="0.35">
      <c r="A1372" s="655"/>
      <c r="B1372" s="572"/>
      <c r="C1372" s="17" t="s">
        <v>208</v>
      </c>
      <c r="D1372" s="103">
        <v>8.5609646364248851E-2</v>
      </c>
      <c r="E1372" s="103">
        <v>0</v>
      </c>
      <c r="F1372" s="103">
        <v>0</v>
      </c>
      <c r="G1372" s="103">
        <v>0</v>
      </c>
      <c r="H1372" s="103">
        <v>0</v>
      </c>
      <c r="I1372" s="103">
        <v>0</v>
      </c>
      <c r="J1372" s="103">
        <v>0</v>
      </c>
      <c r="K1372" s="103">
        <v>0</v>
      </c>
      <c r="L1372" s="104">
        <v>0</v>
      </c>
    </row>
    <row r="1373" spans="1:12" x14ac:dyDescent="0.35">
      <c r="A1373" s="655"/>
      <c r="B1373" s="572"/>
      <c r="C1373" s="17" t="s">
        <v>209</v>
      </c>
      <c r="D1373" s="103">
        <v>0</v>
      </c>
      <c r="E1373" s="103">
        <v>0</v>
      </c>
      <c r="F1373" s="103">
        <v>0</v>
      </c>
      <c r="G1373" s="103">
        <v>0</v>
      </c>
      <c r="H1373" s="103">
        <v>0</v>
      </c>
      <c r="I1373" s="103">
        <v>0</v>
      </c>
      <c r="J1373" s="103">
        <v>0</v>
      </c>
      <c r="K1373" s="103">
        <v>0</v>
      </c>
      <c r="L1373" s="104">
        <v>0</v>
      </c>
    </row>
    <row r="1374" spans="1:12" x14ac:dyDescent="0.35">
      <c r="A1374" s="655"/>
      <c r="B1374" s="572"/>
      <c r="C1374" s="17" t="s">
        <v>210</v>
      </c>
      <c r="D1374" s="103">
        <v>0</v>
      </c>
      <c r="E1374" s="103">
        <v>0</v>
      </c>
      <c r="F1374" s="103">
        <v>0</v>
      </c>
      <c r="G1374" s="103">
        <v>0</v>
      </c>
      <c r="H1374" s="103">
        <v>0</v>
      </c>
      <c r="I1374" s="103">
        <v>0</v>
      </c>
      <c r="J1374" s="103">
        <v>0</v>
      </c>
      <c r="K1374" s="103">
        <v>0</v>
      </c>
      <c r="L1374" s="104">
        <v>0</v>
      </c>
    </row>
    <row r="1375" spans="1:12" x14ac:dyDescent="0.35">
      <c r="A1375" s="655"/>
      <c r="B1375" s="572"/>
      <c r="C1375" s="17" t="s">
        <v>211</v>
      </c>
      <c r="D1375" s="103">
        <v>0</v>
      </c>
      <c r="E1375" s="103">
        <v>0</v>
      </c>
      <c r="F1375" s="103">
        <v>0</v>
      </c>
      <c r="G1375" s="103">
        <v>3.0694629269399972E-2</v>
      </c>
      <c r="H1375" s="103">
        <v>0</v>
      </c>
      <c r="I1375" s="103">
        <v>0</v>
      </c>
      <c r="J1375" s="103">
        <v>0</v>
      </c>
      <c r="K1375" s="103">
        <v>0</v>
      </c>
      <c r="L1375" s="104">
        <v>0</v>
      </c>
    </row>
    <row r="1376" spans="1:12" ht="15" thickBot="1" x14ac:dyDescent="0.4">
      <c r="A1376" s="655"/>
      <c r="B1376" s="573"/>
      <c r="C1376" s="99" t="s">
        <v>212</v>
      </c>
      <c r="D1376" s="105">
        <v>0</v>
      </c>
      <c r="E1376" s="105">
        <v>0</v>
      </c>
      <c r="F1376" s="105">
        <v>4.7999013949530647E-3</v>
      </c>
      <c r="G1376" s="105">
        <v>0</v>
      </c>
      <c r="H1376" s="105">
        <v>0</v>
      </c>
      <c r="I1376" s="105">
        <v>0</v>
      </c>
      <c r="J1376" s="105">
        <v>0</v>
      </c>
      <c r="K1376" s="105">
        <v>0</v>
      </c>
      <c r="L1376" s="106">
        <v>0</v>
      </c>
    </row>
    <row r="1377" spans="1:12" x14ac:dyDescent="0.35">
      <c r="A1377" s="655"/>
      <c r="B1377" s="677" t="s">
        <v>197</v>
      </c>
      <c r="C1377" s="98" t="s">
        <v>203</v>
      </c>
      <c r="D1377" s="101">
        <v>5.0000000000000001E-3</v>
      </c>
      <c r="E1377" s="101">
        <v>0</v>
      </c>
      <c r="F1377" s="101">
        <v>5.9032768688531502E-2</v>
      </c>
      <c r="G1377" s="101">
        <v>0</v>
      </c>
      <c r="H1377" s="101">
        <v>1.4322054052919725E-3</v>
      </c>
      <c r="I1377" s="101">
        <v>0</v>
      </c>
      <c r="J1377" s="101">
        <v>4.883861675404147E-2</v>
      </c>
      <c r="K1377" s="101">
        <v>0</v>
      </c>
      <c r="L1377" s="102">
        <v>0</v>
      </c>
    </row>
    <row r="1378" spans="1:12" x14ac:dyDescent="0.35">
      <c r="A1378" s="655"/>
      <c r="B1378" s="572"/>
      <c r="C1378" s="17" t="s">
        <v>204</v>
      </c>
      <c r="D1378" s="103">
        <v>8.0000000000000002E-3</v>
      </c>
      <c r="E1378" s="103">
        <v>5.0000000000000001E-3</v>
      </c>
      <c r="F1378" s="103">
        <v>0</v>
      </c>
      <c r="G1378" s="103">
        <v>1.5632462694772361E-2</v>
      </c>
      <c r="H1378" s="103">
        <v>0</v>
      </c>
      <c r="I1378" s="103">
        <v>0</v>
      </c>
      <c r="J1378" s="103">
        <v>0</v>
      </c>
      <c r="K1378" s="103">
        <v>6.9444459722124187E-4</v>
      </c>
      <c r="L1378" s="104">
        <v>0</v>
      </c>
    </row>
    <row r="1379" spans="1:12" x14ac:dyDescent="0.35">
      <c r="A1379" s="655"/>
      <c r="B1379" s="572"/>
      <c r="C1379" s="17" t="s">
        <v>205</v>
      </c>
      <c r="D1379" s="103">
        <v>0</v>
      </c>
      <c r="E1379" s="103">
        <v>5.0000000000000001E-3</v>
      </c>
      <c r="F1379" s="103">
        <v>0</v>
      </c>
      <c r="G1379" s="103">
        <v>0</v>
      </c>
      <c r="H1379" s="103">
        <v>0</v>
      </c>
      <c r="I1379" s="103">
        <v>0</v>
      </c>
      <c r="J1379" s="103">
        <v>0</v>
      </c>
      <c r="K1379" s="103">
        <v>0</v>
      </c>
      <c r="L1379" s="104">
        <v>0</v>
      </c>
    </row>
    <row r="1380" spans="1:12" x14ac:dyDescent="0.35">
      <c r="A1380" s="655"/>
      <c r="B1380" s="572"/>
      <c r="C1380" s="17" t="s">
        <v>206</v>
      </c>
      <c r="D1380" s="103">
        <v>0</v>
      </c>
      <c r="E1380" s="103">
        <v>0</v>
      </c>
      <c r="F1380" s="103">
        <v>0</v>
      </c>
      <c r="G1380" s="103">
        <v>0</v>
      </c>
      <c r="H1380" s="103">
        <v>0</v>
      </c>
      <c r="I1380" s="103">
        <v>0</v>
      </c>
      <c r="J1380" s="103">
        <v>0</v>
      </c>
      <c r="K1380" s="103">
        <v>0</v>
      </c>
      <c r="L1380" s="104">
        <v>0</v>
      </c>
    </row>
    <row r="1381" spans="1:12" x14ac:dyDescent="0.35">
      <c r="A1381" s="655"/>
      <c r="B1381" s="572"/>
      <c r="C1381" s="17" t="s">
        <v>207</v>
      </c>
      <c r="D1381" s="103">
        <v>1.4295056619727759E-2</v>
      </c>
      <c r="E1381" s="103">
        <v>0.71</v>
      </c>
      <c r="F1381" s="103">
        <v>0</v>
      </c>
      <c r="G1381" s="103">
        <v>0</v>
      </c>
      <c r="H1381" s="103">
        <v>0</v>
      </c>
      <c r="I1381" s="103">
        <v>0</v>
      </c>
      <c r="J1381" s="103">
        <v>0</v>
      </c>
      <c r="K1381" s="103">
        <v>0</v>
      </c>
      <c r="L1381" s="104">
        <v>0</v>
      </c>
    </row>
    <row r="1382" spans="1:12" x14ac:dyDescent="0.35">
      <c r="A1382" s="655"/>
      <c r="B1382" s="572"/>
      <c r="C1382" s="17" t="s">
        <v>208</v>
      </c>
      <c r="D1382" s="103">
        <v>9.2288535510207086E-3</v>
      </c>
      <c r="E1382" s="103">
        <v>0</v>
      </c>
      <c r="F1382" s="103">
        <v>0</v>
      </c>
      <c r="G1382" s="103">
        <v>0</v>
      </c>
      <c r="H1382" s="103">
        <v>0</v>
      </c>
      <c r="I1382" s="103">
        <v>0</v>
      </c>
      <c r="J1382" s="103">
        <v>0</v>
      </c>
      <c r="K1382" s="103">
        <v>0</v>
      </c>
      <c r="L1382" s="104">
        <v>0</v>
      </c>
    </row>
    <row r="1383" spans="1:12" x14ac:dyDescent="0.35">
      <c r="A1383" s="655"/>
      <c r="B1383" s="572"/>
      <c r="C1383" s="17" t="s">
        <v>209</v>
      </c>
      <c r="D1383" s="103">
        <v>0</v>
      </c>
      <c r="E1383" s="103">
        <v>0</v>
      </c>
      <c r="F1383" s="103">
        <v>0</v>
      </c>
      <c r="G1383" s="103">
        <v>0</v>
      </c>
      <c r="H1383" s="103">
        <v>0</v>
      </c>
      <c r="I1383" s="103">
        <v>0</v>
      </c>
      <c r="J1383" s="103">
        <v>0</v>
      </c>
      <c r="K1383" s="103">
        <v>0</v>
      </c>
      <c r="L1383" s="104">
        <v>0</v>
      </c>
    </row>
    <row r="1384" spans="1:12" x14ac:dyDescent="0.35">
      <c r="A1384" s="655"/>
      <c r="B1384" s="572"/>
      <c r="C1384" s="17" t="s">
        <v>210</v>
      </c>
      <c r="D1384" s="103">
        <v>0</v>
      </c>
      <c r="E1384" s="103">
        <v>0</v>
      </c>
      <c r="F1384" s="103">
        <v>0</v>
      </c>
      <c r="G1384" s="103">
        <v>0</v>
      </c>
      <c r="H1384" s="103">
        <v>0</v>
      </c>
      <c r="I1384" s="103">
        <v>0</v>
      </c>
      <c r="J1384" s="103">
        <v>0</v>
      </c>
      <c r="K1384" s="103">
        <v>0</v>
      </c>
      <c r="L1384" s="104">
        <v>0</v>
      </c>
    </row>
    <row r="1385" spans="1:12" x14ac:dyDescent="0.35">
      <c r="A1385" s="655"/>
      <c r="B1385" s="572"/>
      <c r="C1385" s="17" t="s">
        <v>211</v>
      </c>
      <c r="D1385" s="103">
        <v>0</v>
      </c>
      <c r="E1385" s="103">
        <v>0</v>
      </c>
      <c r="F1385" s="103">
        <v>0</v>
      </c>
      <c r="G1385" s="103">
        <v>4.6272548558620868E-2</v>
      </c>
      <c r="H1385" s="103">
        <v>0</v>
      </c>
      <c r="I1385" s="103">
        <v>0</v>
      </c>
      <c r="J1385" s="103">
        <v>0</v>
      </c>
      <c r="K1385" s="103">
        <v>0</v>
      </c>
      <c r="L1385" s="104">
        <v>0</v>
      </c>
    </row>
    <row r="1386" spans="1:12" ht="15" thickBot="1" x14ac:dyDescent="0.4">
      <c r="A1386" s="655"/>
      <c r="B1386" s="573"/>
      <c r="C1386" s="99" t="s">
        <v>212</v>
      </c>
      <c r="D1386" s="105">
        <v>0</v>
      </c>
      <c r="E1386" s="105">
        <v>0</v>
      </c>
      <c r="F1386" s="105">
        <v>8.0358037460352139E-2</v>
      </c>
      <c r="G1386" s="105">
        <v>0</v>
      </c>
      <c r="H1386" s="105">
        <v>0</v>
      </c>
      <c r="I1386" s="105">
        <v>0</v>
      </c>
      <c r="J1386" s="105">
        <v>0</v>
      </c>
      <c r="K1386" s="105">
        <v>0</v>
      </c>
      <c r="L1386" s="106">
        <v>0</v>
      </c>
    </row>
    <row r="1387" spans="1:12" x14ac:dyDescent="0.35">
      <c r="A1387" s="655"/>
      <c r="B1387" s="677" t="s">
        <v>218</v>
      </c>
      <c r="C1387" s="98" t="s">
        <v>203</v>
      </c>
      <c r="D1387" s="101">
        <v>5.0000000000000001E-3</v>
      </c>
      <c r="E1387" s="101">
        <v>0</v>
      </c>
      <c r="F1387" s="101">
        <v>0.1311806044362408</v>
      </c>
      <c r="G1387" s="101">
        <v>0</v>
      </c>
      <c r="H1387" s="101">
        <v>2.5359426180656566E-3</v>
      </c>
      <c r="I1387" s="101">
        <v>0</v>
      </c>
      <c r="J1387" s="101">
        <v>8.6476373553904057E-2</v>
      </c>
      <c r="K1387" s="101">
        <v>0</v>
      </c>
      <c r="L1387" s="102">
        <v>0</v>
      </c>
    </row>
    <row r="1388" spans="1:12" x14ac:dyDescent="0.35">
      <c r="A1388" s="655"/>
      <c r="B1388" s="572"/>
      <c r="C1388" s="17" t="s">
        <v>204</v>
      </c>
      <c r="D1388" s="103">
        <v>5.0000000000000001E-3</v>
      </c>
      <c r="E1388" s="103">
        <v>2E-3</v>
      </c>
      <c r="F1388" s="103">
        <v>0</v>
      </c>
      <c r="G1388" s="103">
        <v>1.9572671434182926E-2</v>
      </c>
      <c r="H1388" s="103">
        <v>0</v>
      </c>
      <c r="I1388" s="103">
        <v>0</v>
      </c>
      <c r="J1388" s="103">
        <v>0</v>
      </c>
      <c r="K1388" s="103">
        <v>2.6766571141219777E-3</v>
      </c>
      <c r="L1388" s="104">
        <v>0</v>
      </c>
    </row>
    <row r="1389" spans="1:12" x14ac:dyDescent="0.35">
      <c r="A1389" s="655"/>
      <c r="B1389" s="572"/>
      <c r="C1389" s="17" t="s">
        <v>205</v>
      </c>
      <c r="D1389" s="103">
        <v>0</v>
      </c>
      <c r="E1389" s="103">
        <v>5.2871814747149754E-5</v>
      </c>
      <c r="F1389" s="103">
        <v>0</v>
      </c>
      <c r="G1389" s="103">
        <v>0</v>
      </c>
      <c r="H1389" s="103">
        <v>0</v>
      </c>
      <c r="I1389" s="103">
        <v>0</v>
      </c>
      <c r="J1389" s="103">
        <v>0</v>
      </c>
      <c r="K1389" s="103">
        <v>0</v>
      </c>
      <c r="L1389" s="104">
        <v>0</v>
      </c>
    </row>
    <row r="1390" spans="1:12" x14ac:dyDescent="0.35">
      <c r="A1390" s="655"/>
      <c r="B1390" s="572"/>
      <c r="C1390" s="17" t="s">
        <v>206</v>
      </c>
      <c r="D1390" s="103">
        <v>0</v>
      </c>
      <c r="E1390" s="103">
        <v>1.2721146367220548E-3</v>
      </c>
      <c r="F1390" s="103">
        <v>0</v>
      </c>
      <c r="G1390" s="103">
        <v>0</v>
      </c>
      <c r="H1390" s="103">
        <v>0</v>
      </c>
      <c r="I1390" s="103">
        <v>0</v>
      </c>
      <c r="J1390" s="103">
        <v>0</v>
      </c>
      <c r="K1390" s="103">
        <v>0</v>
      </c>
      <c r="L1390" s="104">
        <v>0</v>
      </c>
    </row>
    <row r="1391" spans="1:12" x14ac:dyDescent="0.35">
      <c r="A1391" s="655"/>
      <c r="B1391" s="572"/>
      <c r="C1391" s="17" t="s">
        <v>207</v>
      </c>
      <c r="D1391" s="103">
        <v>2.1054535003399634E-2</v>
      </c>
      <c r="E1391" s="103">
        <v>0.65</v>
      </c>
      <c r="F1391" s="103">
        <v>0</v>
      </c>
      <c r="G1391" s="103">
        <v>0</v>
      </c>
      <c r="H1391" s="103">
        <v>0</v>
      </c>
      <c r="I1391" s="103">
        <v>0</v>
      </c>
      <c r="J1391" s="103">
        <v>0</v>
      </c>
      <c r="K1391" s="103">
        <v>0</v>
      </c>
      <c r="L1391" s="104">
        <v>0</v>
      </c>
    </row>
    <row r="1392" spans="1:12" x14ac:dyDescent="0.35">
      <c r="A1392" s="655"/>
      <c r="B1392" s="572"/>
      <c r="C1392" s="17" t="s">
        <v>208</v>
      </c>
      <c r="D1392" s="103">
        <v>1.3592756244355107E-2</v>
      </c>
      <c r="E1392" s="103">
        <v>0</v>
      </c>
      <c r="F1392" s="103">
        <v>0</v>
      </c>
      <c r="G1392" s="103">
        <v>0</v>
      </c>
      <c r="H1392" s="103">
        <v>0</v>
      </c>
      <c r="I1392" s="103">
        <v>0</v>
      </c>
      <c r="J1392" s="103">
        <v>0</v>
      </c>
      <c r="K1392" s="103">
        <v>0</v>
      </c>
      <c r="L1392" s="104">
        <v>0</v>
      </c>
    </row>
    <row r="1393" spans="1:12" x14ac:dyDescent="0.35">
      <c r="A1393" s="655"/>
      <c r="B1393" s="572"/>
      <c r="C1393" s="17" t="s">
        <v>209</v>
      </c>
      <c r="D1393" s="103">
        <v>0</v>
      </c>
      <c r="E1393" s="103">
        <v>0</v>
      </c>
      <c r="F1393" s="103">
        <v>0</v>
      </c>
      <c r="G1393" s="103">
        <v>0</v>
      </c>
      <c r="H1393" s="103">
        <v>0</v>
      </c>
      <c r="I1393" s="103">
        <v>0</v>
      </c>
      <c r="J1393" s="103">
        <v>0</v>
      </c>
      <c r="K1393" s="103">
        <v>0</v>
      </c>
      <c r="L1393" s="104">
        <v>0</v>
      </c>
    </row>
    <row r="1394" spans="1:12" x14ac:dyDescent="0.35">
      <c r="A1394" s="655"/>
      <c r="B1394" s="572"/>
      <c r="C1394" s="17" t="s">
        <v>210</v>
      </c>
      <c r="D1394" s="103">
        <v>0</v>
      </c>
      <c r="E1394" s="103">
        <v>0</v>
      </c>
      <c r="F1394" s="103">
        <v>0</v>
      </c>
      <c r="G1394" s="103">
        <v>0</v>
      </c>
      <c r="H1394" s="103">
        <v>0</v>
      </c>
      <c r="I1394" s="103">
        <v>0</v>
      </c>
      <c r="J1394" s="103">
        <v>0</v>
      </c>
      <c r="K1394" s="103">
        <v>0</v>
      </c>
      <c r="L1394" s="104">
        <v>0</v>
      </c>
    </row>
    <row r="1395" spans="1:12" x14ac:dyDescent="0.35">
      <c r="A1395" s="655"/>
      <c r="B1395" s="572"/>
      <c r="C1395" s="17" t="s">
        <v>211</v>
      </c>
      <c r="D1395" s="103">
        <v>0</v>
      </c>
      <c r="E1395" s="103">
        <v>0</v>
      </c>
      <c r="F1395" s="103">
        <v>0</v>
      </c>
      <c r="G1395" s="103">
        <v>5.7935682115078872E-2</v>
      </c>
      <c r="H1395" s="103">
        <v>0</v>
      </c>
      <c r="I1395" s="103">
        <v>0</v>
      </c>
      <c r="J1395" s="103">
        <v>0</v>
      </c>
      <c r="K1395" s="103">
        <v>0</v>
      </c>
      <c r="L1395" s="104">
        <v>0</v>
      </c>
    </row>
    <row r="1396" spans="1:12" ht="15" thickBot="1" x14ac:dyDescent="0.4">
      <c r="A1396" s="655"/>
      <c r="B1396" s="573"/>
      <c r="C1396" s="99" t="s">
        <v>212</v>
      </c>
      <c r="D1396" s="105">
        <v>0</v>
      </c>
      <c r="E1396" s="105">
        <v>0</v>
      </c>
      <c r="F1396" s="105">
        <v>1.5457165985560928E-2</v>
      </c>
      <c r="G1396" s="105">
        <v>0</v>
      </c>
      <c r="H1396" s="105">
        <v>0</v>
      </c>
      <c r="I1396" s="105">
        <v>0</v>
      </c>
      <c r="J1396" s="105">
        <v>0</v>
      </c>
      <c r="K1396" s="105">
        <v>0</v>
      </c>
      <c r="L1396" s="106">
        <v>0</v>
      </c>
    </row>
    <row r="1397" spans="1:12" x14ac:dyDescent="0.35">
      <c r="A1397" s="655"/>
      <c r="B1397" s="677" t="s">
        <v>198</v>
      </c>
      <c r="C1397" s="98" t="s">
        <v>203</v>
      </c>
      <c r="D1397" s="101">
        <v>0.01</v>
      </c>
      <c r="E1397" s="101">
        <v>0</v>
      </c>
      <c r="F1397" s="101">
        <v>0.24439838600636379</v>
      </c>
      <c r="G1397" s="101">
        <v>0</v>
      </c>
      <c r="H1397" s="101">
        <v>9.594328308542093E-4</v>
      </c>
      <c r="I1397" s="101">
        <v>0</v>
      </c>
      <c r="J1397" s="101">
        <v>3.2716935820935107E-2</v>
      </c>
      <c r="K1397" s="101">
        <v>0</v>
      </c>
      <c r="L1397" s="102">
        <v>0</v>
      </c>
    </row>
    <row r="1398" spans="1:12" x14ac:dyDescent="0.35">
      <c r="A1398" s="655"/>
      <c r="B1398" s="572"/>
      <c r="C1398" s="17" t="s">
        <v>204</v>
      </c>
      <c r="D1398" s="103">
        <v>0.01</v>
      </c>
      <c r="E1398" s="103">
        <v>1.4999999999999999E-2</v>
      </c>
      <c r="F1398" s="103">
        <v>0</v>
      </c>
      <c r="G1398" s="103">
        <v>4.1649468453221268E-2</v>
      </c>
      <c r="H1398" s="103">
        <v>0</v>
      </c>
      <c r="I1398" s="103">
        <v>0</v>
      </c>
      <c r="J1398" s="103">
        <v>0</v>
      </c>
      <c r="K1398" s="103">
        <v>1.7511633529738613E-3</v>
      </c>
      <c r="L1398" s="104">
        <v>0</v>
      </c>
    </row>
    <row r="1399" spans="1:12" x14ac:dyDescent="0.35">
      <c r="A1399" s="655"/>
      <c r="B1399" s="572"/>
      <c r="C1399" s="17" t="s">
        <v>205</v>
      </c>
      <c r="D1399" s="103">
        <v>0</v>
      </c>
      <c r="E1399" s="103">
        <v>0</v>
      </c>
      <c r="F1399" s="103">
        <v>0</v>
      </c>
      <c r="G1399" s="103">
        <v>0</v>
      </c>
      <c r="H1399" s="103">
        <v>0</v>
      </c>
      <c r="I1399" s="103">
        <v>0</v>
      </c>
      <c r="J1399" s="103">
        <v>0</v>
      </c>
      <c r="K1399" s="103">
        <v>0</v>
      </c>
      <c r="L1399" s="104">
        <v>0</v>
      </c>
    </row>
    <row r="1400" spans="1:12" x14ac:dyDescent="0.35">
      <c r="A1400" s="655"/>
      <c r="B1400" s="572"/>
      <c r="C1400" s="17" t="s">
        <v>206</v>
      </c>
      <c r="D1400" s="103">
        <v>0</v>
      </c>
      <c r="E1400" s="103">
        <v>0</v>
      </c>
      <c r="F1400" s="103">
        <v>0</v>
      </c>
      <c r="G1400" s="103">
        <v>0</v>
      </c>
      <c r="H1400" s="103">
        <v>0</v>
      </c>
      <c r="I1400" s="103">
        <v>0</v>
      </c>
      <c r="J1400" s="103">
        <v>0</v>
      </c>
      <c r="K1400" s="103">
        <v>0</v>
      </c>
      <c r="L1400" s="104">
        <v>0</v>
      </c>
    </row>
    <row r="1401" spans="1:12" x14ac:dyDescent="0.35">
      <c r="A1401" s="655"/>
      <c r="B1401" s="572"/>
      <c r="C1401" s="17" t="s">
        <v>207</v>
      </c>
      <c r="D1401" s="103">
        <v>1.0645935572029421E-2</v>
      </c>
      <c r="E1401" s="103">
        <v>0.5</v>
      </c>
      <c r="F1401" s="103">
        <v>0</v>
      </c>
      <c r="G1401" s="103">
        <v>0</v>
      </c>
      <c r="H1401" s="103">
        <v>0</v>
      </c>
      <c r="I1401" s="103">
        <v>0</v>
      </c>
      <c r="J1401" s="103">
        <v>0</v>
      </c>
      <c r="K1401" s="103">
        <v>0</v>
      </c>
      <c r="L1401" s="104">
        <v>0</v>
      </c>
    </row>
    <row r="1402" spans="1:12" x14ac:dyDescent="0.35">
      <c r="A1402" s="655"/>
      <c r="B1402" s="572"/>
      <c r="C1402" s="17" t="s">
        <v>208</v>
      </c>
      <c r="D1402" s="103">
        <v>6.8729899378133707E-3</v>
      </c>
      <c r="E1402" s="103">
        <v>0</v>
      </c>
      <c r="F1402" s="103">
        <v>0</v>
      </c>
      <c r="G1402" s="103">
        <v>0</v>
      </c>
      <c r="H1402" s="103">
        <v>0</v>
      </c>
      <c r="I1402" s="103">
        <v>0</v>
      </c>
      <c r="J1402" s="103">
        <v>0</v>
      </c>
      <c r="K1402" s="103">
        <v>0</v>
      </c>
      <c r="L1402" s="104">
        <v>0</v>
      </c>
    </row>
    <row r="1403" spans="1:12" x14ac:dyDescent="0.35">
      <c r="A1403" s="655"/>
      <c r="B1403" s="572"/>
      <c r="C1403" s="17" t="s">
        <v>209</v>
      </c>
      <c r="D1403" s="103">
        <v>0</v>
      </c>
      <c r="E1403" s="103">
        <v>0</v>
      </c>
      <c r="F1403" s="103">
        <v>0</v>
      </c>
      <c r="G1403" s="103">
        <v>0</v>
      </c>
      <c r="H1403" s="103">
        <v>0</v>
      </c>
      <c r="I1403" s="103">
        <v>0</v>
      </c>
      <c r="J1403" s="103">
        <v>0</v>
      </c>
      <c r="K1403" s="103">
        <v>0</v>
      </c>
      <c r="L1403" s="104">
        <v>0</v>
      </c>
    </row>
    <row r="1404" spans="1:12" x14ac:dyDescent="0.35">
      <c r="A1404" s="655"/>
      <c r="B1404" s="572"/>
      <c r="C1404" s="17" t="s">
        <v>210</v>
      </c>
      <c r="D1404" s="103">
        <v>0</v>
      </c>
      <c r="E1404" s="103">
        <v>0</v>
      </c>
      <c r="F1404" s="103">
        <v>0</v>
      </c>
      <c r="G1404" s="103">
        <v>0</v>
      </c>
      <c r="H1404" s="103">
        <v>0</v>
      </c>
      <c r="I1404" s="103">
        <v>0</v>
      </c>
      <c r="J1404" s="103">
        <v>0</v>
      </c>
      <c r="K1404" s="103">
        <v>0</v>
      </c>
      <c r="L1404" s="104">
        <v>0</v>
      </c>
    </row>
    <row r="1405" spans="1:12" x14ac:dyDescent="0.35">
      <c r="A1405" s="655"/>
      <c r="B1405" s="572"/>
      <c r="C1405" s="17" t="s">
        <v>211</v>
      </c>
      <c r="D1405" s="103">
        <v>0</v>
      </c>
      <c r="E1405" s="103">
        <v>0</v>
      </c>
      <c r="F1405" s="103">
        <v>0</v>
      </c>
      <c r="G1405" s="103">
        <v>0.12328364948453779</v>
      </c>
      <c r="H1405" s="103">
        <v>0</v>
      </c>
      <c r="I1405" s="103">
        <v>0</v>
      </c>
      <c r="J1405" s="103">
        <v>0</v>
      </c>
      <c r="K1405" s="103">
        <v>0</v>
      </c>
      <c r="L1405" s="104">
        <v>0</v>
      </c>
    </row>
    <row r="1406" spans="1:12" ht="15" thickBot="1" x14ac:dyDescent="0.4">
      <c r="A1406" s="655"/>
      <c r="B1406" s="573"/>
      <c r="C1406" s="99" t="s">
        <v>212</v>
      </c>
      <c r="D1406" s="105">
        <v>0</v>
      </c>
      <c r="E1406" s="105">
        <v>0</v>
      </c>
      <c r="F1406" s="105">
        <v>1.3526387261499132E-2</v>
      </c>
      <c r="G1406" s="105">
        <v>0</v>
      </c>
      <c r="H1406" s="105">
        <v>0</v>
      </c>
      <c r="I1406" s="105">
        <v>0</v>
      </c>
      <c r="J1406" s="105">
        <v>0</v>
      </c>
      <c r="K1406" s="105">
        <v>0</v>
      </c>
      <c r="L1406" s="106">
        <v>0</v>
      </c>
    </row>
    <row r="1407" spans="1:12" x14ac:dyDescent="0.35">
      <c r="A1407" s="655"/>
      <c r="B1407" s="677" t="s">
        <v>140</v>
      </c>
      <c r="C1407" s="98" t="s">
        <v>203</v>
      </c>
      <c r="D1407" s="101">
        <v>0.01</v>
      </c>
      <c r="E1407" s="101">
        <v>0</v>
      </c>
      <c r="F1407" s="101">
        <v>7.1034157240574339E-2</v>
      </c>
      <c r="G1407" s="101">
        <v>0</v>
      </c>
      <c r="H1407" s="101">
        <v>1.9237327342772434E-3</v>
      </c>
      <c r="I1407" s="101">
        <v>0</v>
      </c>
      <c r="J1407" s="101">
        <v>6.5599840218042785E-2</v>
      </c>
      <c r="K1407" s="101">
        <v>0</v>
      </c>
      <c r="L1407" s="102">
        <v>0</v>
      </c>
    </row>
    <row r="1408" spans="1:12" x14ac:dyDescent="0.35">
      <c r="A1408" s="655"/>
      <c r="B1408" s="572"/>
      <c r="C1408" s="17" t="s">
        <v>204</v>
      </c>
      <c r="D1408" s="103">
        <v>0.01</v>
      </c>
      <c r="E1408" s="103">
        <v>5.3469363860422892E-2</v>
      </c>
      <c r="F1408" s="103">
        <v>0</v>
      </c>
      <c r="G1408" s="103">
        <v>4.4097910797698877E-4</v>
      </c>
      <c r="H1408" s="103">
        <v>0</v>
      </c>
      <c r="I1408" s="103">
        <v>0</v>
      </c>
      <c r="J1408" s="103">
        <v>0</v>
      </c>
      <c r="K1408" s="103">
        <v>3.2852672847718794E-3</v>
      </c>
      <c r="L1408" s="104">
        <v>0</v>
      </c>
    </row>
    <row r="1409" spans="1:12" x14ac:dyDescent="0.35">
      <c r="A1409" s="655"/>
      <c r="B1409" s="572"/>
      <c r="C1409" s="17" t="s">
        <v>205</v>
      </c>
      <c r="D1409" s="103">
        <v>0</v>
      </c>
      <c r="E1409" s="103">
        <v>1.1637524571231806E-4</v>
      </c>
      <c r="F1409" s="103">
        <v>0</v>
      </c>
      <c r="G1409" s="103">
        <v>0</v>
      </c>
      <c r="H1409" s="103">
        <v>0</v>
      </c>
      <c r="I1409" s="103">
        <v>0</v>
      </c>
      <c r="J1409" s="103">
        <v>0</v>
      </c>
      <c r="K1409" s="103">
        <v>0</v>
      </c>
      <c r="L1409" s="104">
        <v>0</v>
      </c>
    </row>
    <row r="1410" spans="1:12" x14ac:dyDescent="0.35">
      <c r="A1410" s="655"/>
      <c r="B1410" s="572"/>
      <c r="C1410" s="17" t="s">
        <v>206</v>
      </c>
      <c r="D1410" s="103">
        <v>0</v>
      </c>
      <c r="E1410" s="103">
        <v>2.8000297347604529E-3</v>
      </c>
      <c r="F1410" s="103">
        <v>0</v>
      </c>
      <c r="G1410" s="103">
        <v>0</v>
      </c>
      <c r="H1410" s="103">
        <v>0</v>
      </c>
      <c r="I1410" s="103">
        <v>0</v>
      </c>
      <c r="J1410" s="103">
        <v>0</v>
      </c>
      <c r="K1410" s="103">
        <v>0</v>
      </c>
      <c r="L1410" s="104">
        <v>0</v>
      </c>
    </row>
    <row r="1411" spans="1:12" x14ac:dyDescent="0.35">
      <c r="A1411" s="655"/>
      <c r="B1411" s="572"/>
      <c r="C1411" s="17" t="s">
        <v>207</v>
      </c>
      <c r="D1411" s="103">
        <v>7.5248326084094805E-2</v>
      </c>
      <c r="E1411" s="103">
        <v>0.64</v>
      </c>
      <c r="F1411" s="103">
        <v>0</v>
      </c>
      <c r="G1411" s="103">
        <v>0</v>
      </c>
      <c r="H1411" s="103">
        <v>0</v>
      </c>
      <c r="I1411" s="103">
        <v>0</v>
      </c>
      <c r="J1411" s="103">
        <v>0</v>
      </c>
      <c r="K1411" s="103">
        <v>0</v>
      </c>
      <c r="L1411" s="104">
        <v>0</v>
      </c>
    </row>
    <row r="1412" spans="1:12" x14ac:dyDescent="0.35">
      <c r="A1412" s="655"/>
      <c r="B1412" s="572"/>
      <c r="C1412" s="17" t="s">
        <v>208</v>
      </c>
      <c r="D1412" s="103">
        <v>4.8580135067893652E-2</v>
      </c>
      <c r="E1412" s="103">
        <v>0</v>
      </c>
      <c r="F1412" s="103">
        <v>0</v>
      </c>
      <c r="G1412" s="103">
        <v>0</v>
      </c>
      <c r="H1412" s="103">
        <v>0</v>
      </c>
      <c r="I1412" s="103">
        <v>0</v>
      </c>
      <c r="J1412" s="103">
        <v>0</v>
      </c>
      <c r="K1412" s="103">
        <v>0</v>
      </c>
      <c r="L1412" s="104">
        <v>0</v>
      </c>
    </row>
    <row r="1413" spans="1:12" x14ac:dyDescent="0.35">
      <c r="A1413" s="655"/>
      <c r="B1413" s="572"/>
      <c r="C1413" s="17" t="s">
        <v>209</v>
      </c>
      <c r="D1413" s="103">
        <v>0</v>
      </c>
      <c r="E1413" s="103">
        <v>0</v>
      </c>
      <c r="F1413" s="103">
        <v>0</v>
      </c>
      <c r="G1413" s="103">
        <v>0</v>
      </c>
      <c r="H1413" s="103">
        <v>0</v>
      </c>
      <c r="I1413" s="103">
        <v>0</v>
      </c>
      <c r="J1413" s="103">
        <v>0</v>
      </c>
      <c r="K1413" s="103">
        <v>0</v>
      </c>
      <c r="L1413" s="104">
        <v>0</v>
      </c>
    </row>
    <row r="1414" spans="1:12" x14ac:dyDescent="0.35">
      <c r="A1414" s="655"/>
      <c r="B1414" s="572"/>
      <c r="C1414" s="17" t="s">
        <v>210</v>
      </c>
      <c r="D1414" s="103">
        <v>0</v>
      </c>
      <c r="E1414" s="103">
        <v>0</v>
      </c>
      <c r="F1414" s="103">
        <v>0</v>
      </c>
      <c r="G1414" s="103">
        <v>0</v>
      </c>
      <c r="H1414" s="103">
        <v>0</v>
      </c>
      <c r="I1414" s="103">
        <v>0</v>
      </c>
      <c r="J1414" s="103">
        <v>0</v>
      </c>
      <c r="K1414" s="103">
        <v>0</v>
      </c>
      <c r="L1414" s="104">
        <v>0</v>
      </c>
    </row>
    <row r="1415" spans="1:12" x14ac:dyDescent="0.35">
      <c r="A1415" s="655"/>
      <c r="B1415" s="572"/>
      <c r="C1415" s="17" t="s">
        <v>211</v>
      </c>
      <c r="D1415" s="103">
        <v>0</v>
      </c>
      <c r="E1415" s="103">
        <v>0</v>
      </c>
      <c r="F1415" s="103">
        <v>0</v>
      </c>
      <c r="G1415" s="103">
        <v>1.3053111071249332E-3</v>
      </c>
      <c r="H1415" s="103">
        <v>0</v>
      </c>
      <c r="I1415" s="103">
        <v>0</v>
      </c>
      <c r="J1415" s="103">
        <v>0</v>
      </c>
      <c r="K1415" s="103">
        <v>0</v>
      </c>
      <c r="L1415" s="104">
        <v>0</v>
      </c>
    </row>
    <row r="1416" spans="1:12" ht="15" thickBot="1" x14ac:dyDescent="0.4">
      <c r="A1416" s="655"/>
      <c r="B1416" s="573"/>
      <c r="C1416" s="99" t="s">
        <v>212</v>
      </c>
      <c r="D1416" s="105">
        <v>0</v>
      </c>
      <c r="E1416" s="105">
        <v>0</v>
      </c>
      <c r="F1416" s="105">
        <v>2.2640196270868169E-2</v>
      </c>
      <c r="G1416" s="105">
        <v>0</v>
      </c>
      <c r="H1416" s="105">
        <v>0</v>
      </c>
      <c r="I1416" s="105">
        <v>0</v>
      </c>
      <c r="J1416" s="105">
        <v>0</v>
      </c>
      <c r="K1416" s="105">
        <v>0</v>
      </c>
      <c r="L1416" s="106">
        <v>0</v>
      </c>
    </row>
    <row r="1417" spans="1:12" x14ac:dyDescent="0.35">
      <c r="A1417" s="655"/>
      <c r="B1417" s="677" t="s">
        <v>199</v>
      </c>
      <c r="C1417" s="98" t="s">
        <v>203</v>
      </c>
      <c r="D1417" s="101">
        <v>7.0000000000000007E-2</v>
      </c>
      <c r="E1417" s="101">
        <v>5.4945869747787703E-5</v>
      </c>
      <c r="F1417" s="101">
        <v>2.7575704834258145E-2</v>
      </c>
      <c r="G1417" s="101">
        <v>0</v>
      </c>
      <c r="H1417" s="101">
        <v>3.6647785498665794E-3</v>
      </c>
      <c r="I1417" s="101">
        <v>0</v>
      </c>
      <c r="J1417" s="101">
        <v>0.12497000390029804</v>
      </c>
      <c r="K1417" s="101">
        <v>0</v>
      </c>
      <c r="L1417" s="102">
        <v>0</v>
      </c>
    </row>
    <row r="1418" spans="1:12" x14ac:dyDescent="0.35">
      <c r="A1418" s="655"/>
      <c r="B1418" s="572"/>
      <c r="C1418" s="17" t="s">
        <v>204</v>
      </c>
      <c r="D1418" s="103">
        <v>9.6000000000000002E-2</v>
      </c>
      <c r="E1418" s="103">
        <v>5.1620443314590564E-2</v>
      </c>
      <c r="F1418" s="103">
        <v>0</v>
      </c>
      <c r="G1418" s="103">
        <v>3.9896996203341695E-2</v>
      </c>
      <c r="H1418" s="103">
        <v>0</v>
      </c>
      <c r="I1418" s="103">
        <v>0</v>
      </c>
      <c r="J1418" s="103">
        <v>0</v>
      </c>
      <c r="K1418" s="103">
        <v>3.8499390673871295E-4</v>
      </c>
      <c r="L1418" s="104">
        <v>0</v>
      </c>
    </row>
    <row r="1419" spans="1:12" x14ac:dyDescent="0.35">
      <c r="A1419" s="655"/>
      <c r="B1419" s="572"/>
      <c r="C1419" s="17" t="s">
        <v>205</v>
      </c>
      <c r="D1419" s="103">
        <v>0</v>
      </c>
      <c r="E1419" s="103">
        <v>1.1235109866270158E-4</v>
      </c>
      <c r="F1419" s="103">
        <v>0</v>
      </c>
      <c r="G1419" s="103">
        <v>0</v>
      </c>
      <c r="H1419" s="103">
        <v>0</v>
      </c>
      <c r="I1419" s="103">
        <v>0</v>
      </c>
      <c r="J1419" s="103">
        <v>0</v>
      </c>
      <c r="K1419" s="103">
        <v>0</v>
      </c>
      <c r="L1419" s="104">
        <v>0</v>
      </c>
    </row>
    <row r="1420" spans="1:12" x14ac:dyDescent="0.35">
      <c r="A1420" s="655"/>
      <c r="B1420" s="572"/>
      <c r="C1420" s="17" t="s">
        <v>206</v>
      </c>
      <c r="D1420" s="103">
        <v>0</v>
      </c>
      <c r="E1420" s="103">
        <v>2.703207327838718E-3</v>
      </c>
      <c r="F1420" s="103">
        <v>0</v>
      </c>
      <c r="G1420" s="103">
        <v>0</v>
      </c>
      <c r="H1420" s="103">
        <v>0</v>
      </c>
      <c r="I1420" s="103">
        <v>0</v>
      </c>
      <c r="J1420" s="103">
        <v>0</v>
      </c>
      <c r="K1420" s="103">
        <v>0</v>
      </c>
      <c r="L1420" s="104">
        <v>0</v>
      </c>
    </row>
    <row r="1421" spans="1:12" x14ac:dyDescent="0.35">
      <c r="A1421" s="655"/>
      <c r="B1421" s="572"/>
      <c r="C1421" s="17" t="s">
        <v>207</v>
      </c>
      <c r="D1421" s="103">
        <v>9.8275281821391058E-2</v>
      </c>
      <c r="E1421" s="103">
        <v>0.27681349081135265</v>
      </c>
      <c r="F1421" s="103">
        <v>0</v>
      </c>
      <c r="G1421" s="103">
        <v>0</v>
      </c>
      <c r="H1421" s="103">
        <v>0</v>
      </c>
      <c r="I1421" s="103">
        <v>0</v>
      </c>
      <c r="J1421" s="103">
        <v>0</v>
      </c>
      <c r="K1421" s="103">
        <v>0</v>
      </c>
      <c r="L1421" s="104">
        <v>0</v>
      </c>
    </row>
    <row r="1422" spans="1:12" x14ac:dyDescent="0.35">
      <c r="A1422" s="655"/>
      <c r="B1422" s="572"/>
      <c r="C1422" s="17" t="s">
        <v>208</v>
      </c>
      <c r="D1422" s="103">
        <v>6.344628130841061E-2</v>
      </c>
      <c r="E1422" s="103">
        <v>0</v>
      </c>
      <c r="F1422" s="103">
        <v>0</v>
      </c>
      <c r="G1422" s="103">
        <v>0</v>
      </c>
      <c r="H1422" s="103">
        <v>0</v>
      </c>
      <c r="I1422" s="103">
        <v>0</v>
      </c>
      <c r="J1422" s="103">
        <v>0</v>
      </c>
      <c r="K1422" s="103">
        <v>0</v>
      </c>
      <c r="L1422" s="104">
        <v>0</v>
      </c>
    </row>
    <row r="1423" spans="1:12" x14ac:dyDescent="0.35">
      <c r="A1423" s="655"/>
      <c r="B1423" s="572"/>
      <c r="C1423" s="17" t="s">
        <v>209</v>
      </c>
      <c r="D1423" s="103">
        <v>0</v>
      </c>
      <c r="E1423" s="103">
        <v>0</v>
      </c>
      <c r="F1423" s="103">
        <v>0</v>
      </c>
      <c r="G1423" s="103">
        <v>0</v>
      </c>
      <c r="H1423" s="103">
        <v>0</v>
      </c>
      <c r="I1423" s="103">
        <v>0</v>
      </c>
      <c r="J1423" s="103">
        <v>0</v>
      </c>
      <c r="K1423" s="103">
        <v>0</v>
      </c>
      <c r="L1423" s="104">
        <v>0</v>
      </c>
    </row>
    <row r="1424" spans="1:12" x14ac:dyDescent="0.35">
      <c r="A1424" s="655"/>
      <c r="B1424" s="572"/>
      <c r="C1424" s="17" t="s">
        <v>210</v>
      </c>
      <c r="D1424" s="103">
        <v>0</v>
      </c>
      <c r="E1424" s="103">
        <v>0</v>
      </c>
      <c r="F1424" s="103">
        <v>0</v>
      </c>
      <c r="G1424" s="103">
        <v>0</v>
      </c>
      <c r="H1424" s="103">
        <v>0</v>
      </c>
      <c r="I1424" s="103">
        <v>0</v>
      </c>
      <c r="J1424" s="103">
        <v>0</v>
      </c>
      <c r="K1424" s="103">
        <v>0</v>
      </c>
      <c r="L1424" s="104">
        <v>0</v>
      </c>
    </row>
    <row r="1425" spans="1:12" x14ac:dyDescent="0.35">
      <c r="A1425" s="655"/>
      <c r="B1425" s="572"/>
      <c r="C1425" s="17" t="s">
        <v>211</v>
      </c>
      <c r="D1425" s="103">
        <v>0</v>
      </c>
      <c r="E1425" s="103">
        <v>0</v>
      </c>
      <c r="F1425" s="103">
        <v>0</v>
      </c>
      <c r="G1425" s="103">
        <v>0.11809628017085277</v>
      </c>
      <c r="H1425" s="103">
        <v>0</v>
      </c>
      <c r="I1425" s="103">
        <v>0</v>
      </c>
      <c r="J1425" s="103">
        <v>0</v>
      </c>
      <c r="K1425" s="103">
        <v>0</v>
      </c>
      <c r="L1425" s="104">
        <v>0</v>
      </c>
    </row>
    <row r="1426" spans="1:12" ht="15" thickBot="1" x14ac:dyDescent="0.4">
      <c r="A1426" s="655"/>
      <c r="B1426" s="573"/>
      <c r="C1426" s="99" t="s">
        <v>212</v>
      </c>
      <c r="D1426" s="105">
        <v>0</v>
      </c>
      <c r="E1426" s="105">
        <v>0</v>
      </c>
      <c r="F1426" s="105">
        <v>2.6803232735038571E-2</v>
      </c>
      <c r="G1426" s="105">
        <v>0</v>
      </c>
      <c r="H1426" s="105">
        <v>0</v>
      </c>
      <c r="I1426" s="105">
        <v>0</v>
      </c>
      <c r="J1426" s="105">
        <v>0</v>
      </c>
      <c r="K1426" s="105">
        <v>0</v>
      </c>
      <c r="L1426" s="106">
        <v>0</v>
      </c>
    </row>
    <row r="1427" spans="1:12" x14ac:dyDescent="0.35">
      <c r="A1427" s="655"/>
      <c r="B1427" s="677" t="s">
        <v>142</v>
      </c>
      <c r="C1427" s="98" t="s">
        <v>203</v>
      </c>
      <c r="D1427" s="101">
        <v>0.31699041198376593</v>
      </c>
      <c r="E1427" s="101">
        <v>1.9684265799586585E-4</v>
      </c>
      <c r="F1427" s="101">
        <v>5.1993581388395139E-3</v>
      </c>
      <c r="G1427" s="101">
        <v>0</v>
      </c>
      <c r="H1427" s="101">
        <v>4.8186912777671998E-3</v>
      </c>
      <c r="I1427" s="101">
        <v>0</v>
      </c>
      <c r="J1427" s="101">
        <v>0.1643187602150811</v>
      </c>
      <c r="K1427" s="101">
        <v>0</v>
      </c>
      <c r="L1427" s="102">
        <v>0</v>
      </c>
    </row>
    <row r="1428" spans="1:12" x14ac:dyDescent="0.35">
      <c r="A1428" s="655"/>
      <c r="B1428" s="572"/>
      <c r="C1428" s="17" t="s">
        <v>204</v>
      </c>
      <c r="D1428" s="103">
        <v>0.3720171650854055</v>
      </c>
      <c r="E1428" s="103">
        <v>9.3092541641308091E-2</v>
      </c>
      <c r="F1428" s="103">
        <v>0</v>
      </c>
      <c r="G1428" s="103">
        <v>5.0198122838184207E-5</v>
      </c>
      <c r="H1428" s="103">
        <v>0</v>
      </c>
      <c r="I1428" s="103">
        <v>0</v>
      </c>
      <c r="J1428" s="103">
        <v>0</v>
      </c>
      <c r="K1428" s="103">
        <v>6.4310175897950043E-4</v>
      </c>
      <c r="L1428" s="104">
        <v>0</v>
      </c>
    </row>
    <row r="1429" spans="1:12" x14ac:dyDescent="0.35">
      <c r="A1429" s="655"/>
      <c r="B1429" s="572"/>
      <c r="C1429" s="17" t="s">
        <v>205</v>
      </c>
      <c r="D1429" s="103">
        <v>2.4909206994811382E-2</v>
      </c>
      <c r="E1429" s="103">
        <v>2.0261448099086741E-4</v>
      </c>
      <c r="F1429" s="103">
        <v>0</v>
      </c>
      <c r="G1429" s="103">
        <v>0</v>
      </c>
      <c r="H1429" s="103">
        <v>0</v>
      </c>
      <c r="I1429" s="103">
        <v>0</v>
      </c>
      <c r="J1429" s="103">
        <v>0</v>
      </c>
      <c r="K1429" s="103">
        <v>0</v>
      </c>
      <c r="L1429" s="104">
        <v>0</v>
      </c>
    </row>
    <row r="1430" spans="1:12" x14ac:dyDescent="0.35">
      <c r="A1430" s="655"/>
      <c r="B1430" s="572"/>
      <c r="C1430" s="17" t="s">
        <v>206</v>
      </c>
      <c r="D1430" s="103">
        <v>2.1392445533794054E-3</v>
      </c>
      <c r="E1430" s="103">
        <v>4.8749763576863029E-3</v>
      </c>
      <c r="F1430" s="103">
        <v>0</v>
      </c>
      <c r="G1430" s="103">
        <v>0</v>
      </c>
      <c r="H1430" s="103">
        <v>0</v>
      </c>
      <c r="I1430" s="103">
        <v>0</v>
      </c>
      <c r="J1430" s="103">
        <v>0</v>
      </c>
      <c r="K1430" s="103">
        <v>0</v>
      </c>
      <c r="L1430" s="104">
        <v>0</v>
      </c>
    </row>
    <row r="1431" spans="1:12" x14ac:dyDescent="0.35">
      <c r="A1431" s="655"/>
      <c r="B1431" s="572"/>
      <c r="C1431" s="17" t="s">
        <v>207</v>
      </c>
      <c r="D1431" s="103">
        <v>6.1186122374445396E-4</v>
      </c>
      <c r="E1431" s="103">
        <v>1.6733497750417822E-3</v>
      </c>
      <c r="F1431" s="103">
        <v>0</v>
      </c>
      <c r="G1431" s="103">
        <v>0</v>
      </c>
      <c r="H1431" s="103">
        <v>0</v>
      </c>
      <c r="I1431" s="103">
        <v>0</v>
      </c>
      <c r="J1431" s="103">
        <v>0</v>
      </c>
      <c r="K1431" s="103">
        <v>0</v>
      </c>
      <c r="L1431" s="104">
        <v>0</v>
      </c>
    </row>
    <row r="1432" spans="1:12" x14ac:dyDescent="0.35">
      <c r="A1432" s="655"/>
      <c r="B1432" s="572"/>
      <c r="C1432" s="17" t="s">
        <v>208</v>
      </c>
      <c r="D1432" s="103">
        <v>3.9501610785459162E-4</v>
      </c>
      <c r="E1432" s="103">
        <v>0</v>
      </c>
      <c r="F1432" s="103">
        <v>0</v>
      </c>
      <c r="G1432" s="103">
        <v>0</v>
      </c>
      <c r="H1432" s="103">
        <v>0</v>
      </c>
      <c r="I1432" s="103">
        <v>0</v>
      </c>
      <c r="J1432" s="103">
        <v>0</v>
      </c>
      <c r="K1432" s="103">
        <v>0</v>
      </c>
      <c r="L1432" s="104">
        <v>0</v>
      </c>
    </row>
    <row r="1433" spans="1:12" x14ac:dyDescent="0.35">
      <c r="A1433" s="655"/>
      <c r="B1433" s="572"/>
      <c r="C1433" s="17" t="s">
        <v>209</v>
      </c>
      <c r="D1433" s="103">
        <v>0</v>
      </c>
      <c r="E1433" s="103">
        <v>0</v>
      </c>
      <c r="F1433" s="103">
        <v>0</v>
      </c>
      <c r="G1433" s="103">
        <v>0</v>
      </c>
      <c r="H1433" s="103">
        <v>0</v>
      </c>
      <c r="I1433" s="103">
        <v>0</v>
      </c>
      <c r="J1433" s="103">
        <v>0</v>
      </c>
      <c r="K1433" s="103">
        <v>0</v>
      </c>
      <c r="L1433" s="104">
        <v>0</v>
      </c>
    </row>
    <row r="1434" spans="1:12" x14ac:dyDescent="0.35">
      <c r="A1434" s="655"/>
      <c r="B1434" s="572"/>
      <c r="C1434" s="17" t="s">
        <v>210</v>
      </c>
      <c r="D1434" s="103">
        <v>0</v>
      </c>
      <c r="E1434" s="103">
        <v>0</v>
      </c>
      <c r="F1434" s="103">
        <v>0</v>
      </c>
      <c r="G1434" s="103">
        <v>0</v>
      </c>
      <c r="H1434" s="103">
        <v>0</v>
      </c>
      <c r="I1434" s="103">
        <v>0</v>
      </c>
      <c r="J1434" s="103">
        <v>0</v>
      </c>
      <c r="K1434" s="103">
        <v>0</v>
      </c>
      <c r="L1434" s="104">
        <v>0</v>
      </c>
    </row>
    <row r="1435" spans="1:12" x14ac:dyDescent="0.35">
      <c r="A1435" s="655"/>
      <c r="B1435" s="572"/>
      <c r="C1435" s="17" t="s">
        <v>211</v>
      </c>
      <c r="D1435" s="103">
        <v>0</v>
      </c>
      <c r="E1435" s="103">
        <v>0</v>
      </c>
      <c r="F1435" s="103">
        <v>0</v>
      </c>
      <c r="G1435" s="103">
        <v>1.4858791745962443E-4</v>
      </c>
      <c r="H1435" s="103">
        <v>0</v>
      </c>
      <c r="I1435" s="103">
        <v>0</v>
      </c>
      <c r="J1435" s="103">
        <v>0</v>
      </c>
      <c r="K1435" s="103">
        <v>0</v>
      </c>
      <c r="L1435" s="104">
        <v>0</v>
      </c>
    </row>
    <row r="1436" spans="1:12" ht="15" thickBot="1" x14ac:dyDescent="0.4">
      <c r="A1436" s="655"/>
      <c r="B1436" s="573"/>
      <c r="C1436" s="99" t="s">
        <v>212</v>
      </c>
      <c r="D1436" s="105">
        <v>0</v>
      </c>
      <c r="E1436" s="105">
        <v>0</v>
      </c>
      <c r="F1436" s="105">
        <v>7.7180717070509022E-3</v>
      </c>
      <c r="G1436" s="105">
        <v>0</v>
      </c>
      <c r="H1436" s="105">
        <v>0</v>
      </c>
      <c r="I1436" s="105">
        <v>0</v>
      </c>
      <c r="J1436" s="105">
        <v>0</v>
      </c>
      <c r="K1436" s="105">
        <v>0</v>
      </c>
      <c r="L1436" s="106">
        <v>0</v>
      </c>
    </row>
    <row r="1437" spans="1:12" x14ac:dyDescent="0.35">
      <c r="A1437" s="655"/>
      <c r="B1437" s="677" t="s">
        <v>143</v>
      </c>
      <c r="C1437" s="98" t="s">
        <v>203</v>
      </c>
      <c r="D1437" s="101">
        <v>0.01</v>
      </c>
      <c r="E1437" s="101">
        <v>-9.9453366038544091E-5</v>
      </c>
      <c r="F1437" s="101">
        <v>6.2013876777326171E-2</v>
      </c>
      <c r="G1437" s="101">
        <v>0</v>
      </c>
      <c r="H1437" s="101">
        <v>2.4975056707639185E-3</v>
      </c>
      <c r="I1437" s="101">
        <v>0</v>
      </c>
      <c r="J1437" s="101">
        <v>8.5165662582189619E-2</v>
      </c>
      <c r="K1437" s="101">
        <v>0</v>
      </c>
      <c r="L1437" s="102">
        <v>0</v>
      </c>
    </row>
    <row r="1438" spans="1:12" x14ac:dyDescent="0.35">
      <c r="A1438" s="655"/>
      <c r="B1438" s="572"/>
      <c r="C1438" s="17" t="s">
        <v>204</v>
      </c>
      <c r="D1438" s="103">
        <v>1.9E-2</v>
      </c>
      <c r="E1438" s="103">
        <v>0</v>
      </c>
      <c r="F1438" s="103">
        <v>0</v>
      </c>
      <c r="G1438" s="103">
        <v>2.530839579424542E-2</v>
      </c>
      <c r="H1438" s="103">
        <v>0</v>
      </c>
      <c r="I1438" s="103">
        <v>0</v>
      </c>
      <c r="J1438" s="103">
        <v>0</v>
      </c>
      <c r="K1438" s="103">
        <v>3.7779757803028001E-3</v>
      </c>
      <c r="L1438" s="104">
        <v>0</v>
      </c>
    </row>
    <row r="1439" spans="1:12" x14ac:dyDescent="0.35">
      <c r="A1439" s="655"/>
      <c r="B1439" s="572"/>
      <c r="C1439" s="17" t="s">
        <v>205</v>
      </c>
      <c r="D1439" s="103">
        <v>0</v>
      </c>
      <c r="E1439" s="103">
        <v>0</v>
      </c>
      <c r="F1439" s="103">
        <v>0</v>
      </c>
      <c r="G1439" s="103">
        <v>0</v>
      </c>
      <c r="H1439" s="103">
        <v>0</v>
      </c>
      <c r="I1439" s="103">
        <v>0</v>
      </c>
      <c r="J1439" s="103">
        <v>0</v>
      </c>
      <c r="K1439" s="103">
        <v>0</v>
      </c>
      <c r="L1439" s="104">
        <v>0</v>
      </c>
    </row>
    <row r="1440" spans="1:12" x14ac:dyDescent="0.35">
      <c r="A1440" s="655"/>
      <c r="B1440" s="572"/>
      <c r="C1440" s="17" t="s">
        <v>206</v>
      </c>
      <c r="D1440" s="103">
        <v>0</v>
      </c>
      <c r="E1440" s="103">
        <v>0</v>
      </c>
      <c r="F1440" s="103">
        <v>0</v>
      </c>
      <c r="G1440" s="103">
        <v>0</v>
      </c>
      <c r="H1440" s="103">
        <v>0</v>
      </c>
      <c r="I1440" s="103">
        <v>0</v>
      </c>
      <c r="J1440" s="103">
        <v>0</v>
      </c>
      <c r="K1440" s="103">
        <v>0</v>
      </c>
      <c r="L1440" s="104">
        <v>0</v>
      </c>
    </row>
    <row r="1441" spans="1:12" x14ac:dyDescent="0.35">
      <c r="A1441" s="655"/>
      <c r="B1441" s="572"/>
      <c r="C1441" s="17" t="s">
        <v>207</v>
      </c>
      <c r="D1441" s="103">
        <v>5.3709947812879154E-2</v>
      </c>
      <c r="E1441" s="103">
        <v>0.63</v>
      </c>
      <c r="F1441" s="103">
        <v>0</v>
      </c>
      <c r="G1441" s="103">
        <v>0</v>
      </c>
      <c r="H1441" s="103">
        <v>0</v>
      </c>
      <c r="I1441" s="103">
        <v>0</v>
      </c>
      <c r="J1441" s="103">
        <v>0</v>
      </c>
      <c r="K1441" s="103">
        <v>0</v>
      </c>
      <c r="L1441" s="104">
        <v>0</v>
      </c>
    </row>
    <row r="1442" spans="1:12" x14ac:dyDescent="0.35">
      <c r="A1442" s="655"/>
      <c r="B1442" s="572"/>
      <c r="C1442" s="17" t="s">
        <v>208</v>
      </c>
      <c r="D1442" s="103">
        <v>3.4675010794568376E-2</v>
      </c>
      <c r="E1442" s="103">
        <v>0</v>
      </c>
      <c r="F1442" s="103">
        <v>0</v>
      </c>
      <c r="G1442" s="103">
        <v>0</v>
      </c>
      <c r="H1442" s="103">
        <v>0</v>
      </c>
      <c r="I1442" s="103">
        <v>0</v>
      </c>
      <c r="J1442" s="103">
        <v>0</v>
      </c>
      <c r="K1442" s="103">
        <v>0</v>
      </c>
      <c r="L1442" s="104">
        <v>0</v>
      </c>
    </row>
    <row r="1443" spans="1:12" x14ac:dyDescent="0.35">
      <c r="A1443" s="655"/>
      <c r="B1443" s="572"/>
      <c r="C1443" s="17" t="s">
        <v>209</v>
      </c>
      <c r="D1443" s="103">
        <v>0</v>
      </c>
      <c r="E1443" s="103">
        <v>0</v>
      </c>
      <c r="F1443" s="103">
        <v>0</v>
      </c>
      <c r="G1443" s="103">
        <v>0</v>
      </c>
      <c r="H1443" s="103">
        <v>0</v>
      </c>
      <c r="I1443" s="103">
        <v>0</v>
      </c>
      <c r="J1443" s="103">
        <v>0</v>
      </c>
      <c r="K1443" s="103">
        <v>0</v>
      </c>
      <c r="L1443" s="104">
        <v>0</v>
      </c>
    </row>
    <row r="1444" spans="1:12" x14ac:dyDescent="0.35">
      <c r="A1444" s="655"/>
      <c r="B1444" s="572"/>
      <c r="C1444" s="17" t="s">
        <v>210</v>
      </c>
      <c r="D1444" s="103">
        <v>0</v>
      </c>
      <c r="E1444" s="103">
        <v>0</v>
      </c>
      <c r="F1444" s="103">
        <v>0</v>
      </c>
      <c r="G1444" s="103">
        <v>0</v>
      </c>
      <c r="H1444" s="103">
        <v>0</v>
      </c>
      <c r="I1444" s="103">
        <v>0</v>
      </c>
      <c r="J1444" s="103">
        <v>0</v>
      </c>
      <c r="K1444" s="103">
        <v>0</v>
      </c>
      <c r="L1444" s="104">
        <v>0</v>
      </c>
    </row>
    <row r="1445" spans="1:12" x14ac:dyDescent="0.35">
      <c r="A1445" s="655"/>
      <c r="B1445" s="572"/>
      <c r="C1445" s="17" t="s">
        <v>211</v>
      </c>
      <c r="D1445" s="103">
        <v>0</v>
      </c>
      <c r="E1445" s="103">
        <v>0</v>
      </c>
      <c r="F1445" s="103">
        <v>0</v>
      </c>
      <c r="G1445" s="103">
        <v>7.4913594626497243E-2</v>
      </c>
      <c r="H1445" s="103">
        <v>0</v>
      </c>
      <c r="I1445" s="103">
        <v>0</v>
      </c>
      <c r="J1445" s="103">
        <v>0</v>
      </c>
      <c r="K1445" s="103">
        <v>0</v>
      </c>
      <c r="L1445" s="104">
        <v>0</v>
      </c>
    </row>
    <row r="1446" spans="1:12" ht="15" thickBot="1" x14ac:dyDescent="0.4">
      <c r="A1446" s="655"/>
      <c r="B1446" s="573"/>
      <c r="C1446" s="99" t="s">
        <v>212</v>
      </c>
      <c r="D1446" s="105">
        <v>0</v>
      </c>
      <c r="E1446" s="105">
        <v>0</v>
      </c>
      <c r="F1446" s="105">
        <v>3.2246879381856606E-3</v>
      </c>
      <c r="G1446" s="105">
        <v>0</v>
      </c>
      <c r="H1446" s="105">
        <v>0</v>
      </c>
      <c r="I1446" s="105">
        <v>0</v>
      </c>
      <c r="J1446" s="105">
        <v>0</v>
      </c>
      <c r="K1446" s="105">
        <v>0</v>
      </c>
      <c r="L1446" s="106">
        <v>0</v>
      </c>
    </row>
    <row r="1447" spans="1:12" x14ac:dyDescent="0.35">
      <c r="A1447" s="655"/>
    </row>
    <row r="1448" spans="1:12" x14ac:dyDescent="0.35">
      <c r="A1448" s="655"/>
      <c r="B1448" s="656" t="s">
        <v>968</v>
      </c>
      <c r="C1448" s="656"/>
      <c r="D1448" s="656"/>
      <c r="E1448" s="656"/>
      <c r="F1448" s="656"/>
      <c r="G1448" s="656"/>
      <c r="H1448" s="656"/>
      <c r="I1448" s="656"/>
      <c r="J1448" s="656"/>
      <c r="K1448" s="656"/>
    </row>
    <row r="1449" spans="1:12" x14ac:dyDescent="0.35">
      <c r="A1449" s="655"/>
    </row>
    <row r="1450" spans="1:12" x14ac:dyDescent="0.35">
      <c r="A1450" s="655"/>
      <c r="B1450" s="241" t="s">
        <v>971</v>
      </c>
    </row>
    <row r="1451" spans="1:12" x14ac:dyDescent="0.35">
      <c r="A1451" s="655"/>
      <c r="B1451" s="44" t="s">
        <v>466</v>
      </c>
      <c r="C1451" s="116" t="s">
        <v>196</v>
      </c>
      <c r="D1451" s="117" t="s">
        <v>136</v>
      </c>
      <c r="E1451" s="117" t="s">
        <v>197</v>
      </c>
      <c r="F1451" s="117" t="s">
        <v>218</v>
      </c>
      <c r="G1451" s="117" t="s">
        <v>198</v>
      </c>
      <c r="H1451" s="117" t="s">
        <v>140</v>
      </c>
      <c r="I1451" s="117" t="s">
        <v>199</v>
      </c>
      <c r="J1451" s="117" t="s">
        <v>142</v>
      </c>
      <c r="K1451" s="117" t="s">
        <v>143</v>
      </c>
    </row>
    <row r="1452" spans="1:12" x14ac:dyDescent="0.35">
      <c r="A1452" s="655"/>
      <c r="B1452" s="120" t="s">
        <v>320</v>
      </c>
      <c r="C1452" s="45">
        <v>1</v>
      </c>
      <c r="D1452" s="45">
        <v>1</v>
      </c>
      <c r="E1452" s="45">
        <v>1</v>
      </c>
      <c r="F1452" s="45">
        <v>1</v>
      </c>
      <c r="G1452" s="45">
        <v>1</v>
      </c>
      <c r="H1452" s="45">
        <v>1</v>
      </c>
      <c r="I1452" s="45">
        <v>1</v>
      </c>
      <c r="J1452" s="45">
        <v>1</v>
      </c>
      <c r="K1452" s="45">
        <v>1</v>
      </c>
    </row>
    <row r="1453" spans="1:12" x14ac:dyDescent="0.35">
      <c r="A1453" s="655"/>
      <c r="B1453" s="120" t="s">
        <v>321</v>
      </c>
      <c r="C1453" s="45">
        <v>0</v>
      </c>
      <c r="D1453" s="45">
        <v>0</v>
      </c>
      <c r="E1453" s="45">
        <v>0</v>
      </c>
      <c r="F1453" s="45">
        <v>0</v>
      </c>
      <c r="G1453" s="45">
        <v>0</v>
      </c>
      <c r="H1453" s="45">
        <v>0</v>
      </c>
      <c r="I1453" s="45">
        <v>0</v>
      </c>
      <c r="J1453" s="45">
        <v>0</v>
      </c>
      <c r="K1453" s="45">
        <v>0</v>
      </c>
    </row>
    <row r="1454" spans="1:12" x14ac:dyDescent="0.35">
      <c r="A1454" s="655"/>
      <c r="B1454" s="120" t="s">
        <v>322</v>
      </c>
      <c r="C1454" s="45">
        <v>0</v>
      </c>
      <c r="D1454" s="45">
        <v>0</v>
      </c>
      <c r="E1454" s="45">
        <v>0</v>
      </c>
      <c r="F1454" s="45">
        <v>0</v>
      </c>
      <c r="G1454" s="45">
        <v>0</v>
      </c>
      <c r="H1454" s="45">
        <v>0</v>
      </c>
      <c r="I1454" s="45">
        <v>0</v>
      </c>
      <c r="J1454" s="45">
        <v>0</v>
      </c>
      <c r="K1454" s="45">
        <v>0</v>
      </c>
    </row>
    <row r="1455" spans="1:12" x14ac:dyDescent="0.35">
      <c r="A1455" s="655"/>
      <c r="B1455" s="120" t="s">
        <v>323</v>
      </c>
      <c r="C1455" s="45">
        <v>0.5</v>
      </c>
      <c r="D1455" s="45">
        <v>0.5</v>
      </c>
      <c r="E1455" s="45">
        <v>0.5</v>
      </c>
      <c r="F1455" s="45">
        <v>0.5</v>
      </c>
      <c r="G1455" s="45">
        <v>0.5</v>
      </c>
      <c r="H1455" s="45">
        <v>0.5</v>
      </c>
      <c r="I1455" s="45">
        <v>0.5</v>
      </c>
      <c r="J1455" s="45">
        <v>0.5</v>
      </c>
      <c r="K1455" s="45">
        <v>0.5</v>
      </c>
    </row>
    <row r="1456" spans="1:12" x14ac:dyDescent="0.35">
      <c r="A1456" s="655"/>
      <c r="B1456" s="120" t="s">
        <v>324</v>
      </c>
      <c r="C1456" s="45">
        <v>0</v>
      </c>
      <c r="D1456" s="45">
        <v>0</v>
      </c>
      <c r="E1456" s="45">
        <v>0</v>
      </c>
      <c r="F1456" s="45">
        <v>0</v>
      </c>
      <c r="G1456" s="45">
        <v>0</v>
      </c>
      <c r="H1456" s="45">
        <v>0</v>
      </c>
      <c r="I1456" s="45">
        <v>0</v>
      </c>
      <c r="J1456" s="45">
        <v>0</v>
      </c>
      <c r="K1456" s="45">
        <v>0</v>
      </c>
    </row>
    <row r="1457" spans="1:11" x14ac:dyDescent="0.35">
      <c r="A1457" s="655"/>
      <c r="B1457" s="120" t="s">
        <v>325</v>
      </c>
      <c r="C1457" s="45">
        <v>1</v>
      </c>
      <c r="D1457" s="45">
        <v>1</v>
      </c>
      <c r="E1457" s="45">
        <v>1</v>
      </c>
      <c r="F1457" s="45">
        <v>1</v>
      </c>
      <c r="G1457" s="45">
        <v>1</v>
      </c>
      <c r="H1457" s="45">
        <v>1</v>
      </c>
      <c r="I1457" s="45">
        <v>1</v>
      </c>
      <c r="J1457" s="45">
        <v>1</v>
      </c>
      <c r="K1457" s="45">
        <v>1</v>
      </c>
    </row>
    <row r="1458" spans="1:11" x14ac:dyDescent="0.35">
      <c r="A1458" s="655"/>
      <c r="B1458" s="120" t="s">
        <v>326</v>
      </c>
      <c r="C1458" s="45">
        <v>0</v>
      </c>
      <c r="D1458" s="45">
        <v>0</v>
      </c>
      <c r="E1458" s="45">
        <v>0</v>
      </c>
      <c r="F1458" s="45">
        <v>0</v>
      </c>
      <c r="G1458" s="45">
        <v>0</v>
      </c>
      <c r="H1458" s="45">
        <v>0</v>
      </c>
      <c r="I1458" s="45">
        <v>0</v>
      </c>
      <c r="J1458" s="45">
        <v>0</v>
      </c>
      <c r="K1458" s="45">
        <v>0</v>
      </c>
    </row>
    <row r="1459" spans="1:11" x14ac:dyDescent="0.35">
      <c r="A1459" s="655"/>
      <c r="B1459" s="120" t="s">
        <v>327</v>
      </c>
      <c r="C1459" s="45">
        <v>0.20593888799999999</v>
      </c>
      <c r="D1459" s="45">
        <v>0.20593888799999999</v>
      </c>
      <c r="E1459" s="45">
        <v>0.20593888799999999</v>
      </c>
      <c r="F1459" s="45">
        <v>0.20593888799999999</v>
      </c>
      <c r="G1459" s="45">
        <v>0.20593888799999999</v>
      </c>
      <c r="H1459" s="45">
        <v>0.20593888799999999</v>
      </c>
      <c r="I1459" s="45">
        <v>0.20593888799999999</v>
      </c>
      <c r="J1459" s="45">
        <v>0.20593888799999999</v>
      </c>
      <c r="K1459" s="45">
        <v>0.20593888799999999</v>
      </c>
    </row>
    <row r="1460" spans="1:11" x14ac:dyDescent="0.35">
      <c r="A1460" s="655"/>
      <c r="B1460" s="120" t="s">
        <v>328</v>
      </c>
      <c r="C1460" s="45">
        <v>0.29991262899999999</v>
      </c>
      <c r="D1460" s="45">
        <v>0.29991262899999999</v>
      </c>
      <c r="E1460" s="45">
        <v>0.29991262899999999</v>
      </c>
      <c r="F1460" s="45">
        <v>0.29991262899999999</v>
      </c>
      <c r="G1460" s="45">
        <v>0.29991262899999999</v>
      </c>
      <c r="H1460" s="45">
        <v>0.29991262899999999</v>
      </c>
      <c r="I1460" s="45">
        <v>0.29991262899999999</v>
      </c>
      <c r="J1460" s="45">
        <v>0.29991262899999999</v>
      </c>
      <c r="K1460" s="45">
        <v>0.29991262899999999</v>
      </c>
    </row>
    <row r="1461" spans="1:11" x14ac:dyDescent="0.35">
      <c r="A1461" s="655"/>
      <c r="B1461" s="120" t="s">
        <v>329</v>
      </c>
      <c r="C1461" s="45">
        <v>0</v>
      </c>
      <c r="D1461" s="45">
        <v>0</v>
      </c>
      <c r="E1461" s="45">
        <v>0</v>
      </c>
      <c r="F1461" s="45">
        <v>0</v>
      </c>
      <c r="G1461" s="45">
        <v>0</v>
      </c>
      <c r="H1461" s="45">
        <v>0</v>
      </c>
      <c r="I1461" s="45">
        <v>0</v>
      </c>
      <c r="J1461" s="45">
        <v>0</v>
      </c>
      <c r="K1461" s="45">
        <v>0</v>
      </c>
    </row>
    <row r="1462" spans="1:11" x14ac:dyDescent="0.35">
      <c r="A1462" s="655"/>
      <c r="B1462" s="120" t="s">
        <v>330</v>
      </c>
      <c r="C1462" s="45">
        <v>1</v>
      </c>
      <c r="D1462" s="45">
        <v>1</v>
      </c>
      <c r="E1462" s="45">
        <v>1</v>
      </c>
      <c r="F1462" s="45">
        <v>1</v>
      </c>
      <c r="G1462" s="45">
        <v>1</v>
      </c>
      <c r="H1462" s="45">
        <v>1</v>
      </c>
      <c r="I1462" s="45">
        <v>1</v>
      </c>
      <c r="J1462" s="45">
        <v>1</v>
      </c>
      <c r="K1462" s="45">
        <v>1</v>
      </c>
    </row>
    <row r="1463" spans="1:11" x14ac:dyDescent="0.35">
      <c r="A1463" s="655"/>
      <c r="B1463" s="120" t="s">
        <v>331</v>
      </c>
      <c r="C1463" s="45">
        <v>0.734680797</v>
      </c>
      <c r="D1463" s="45">
        <v>0.734680797</v>
      </c>
      <c r="E1463" s="45">
        <v>0.734680797</v>
      </c>
      <c r="F1463" s="45">
        <v>0.734680797</v>
      </c>
      <c r="G1463" s="45">
        <v>0.734680797</v>
      </c>
      <c r="H1463" s="45">
        <v>0.734680797</v>
      </c>
      <c r="I1463" s="45">
        <v>0.734680797</v>
      </c>
      <c r="J1463" s="45">
        <v>0.734680797</v>
      </c>
      <c r="K1463" s="45">
        <v>0.734680797</v>
      </c>
    </row>
    <row r="1464" spans="1:11" x14ac:dyDescent="0.35">
      <c r="A1464" s="655"/>
      <c r="B1464" s="120" t="s">
        <v>332</v>
      </c>
      <c r="C1464" s="45">
        <v>2.3220777000000001E-2</v>
      </c>
      <c r="D1464" s="45">
        <v>2.3220777000000001E-2</v>
      </c>
      <c r="E1464" s="45">
        <v>2.3220777000000001E-2</v>
      </c>
      <c r="F1464" s="45">
        <v>2.3220777000000001E-2</v>
      </c>
      <c r="G1464" s="45">
        <v>2.3220777000000001E-2</v>
      </c>
      <c r="H1464" s="45">
        <v>2.3220777000000001E-2</v>
      </c>
      <c r="I1464" s="45">
        <v>2.3220777000000001E-2</v>
      </c>
      <c r="J1464" s="45">
        <v>2.3220777000000001E-2</v>
      </c>
      <c r="K1464" s="45">
        <v>2.3220777000000001E-2</v>
      </c>
    </row>
    <row r="1465" spans="1:11" x14ac:dyDescent="0.35">
      <c r="A1465" s="655"/>
      <c r="B1465" s="120" t="s">
        <v>333</v>
      </c>
      <c r="C1465" s="45">
        <v>0.5</v>
      </c>
      <c r="D1465" s="45">
        <v>0.5</v>
      </c>
      <c r="E1465" s="45">
        <v>0.5</v>
      </c>
      <c r="F1465" s="45">
        <v>0.5</v>
      </c>
      <c r="G1465" s="45">
        <v>0.5</v>
      </c>
      <c r="H1465" s="45">
        <v>0.5</v>
      </c>
      <c r="I1465" s="45">
        <v>0.5</v>
      </c>
      <c r="J1465" s="45">
        <v>0.5</v>
      </c>
      <c r="K1465" s="45">
        <v>0.5</v>
      </c>
    </row>
    <row r="1466" spans="1:11" x14ac:dyDescent="0.35">
      <c r="A1466" s="655"/>
      <c r="B1466" s="120" t="s">
        <v>334</v>
      </c>
      <c r="C1466" s="45">
        <v>1.6197862E-2</v>
      </c>
      <c r="D1466" s="45">
        <v>1.6197862E-2</v>
      </c>
      <c r="E1466" s="45">
        <v>1.6197862E-2</v>
      </c>
      <c r="F1466" s="45">
        <v>1.6197862E-2</v>
      </c>
      <c r="G1466" s="45">
        <v>1.6197862E-2</v>
      </c>
      <c r="H1466" s="45">
        <v>1.6197862E-2</v>
      </c>
      <c r="I1466" s="45">
        <v>1.6197862E-2</v>
      </c>
      <c r="J1466" s="45">
        <v>1.6197862E-2</v>
      </c>
      <c r="K1466" s="45">
        <v>1.6197862E-2</v>
      </c>
    </row>
    <row r="1467" spans="1:11" x14ac:dyDescent="0.35">
      <c r="A1467" s="655"/>
      <c r="B1467" s="120" t="s">
        <v>335</v>
      </c>
      <c r="C1467" s="45">
        <v>1</v>
      </c>
      <c r="D1467" s="45">
        <v>1</v>
      </c>
      <c r="E1467" s="45">
        <v>1</v>
      </c>
      <c r="F1467" s="45">
        <v>1</v>
      </c>
      <c r="G1467" s="45">
        <v>1</v>
      </c>
      <c r="H1467" s="45">
        <v>1</v>
      </c>
      <c r="I1467" s="45">
        <v>1</v>
      </c>
      <c r="J1467" s="45">
        <v>1</v>
      </c>
      <c r="K1467" s="45">
        <v>1</v>
      </c>
    </row>
    <row r="1468" spans="1:11" x14ac:dyDescent="0.35">
      <c r="A1468" s="655"/>
      <c r="B1468" s="120" t="s">
        <v>336</v>
      </c>
      <c r="C1468" s="45">
        <v>0.18237119500000001</v>
      </c>
      <c r="D1468" s="45">
        <v>0.18237119500000001</v>
      </c>
      <c r="E1468" s="45">
        <v>0.18237119500000001</v>
      </c>
      <c r="F1468" s="45">
        <v>0.18237119500000001</v>
      </c>
      <c r="G1468" s="45">
        <v>0.18237119500000001</v>
      </c>
      <c r="H1468" s="45">
        <v>0.18237119500000001</v>
      </c>
      <c r="I1468" s="45">
        <v>0.18237119500000001</v>
      </c>
      <c r="J1468" s="45">
        <v>0.18237119500000001</v>
      </c>
      <c r="K1468" s="45">
        <v>0.18237119500000001</v>
      </c>
    </row>
    <row r="1469" spans="1:11" x14ac:dyDescent="0.35">
      <c r="A1469" s="655"/>
      <c r="B1469" s="120" t="s">
        <v>337</v>
      </c>
      <c r="C1469" s="45">
        <v>3.9767551999999998E-2</v>
      </c>
      <c r="D1469" s="45">
        <v>3.9767551999999998E-2</v>
      </c>
      <c r="E1469" s="45">
        <v>3.9767551999999998E-2</v>
      </c>
      <c r="F1469" s="45">
        <v>3.9767551999999998E-2</v>
      </c>
      <c r="G1469" s="45">
        <v>3.9767551999999998E-2</v>
      </c>
      <c r="H1469" s="45">
        <v>3.9767551999999998E-2</v>
      </c>
      <c r="I1469" s="45">
        <v>3.9767551999999998E-2</v>
      </c>
      <c r="J1469" s="45">
        <v>3.9767551999999998E-2</v>
      </c>
      <c r="K1469" s="45">
        <v>3.9767551999999998E-2</v>
      </c>
    </row>
    <row r="1470" spans="1:11" x14ac:dyDescent="0.35">
      <c r="A1470" s="655"/>
      <c r="B1470" s="120" t="s">
        <v>338</v>
      </c>
      <c r="C1470" s="45">
        <v>0</v>
      </c>
      <c r="D1470" s="45">
        <v>0</v>
      </c>
      <c r="E1470" s="45">
        <v>0</v>
      </c>
      <c r="F1470" s="45">
        <v>0</v>
      </c>
      <c r="G1470" s="45">
        <v>0</v>
      </c>
      <c r="H1470" s="45">
        <v>0</v>
      </c>
      <c r="I1470" s="45">
        <v>0</v>
      </c>
      <c r="J1470" s="45">
        <v>0</v>
      </c>
      <c r="K1470" s="45">
        <v>0</v>
      </c>
    </row>
    <row r="1471" spans="1:11" x14ac:dyDescent="0.35">
      <c r="A1471" s="655"/>
      <c r="B1471" s="120" t="s">
        <v>339</v>
      </c>
      <c r="C1471" s="45">
        <v>1</v>
      </c>
      <c r="D1471" s="45">
        <v>1</v>
      </c>
      <c r="E1471" s="45">
        <v>1</v>
      </c>
      <c r="F1471" s="45">
        <v>1</v>
      </c>
      <c r="G1471" s="45">
        <v>1</v>
      </c>
      <c r="H1471" s="45">
        <v>1</v>
      </c>
      <c r="I1471" s="45">
        <v>1</v>
      </c>
      <c r="J1471" s="45">
        <v>1</v>
      </c>
      <c r="K1471" s="45">
        <v>1</v>
      </c>
    </row>
    <row r="1472" spans="1:11" x14ac:dyDescent="0.35">
      <c r="A1472" s="655"/>
      <c r="B1472" s="120" t="s">
        <v>340</v>
      </c>
      <c r="C1472" s="45">
        <v>0</v>
      </c>
      <c r="D1472" s="45">
        <v>0</v>
      </c>
      <c r="E1472" s="45">
        <v>0</v>
      </c>
      <c r="F1472" s="45">
        <v>0</v>
      </c>
      <c r="G1472" s="45">
        <v>0</v>
      </c>
      <c r="H1472" s="45">
        <v>0</v>
      </c>
      <c r="I1472" s="45">
        <v>0</v>
      </c>
      <c r="J1472" s="45">
        <v>0</v>
      </c>
      <c r="K1472" s="45">
        <v>0</v>
      </c>
    </row>
    <row r="1473" spans="1:11" x14ac:dyDescent="0.35">
      <c r="A1473" s="655"/>
      <c r="B1473" s="120" t="s">
        <v>341</v>
      </c>
      <c r="C1473" s="45">
        <v>4.6837019999999997E-3</v>
      </c>
      <c r="D1473" s="45">
        <v>4.6837019999999997E-3</v>
      </c>
      <c r="E1473" s="45">
        <v>4.6837019999999997E-3</v>
      </c>
      <c r="F1473" s="45">
        <v>4.6837019999999997E-3</v>
      </c>
      <c r="G1473" s="45">
        <v>4.6837019999999997E-3</v>
      </c>
      <c r="H1473" s="45">
        <v>4.6837019999999997E-3</v>
      </c>
      <c r="I1473" s="45">
        <v>4.6837019999999997E-3</v>
      </c>
      <c r="J1473" s="45">
        <v>4.6837019999999997E-3</v>
      </c>
      <c r="K1473" s="45">
        <v>4.6837019999999997E-3</v>
      </c>
    </row>
    <row r="1474" spans="1:11" x14ac:dyDescent="0.35">
      <c r="A1474" s="655"/>
      <c r="B1474" s="120" t="s">
        <v>342</v>
      </c>
      <c r="C1474" s="45">
        <v>0.52565100399999998</v>
      </c>
      <c r="D1474" s="45">
        <v>0.52565100399999998</v>
      </c>
      <c r="E1474" s="45">
        <v>0.52565100399999998</v>
      </c>
      <c r="F1474" s="45">
        <v>0.52565100399999998</v>
      </c>
      <c r="G1474" s="45">
        <v>0.52565100399999998</v>
      </c>
      <c r="H1474" s="45">
        <v>0.52565100399999998</v>
      </c>
      <c r="I1474" s="45">
        <v>0.52565100399999998</v>
      </c>
      <c r="J1474" s="45">
        <v>0.52565100399999998</v>
      </c>
      <c r="K1474" s="45">
        <v>0.52565100399999998</v>
      </c>
    </row>
    <row r="1475" spans="1:11" x14ac:dyDescent="0.35">
      <c r="A1475" s="655"/>
      <c r="B1475" s="120" t="s">
        <v>343</v>
      </c>
      <c r="C1475" s="45">
        <v>0.27919959799999999</v>
      </c>
      <c r="D1475" s="45">
        <v>0.27919959799999999</v>
      </c>
      <c r="E1475" s="45">
        <v>0.27919959799999999</v>
      </c>
      <c r="F1475" s="45">
        <v>0.27919959799999999</v>
      </c>
      <c r="G1475" s="45">
        <v>0.27919959799999999</v>
      </c>
      <c r="H1475" s="45">
        <v>0.27919959799999999</v>
      </c>
      <c r="I1475" s="45">
        <v>0.27919959799999999</v>
      </c>
      <c r="J1475" s="45">
        <v>0.27919959799999999</v>
      </c>
      <c r="K1475" s="45">
        <v>0.27919959799999999</v>
      </c>
    </row>
    <row r="1476" spans="1:11" x14ac:dyDescent="0.35">
      <c r="A1476" s="655"/>
      <c r="B1476" s="120" t="s">
        <v>344</v>
      </c>
      <c r="C1476" s="45">
        <v>0.5</v>
      </c>
      <c r="D1476" s="45">
        <v>0.5</v>
      </c>
      <c r="E1476" s="45">
        <v>0.5</v>
      </c>
      <c r="F1476" s="45">
        <v>0.5</v>
      </c>
      <c r="G1476" s="45">
        <v>0.5</v>
      </c>
      <c r="H1476" s="45">
        <v>0.5</v>
      </c>
      <c r="I1476" s="45">
        <v>0.5</v>
      </c>
      <c r="J1476" s="45">
        <v>0.5</v>
      </c>
      <c r="K1476" s="45">
        <v>0.5</v>
      </c>
    </row>
    <row r="1477" spans="1:11" x14ac:dyDescent="0.35">
      <c r="A1477" s="655"/>
      <c r="B1477" s="120" t="s">
        <v>345</v>
      </c>
      <c r="C1477" s="45">
        <v>0</v>
      </c>
      <c r="D1477" s="45">
        <v>0</v>
      </c>
      <c r="E1477" s="45">
        <v>0</v>
      </c>
      <c r="F1477" s="45">
        <v>0</v>
      </c>
      <c r="G1477" s="45">
        <v>0</v>
      </c>
      <c r="H1477" s="45">
        <v>0</v>
      </c>
      <c r="I1477" s="45">
        <v>0</v>
      </c>
      <c r="J1477" s="45">
        <v>0</v>
      </c>
      <c r="K1477" s="45">
        <v>0</v>
      </c>
    </row>
    <row r="1478" spans="1:11" x14ac:dyDescent="0.35">
      <c r="A1478" s="655"/>
      <c r="B1478" s="120" t="s">
        <v>346</v>
      </c>
      <c r="C1478" s="45">
        <v>1</v>
      </c>
      <c r="D1478" s="45">
        <v>1</v>
      </c>
      <c r="E1478" s="45">
        <v>1</v>
      </c>
      <c r="F1478" s="45">
        <v>1</v>
      </c>
      <c r="G1478" s="45">
        <v>1</v>
      </c>
      <c r="H1478" s="45">
        <v>1</v>
      </c>
      <c r="I1478" s="45">
        <v>1</v>
      </c>
      <c r="J1478" s="45">
        <v>1</v>
      </c>
      <c r="K1478" s="45">
        <v>1</v>
      </c>
    </row>
    <row r="1479" spans="1:11" x14ac:dyDescent="0.35">
      <c r="A1479" s="655"/>
      <c r="B1479" s="120" t="s">
        <v>347</v>
      </c>
      <c r="C1479" s="45">
        <v>1.309569E-3</v>
      </c>
      <c r="D1479" s="45">
        <v>1.309569E-3</v>
      </c>
      <c r="E1479" s="45">
        <v>1.309569E-3</v>
      </c>
      <c r="F1479" s="45">
        <v>1.309569E-3</v>
      </c>
      <c r="G1479" s="45">
        <v>1.309569E-3</v>
      </c>
      <c r="H1479" s="45">
        <v>1.309569E-3</v>
      </c>
      <c r="I1479" s="45">
        <v>1.309569E-3</v>
      </c>
      <c r="J1479" s="45">
        <v>1.309569E-3</v>
      </c>
      <c r="K1479" s="45">
        <v>1.309569E-3</v>
      </c>
    </row>
    <row r="1480" spans="1:11" x14ac:dyDescent="0.35">
      <c r="A1480" s="655"/>
      <c r="B1480" s="120" t="s">
        <v>348</v>
      </c>
      <c r="C1480" s="45">
        <v>0</v>
      </c>
      <c r="D1480" s="45">
        <v>0</v>
      </c>
      <c r="E1480" s="45">
        <v>0</v>
      </c>
      <c r="F1480" s="45">
        <v>0</v>
      </c>
      <c r="G1480" s="45">
        <v>0</v>
      </c>
      <c r="H1480" s="45">
        <v>0</v>
      </c>
      <c r="I1480" s="45">
        <v>0</v>
      </c>
      <c r="J1480" s="45">
        <v>0</v>
      </c>
      <c r="K1480" s="45">
        <v>0</v>
      </c>
    </row>
    <row r="1481" spans="1:11" x14ac:dyDescent="0.35">
      <c r="A1481" s="655"/>
      <c r="B1481" s="120" t="s">
        <v>349</v>
      </c>
      <c r="C1481" s="45">
        <v>0.45</v>
      </c>
      <c r="D1481" s="45">
        <v>0.45</v>
      </c>
      <c r="E1481" s="45">
        <v>0.45</v>
      </c>
      <c r="F1481" s="45">
        <v>0.45</v>
      </c>
      <c r="G1481" s="45">
        <v>0.45</v>
      </c>
      <c r="H1481" s="45">
        <v>0.45</v>
      </c>
      <c r="I1481" s="45">
        <v>0.45</v>
      </c>
      <c r="J1481" s="45">
        <v>0.45</v>
      </c>
      <c r="K1481" s="45">
        <v>0.45</v>
      </c>
    </row>
    <row r="1482" spans="1:11" x14ac:dyDescent="0.35">
      <c r="A1482" s="655"/>
      <c r="B1482" s="120" t="s">
        <v>350</v>
      </c>
      <c r="C1482" s="45">
        <v>0.5</v>
      </c>
      <c r="D1482" s="45">
        <v>0.5</v>
      </c>
      <c r="E1482" s="45">
        <v>0.5</v>
      </c>
      <c r="F1482" s="45">
        <v>0.5</v>
      </c>
      <c r="G1482" s="45">
        <v>0.5</v>
      </c>
      <c r="H1482" s="45">
        <v>0.5</v>
      </c>
      <c r="I1482" s="45">
        <v>0.5</v>
      </c>
      <c r="J1482" s="45">
        <v>0.5</v>
      </c>
      <c r="K1482" s="45">
        <v>0.5</v>
      </c>
    </row>
    <row r="1483" spans="1:11" x14ac:dyDescent="0.35">
      <c r="A1483" s="655"/>
      <c r="B1483" s="120" t="s">
        <v>351</v>
      </c>
      <c r="C1483" s="45">
        <v>1</v>
      </c>
      <c r="D1483" s="45">
        <v>1</v>
      </c>
      <c r="E1483" s="45">
        <v>1</v>
      </c>
      <c r="F1483" s="45">
        <v>1</v>
      </c>
      <c r="G1483" s="45">
        <v>1</v>
      </c>
      <c r="H1483" s="45">
        <v>1</v>
      </c>
      <c r="I1483" s="45">
        <v>1</v>
      </c>
      <c r="J1483" s="45">
        <v>1</v>
      </c>
      <c r="K1483" s="45">
        <v>1</v>
      </c>
    </row>
    <row r="1484" spans="1:11" x14ac:dyDescent="0.35">
      <c r="A1484" s="655"/>
      <c r="B1484" s="120" t="s">
        <v>352</v>
      </c>
      <c r="C1484" s="45">
        <v>0</v>
      </c>
      <c r="D1484" s="45">
        <v>0</v>
      </c>
      <c r="E1484" s="45">
        <v>0</v>
      </c>
      <c r="F1484" s="45">
        <v>0</v>
      </c>
      <c r="G1484" s="45">
        <v>0</v>
      </c>
      <c r="H1484" s="45">
        <v>0</v>
      </c>
      <c r="I1484" s="45">
        <v>0</v>
      </c>
      <c r="J1484" s="45">
        <v>0</v>
      </c>
      <c r="K1484" s="45">
        <v>0</v>
      </c>
    </row>
    <row r="1485" spans="1:11" x14ac:dyDescent="0.35">
      <c r="A1485" s="655"/>
      <c r="B1485" s="120" t="s">
        <v>353</v>
      </c>
      <c r="C1485" s="45">
        <v>7.4005779999999997E-3</v>
      </c>
      <c r="D1485" s="45">
        <v>7.4005779999999997E-3</v>
      </c>
      <c r="E1485" s="45">
        <v>7.4005779999999997E-3</v>
      </c>
      <c r="F1485" s="45">
        <v>7.4005779999999997E-3</v>
      </c>
      <c r="G1485" s="45">
        <v>7.4005779999999997E-3</v>
      </c>
      <c r="H1485" s="45">
        <v>7.4005779999999997E-3</v>
      </c>
      <c r="I1485" s="45">
        <v>7.4005779999999997E-3</v>
      </c>
      <c r="J1485" s="45">
        <v>7.4005779999999997E-3</v>
      </c>
      <c r="K1485" s="45">
        <v>7.4005779999999997E-3</v>
      </c>
    </row>
    <row r="1486" spans="1:11" x14ac:dyDescent="0.35">
      <c r="A1486" s="655"/>
      <c r="B1486" s="120" t="s">
        <v>354</v>
      </c>
      <c r="C1486" s="45">
        <v>0</v>
      </c>
      <c r="D1486" s="45">
        <v>0</v>
      </c>
      <c r="E1486" s="45">
        <v>0</v>
      </c>
      <c r="F1486" s="45">
        <v>0</v>
      </c>
      <c r="G1486" s="45">
        <v>0</v>
      </c>
      <c r="H1486" s="45">
        <v>0</v>
      </c>
      <c r="I1486" s="45">
        <v>0</v>
      </c>
      <c r="J1486" s="45">
        <v>0</v>
      </c>
      <c r="K1486" s="45">
        <v>0</v>
      </c>
    </row>
    <row r="1487" spans="1:11" x14ac:dyDescent="0.35">
      <c r="A1487" s="655"/>
      <c r="B1487" s="120" t="s">
        <v>355</v>
      </c>
      <c r="C1487" s="45">
        <v>0.19269746099999999</v>
      </c>
      <c r="D1487" s="45">
        <v>0.19269746099999999</v>
      </c>
      <c r="E1487" s="45">
        <v>0.19269746099999999</v>
      </c>
      <c r="F1487" s="45">
        <v>0.19269746099999999</v>
      </c>
      <c r="G1487" s="45">
        <v>0.19269746099999999</v>
      </c>
      <c r="H1487" s="45">
        <v>0.19269746099999999</v>
      </c>
      <c r="I1487" s="45">
        <v>0.19269746099999999</v>
      </c>
      <c r="J1487" s="45">
        <v>0.19269746099999999</v>
      </c>
      <c r="K1487" s="45">
        <v>0.19269746099999999</v>
      </c>
    </row>
    <row r="1488" spans="1:11" x14ac:dyDescent="0.35">
      <c r="A1488" s="655"/>
      <c r="B1488" s="120" t="s">
        <v>356</v>
      </c>
      <c r="C1488" s="45">
        <v>0.7</v>
      </c>
      <c r="D1488" s="45">
        <v>0.7</v>
      </c>
      <c r="E1488" s="45">
        <v>0.7</v>
      </c>
      <c r="F1488" s="45">
        <v>0.7</v>
      </c>
      <c r="G1488" s="45">
        <v>0.7</v>
      </c>
      <c r="H1488" s="45">
        <v>0.7</v>
      </c>
      <c r="I1488" s="45">
        <v>0.7</v>
      </c>
      <c r="J1488" s="45">
        <v>0.7</v>
      </c>
      <c r="K1488" s="45">
        <v>0.7</v>
      </c>
    </row>
    <row r="1489" spans="1:11" x14ac:dyDescent="0.35">
      <c r="A1489" s="655"/>
      <c r="B1489" s="120" t="s">
        <v>357</v>
      </c>
      <c r="C1489" s="45">
        <v>1</v>
      </c>
      <c r="D1489" s="45">
        <v>1</v>
      </c>
      <c r="E1489" s="45">
        <v>1</v>
      </c>
      <c r="F1489" s="45">
        <v>1</v>
      </c>
      <c r="G1489" s="45">
        <v>1</v>
      </c>
      <c r="H1489" s="45">
        <v>1</v>
      </c>
      <c r="I1489" s="45">
        <v>1</v>
      </c>
      <c r="J1489" s="45">
        <v>1</v>
      </c>
      <c r="K1489" s="45">
        <v>1</v>
      </c>
    </row>
    <row r="1490" spans="1:11" x14ac:dyDescent="0.35">
      <c r="A1490" s="655"/>
      <c r="B1490" s="120" t="s">
        <v>358</v>
      </c>
      <c r="C1490" s="45">
        <v>1</v>
      </c>
      <c r="D1490" s="45">
        <v>1</v>
      </c>
      <c r="E1490" s="45">
        <v>1</v>
      </c>
      <c r="F1490" s="45">
        <v>1</v>
      </c>
      <c r="G1490" s="45">
        <v>1</v>
      </c>
      <c r="H1490" s="45">
        <v>1</v>
      </c>
      <c r="I1490" s="45">
        <v>1</v>
      </c>
      <c r="J1490" s="45">
        <v>1</v>
      </c>
      <c r="K1490" s="45">
        <v>1</v>
      </c>
    </row>
    <row r="1491" spans="1:11" x14ac:dyDescent="0.35">
      <c r="A1491" s="655"/>
      <c r="B1491" s="120" t="s">
        <v>359</v>
      </c>
      <c r="C1491" s="45">
        <v>1</v>
      </c>
      <c r="D1491" s="45">
        <v>1</v>
      </c>
      <c r="E1491" s="45">
        <v>1</v>
      </c>
      <c r="F1491" s="45">
        <v>1</v>
      </c>
      <c r="G1491" s="45">
        <v>1</v>
      </c>
      <c r="H1491" s="45">
        <v>1</v>
      </c>
      <c r="I1491" s="45">
        <v>1</v>
      </c>
      <c r="J1491" s="45">
        <v>1</v>
      </c>
      <c r="K1491" s="45">
        <v>1</v>
      </c>
    </row>
    <row r="1492" spans="1:11" x14ac:dyDescent="0.35">
      <c r="A1492" s="655"/>
      <c r="B1492" s="120" t="s">
        <v>360</v>
      </c>
      <c r="C1492" s="45">
        <v>1</v>
      </c>
      <c r="D1492" s="45">
        <v>1</v>
      </c>
      <c r="E1492" s="45">
        <v>1</v>
      </c>
      <c r="F1492" s="45">
        <v>1</v>
      </c>
      <c r="G1492" s="45">
        <v>1</v>
      </c>
      <c r="H1492" s="45">
        <v>1</v>
      </c>
      <c r="I1492" s="45">
        <v>1</v>
      </c>
      <c r="J1492" s="45">
        <v>1</v>
      </c>
      <c r="K1492" s="45">
        <v>1</v>
      </c>
    </row>
    <row r="1493" spans="1:11" x14ac:dyDescent="0.35">
      <c r="A1493" s="655"/>
      <c r="B1493" s="120" t="s">
        <v>361</v>
      </c>
      <c r="C1493" s="45">
        <v>1</v>
      </c>
      <c r="D1493" s="45">
        <v>1</v>
      </c>
      <c r="E1493" s="45">
        <v>1</v>
      </c>
      <c r="F1493" s="45">
        <v>1</v>
      </c>
      <c r="G1493" s="45">
        <v>1</v>
      </c>
      <c r="H1493" s="45">
        <v>1</v>
      </c>
      <c r="I1493" s="45">
        <v>1</v>
      </c>
      <c r="J1493" s="45">
        <v>1</v>
      </c>
      <c r="K1493" s="45">
        <v>1</v>
      </c>
    </row>
    <row r="1494" spans="1:11" x14ac:dyDescent="0.35">
      <c r="A1494" s="655"/>
    </row>
    <row r="1495" spans="1:11" x14ac:dyDescent="0.35">
      <c r="A1495" s="655"/>
      <c r="B1495" s="241" t="s">
        <v>973</v>
      </c>
    </row>
    <row r="1496" spans="1:11" x14ac:dyDescent="0.35">
      <c r="A1496" s="655"/>
      <c r="B1496" s="44" t="s">
        <v>466</v>
      </c>
      <c r="C1496" s="116" t="s">
        <v>196</v>
      </c>
      <c r="D1496" s="117" t="s">
        <v>136</v>
      </c>
      <c r="E1496" s="117" t="s">
        <v>197</v>
      </c>
      <c r="F1496" s="117" t="s">
        <v>218</v>
      </c>
      <c r="G1496" s="117" t="s">
        <v>198</v>
      </c>
      <c r="H1496" s="117" t="s">
        <v>140</v>
      </c>
      <c r="I1496" s="117" t="s">
        <v>199</v>
      </c>
      <c r="J1496" s="117" t="s">
        <v>142</v>
      </c>
      <c r="K1496" s="117" t="s">
        <v>143</v>
      </c>
    </row>
    <row r="1497" spans="1:11" x14ac:dyDescent="0.35">
      <c r="A1497" s="655"/>
      <c r="B1497" s="120" t="s">
        <v>320</v>
      </c>
      <c r="C1497" s="45">
        <v>0.6</v>
      </c>
      <c r="D1497" s="45">
        <v>0.8</v>
      </c>
      <c r="E1497" s="45">
        <v>0.24921870517396064</v>
      </c>
      <c r="F1497" s="45">
        <v>0.7626893289497545</v>
      </c>
      <c r="G1497" s="45">
        <v>0.5</v>
      </c>
      <c r="H1497" s="45">
        <v>0.5</v>
      </c>
      <c r="I1497" s="45">
        <v>1</v>
      </c>
      <c r="J1497" s="45">
        <v>0.8</v>
      </c>
      <c r="K1497" s="45">
        <v>0.64878707902520139</v>
      </c>
    </row>
    <row r="1498" spans="1:11" x14ac:dyDescent="0.35">
      <c r="A1498" s="655"/>
      <c r="B1498" s="120" t="s">
        <v>321</v>
      </c>
      <c r="C1498" s="45">
        <v>0</v>
      </c>
      <c r="D1498" s="45">
        <v>0</v>
      </c>
      <c r="E1498" s="45">
        <v>0</v>
      </c>
      <c r="F1498" s="45">
        <v>0</v>
      </c>
      <c r="G1498" s="45">
        <v>0</v>
      </c>
      <c r="H1498" s="45">
        <v>0</v>
      </c>
      <c r="I1498" s="45">
        <v>0</v>
      </c>
      <c r="J1498" s="45">
        <v>0</v>
      </c>
      <c r="K1498" s="45">
        <v>0</v>
      </c>
    </row>
    <row r="1499" spans="1:11" x14ac:dyDescent="0.35">
      <c r="A1499" s="655"/>
      <c r="B1499" s="120" t="s">
        <v>322</v>
      </c>
      <c r="C1499" s="45">
        <v>0</v>
      </c>
      <c r="D1499" s="45">
        <v>0</v>
      </c>
      <c r="E1499" s="45">
        <v>0</v>
      </c>
      <c r="F1499" s="45">
        <v>0</v>
      </c>
      <c r="G1499" s="45">
        <v>0.5</v>
      </c>
      <c r="H1499" s="45">
        <v>0.5</v>
      </c>
      <c r="I1499" s="45">
        <v>0</v>
      </c>
      <c r="J1499" s="45">
        <v>0</v>
      </c>
      <c r="K1499" s="45">
        <v>0</v>
      </c>
    </row>
    <row r="1500" spans="1:11" x14ac:dyDescent="0.35">
      <c r="A1500" s="655"/>
      <c r="B1500" s="120" t="s">
        <v>323</v>
      </c>
      <c r="C1500" s="45">
        <v>2.4546506790645982E-2</v>
      </c>
      <c r="D1500" s="45">
        <v>1.9552890592447341E-2</v>
      </c>
      <c r="E1500" s="45">
        <v>0</v>
      </c>
      <c r="F1500" s="45">
        <v>0.22230886185889709</v>
      </c>
      <c r="G1500" s="45">
        <v>0.5</v>
      </c>
      <c r="H1500" s="45">
        <v>0.5</v>
      </c>
      <c r="I1500" s="45">
        <v>2.0776195908495717E-2</v>
      </c>
      <c r="J1500" s="45">
        <v>3.2868198896858812E-3</v>
      </c>
      <c r="K1500" s="45">
        <v>2.8133555349235707E-2</v>
      </c>
    </row>
    <row r="1501" spans="1:11" x14ac:dyDescent="0.35">
      <c r="A1501" s="655"/>
      <c r="B1501" s="120" t="s">
        <v>324</v>
      </c>
      <c r="C1501" s="45">
        <v>0</v>
      </c>
      <c r="D1501" s="45">
        <v>0</v>
      </c>
      <c r="E1501" s="45">
        <v>0</v>
      </c>
      <c r="F1501" s="45">
        <v>0</v>
      </c>
      <c r="G1501" s="45">
        <v>0</v>
      </c>
      <c r="H1501" s="45">
        <v>0</v>
      </c>
      <c r="I1501" s="45">
        <v>0</v>
      </c>
      <c r="J1501" s="45">
        <v>0</v>
      </c>
      <c r="K1501" s="45">
        <v>0</v>
      </c>
    </row>
    <row r="1502" spans="1:11" x14ac:dyDescent="0.35">
      <c r="A1502" s="655"/>
      <c r="B1502" s="120" t="s">
        <v>325</v>
      </c>
      <c r="C1502" s="45">
        <v>0.41968439727812396</v>
      </c>
      <c r="D1502" s="45">
        <v>6.5422040466304419E-3</v>
      </c>
      <c r="E1502" s="45">
        <v>1</v>
      </c>
      <c r="F1502" s="45">
        <v>1</v>
      </c>
      <c r="G1502" s="45">
        <v>0.5</v>
      </c>
      <c r="H1502" s="45">
        <v>0.5</v>
      </c>
      <c r="I1502" s="45">
        <v>0.25547136549778154</v>
      </c>
      <c r="J1502" s="45">
        <v>7.5949123748881506E-2</v>
      </c>
      <c r="K1502" s="45">
        <v>1</v>
      </c>
    </row>
    <row r="1503" spans="1:11" x14ac:dyDescent="0.35">
      <c r="A1503" s="655"/>
      <c r="B1503" s="120" t="s">
        <v>326</v>
      </c>
      <c r="C1503" s="45">
        <v>0</v>
      </c>
      <c r="D1503" s="45">
        <v>0</v>
      </c>
      <c r="E1503" s="45">
        <v>0</v>
      </c>
      <c r="F1503" s="45">
        <v>0</v>
      </c>
      <c r="G1503" s="45">
        <v>0</v>
      </c>
      <c r="H1503" s="45">
        <v>0</v>
      </c>
      <c r="I1503" s="45">
        <v>0</v>
      </c>
      <c r="J1503" s="45">
        <v>0</v>
      </c>
      <c r="K1503" s="45">
        <v>0</v>
      </c>
    </row>
    <row r="1504" spans="1:11" x14ac:dyDescent="0.35">
      <c r="A1504" s="655"/>
      <c r="B1504" s="120" t="s">
        <v>327</v>
      </c>
      <c r="C1504" s="45">
        <v>0.20593888762293716</v>
      </c>
      <c r="D1504" s="45">
        <v>0.14040286075771322</v>
      </c>
      <c r="E1504" s="45">
        <v>0</v>
      </c>
      <c r="F1504" s="45">
        <v>3.9944415947298924E-2</v>
      </c>
      <c r="G1504" s="45">
        <v>0.5</v>
      </c>
      <c r="H1504" s="45">
        <v>0.5</v>
      </c>
      <c r="I1504" s="45">
        <v>3.1119550744427824E-2</v>
      </c>
      <c r="J1504" s="45">
        <v>2.4229614772207652E-2</v>
      </c>
      <c r="K1504" s="45">
        <v>2.4489379599399879E-2</v>
      </c>
    </row>
    <row r="1505" spans="1:11" x14ac:dyDescent="0.35">
      <c r="A1505" s="655"/>
      <c r="B1505" s="120" t="s">
        <v>328</v>
      </c>
      <c r="C1505" s="45">
        <v>0.29991262933338469</v>
      </c>
      <c r="D1505" s="45">
        <v>4.0912671215370608E-2</v>
      </c>
      <c r="E1505" s="45">
        <v>0</v>
      </c>
      <c r="F1505" s="45">
        <v>2.7731088136068241E-2</v>
      </c>
      <c r="G1505" s="45">
        <v>0.5</v>
      </c>
      <c r="H1505" s="45">
        <v>0.5</v>
      </c>
      <c r="I1505" s="45">
        <v>9.8471175880938152E-4</v>
      </c>
      <c r="J1505" s="45">
        <v>8.9467224307170454E-2</v>
      </c>
      <c r="K1505" s="45">
        <v>3.128339757454187E-2</v>
      </c>
    </row>
    <row r="1506" spans="1:11" x14ac:dyDescent="0.35">
      <c r="A1506" s="655"/>
      <c r="B1506" s="120" t="s">
        <v>329</v>
      </c>
      <c r="C1506" s="45">
        <v>0</v>
      </c>
      <c r="D1506" s="45">
        <v>0</v>
      </c>
      <c r="E1506" s="45">
        <v>0</v>
      </c>
      <c r="F1506" s="45">
        <v>0</v>
      </c>
      <c r="G1506" s="45">
        <v>0</v>
      </c>
      <c r="H1506" s="45">
        <v>0</v>
      </c>
      <c r="I1506" s="45">
        <v>0</v>
      </c>
      <c r="J1506" s="45">
        <v>0</v>
      </c>
      <c r="K1506" s="45">
        <v>0</v>
      </c>
    </row>
    <row r="1507" spans="1:11" x14ac:dyDescent="0.35">
      <c r="A1507" s="655"/>
      <c r="B1507" s="120" t="s">
        <v>330</v>
      </c>
      <c r="C1507" s="45">
        <v>1</v>
      </c>
      <c r="D1507" s="45">
        <v>5.0996157230941135E-2</v>
      </c>
      <c r="E1507" s="45">
        <v>0.18655409821093813</v>
      </c>
      <c r="F1507" s="45">
        <v>0.10850713321552627</v>
      </c>
      <c r="G1507" s="45">
        <v>0.5</v>
      </c>
      <c r="H1507" s="45">
        <v>0.5</v>
      </c>
      <c r="I1507" s="45">
        <v>0.64114792999358572</v>
      </c>
      <c r="J1507" s="45">
        <v>5.0014231325984579E-3</v>
      </c>
      <c r="K1507" s="45">
        <v>0.80530456754645074</v>
      </c>
    </row>
    <row r="1508" spans="1:11" x14ac:dyDescent="0.35">
      <c r="A1508" s="655"/>
      <c r="B1508" s="120" t="s">
        <v>331</v>
      </c>
      <c r="C1508" s="45">
        <v>0.73468079704391864</v>
      </c>
      <c r="D1508" s="45">
        <v>3.6662031096310267E-3</v>
      </c>
      <c r="E1508" s="45">
        <v>4.9008892890325534E-3</v>
      </c>
      <c r="F1508" s="45">
        <v>3.5277804517707921E-3</v>
      </c>
      <c r="G1508" s="45">
        <v>0.5</v>
      </c>
      <c r="H1508" s="45">
        <v>0.5</v>
      </c>
      <c r="I1508" s="45">
        <v>7.4949028645851963E-3</v>
      </c>
      <c r="J1508" s="45">
        <v>0</v>
      </c>
      <c r="K1508" s="45">
        <v>0.12708752916799174</v>
      </c>
    </row>
    <row r="1509" spans="1:11" x14ac:dyDescent="0.35">
      <c r="A1509" s="655"/>
      <c r="B1509" s="120" t="s">
        <v>332</v>
      </c>
      <c r="C1509" s="45">
        <v>2.3220776530934704E-2</v>
      </c>
      <c r="D1509" s="45">
        <v>0</v>
      </c>
      <c r="E1509" s="45">
        <v>0</v>
      </c>
      <c r="F1509" s="45">
        <v>0</v>
      </c>
      <c r="G1509" s="45">
        <v>0.5</v>
      </c>
      <c r="H1509" s="45">
        <v>0.5</v>
      </c>
      <c r="I1509" s="45">
        <v>0</v>
      </c>
      <c r="J1509" s="45">
        <v>0</v>
      </c>
      <c r="K1509" s="45">
        <v>4.9487914721596797E-2</v>
      </c>
    </row>
    <row r="1510" spans="1:11" x14ac:dyDescent="0.35">
      <c r="A1510" s="655"/>
      <c r="B1510" s="120" t="s">
        <v>333</v>
      </c>
      <c r="C1510" s="45">
        <v>7.1472832507632783E-2</v>
      </c>
      <c r="D1510" s="45">
        <v>9.6538187447260042E-4</v>
      </c>
      <c r="E1510" s="45">
        <v>6.4429719028813254E-2</v>
      </c>
      <c r="F1510" s="45">
        <v>1.4744571058032349E-2</v>
      </c>
      <c r="G1510" s="45">
        <v>0.5</v>
      </c>
      <c r="H1510" s="45">
        <v>0.5</v>
      </c>
      <c r="I1510" s="45">
        <v>5.8359526412244643E-2</v>
      </c>
      <c r="J1510" s="45">
        <v>0</v>
      </c>
      <c r="K1510" s="45">
        <v>1.6563023399633756E-2</v>
      </c>
    </row>
    <row r="1511" spans="1:11" x14ac:dyDescent="0.35">
      <c r="A1511" s="655"/>
      <c r="B1511" s="120" t="s">
        <v>334</v>
      </c>
      <c r="C1511" s="45">
        <v>1.6197862164210861E-2</v>
      </c>
      <c r="D1511" s="45">
        <v>0</v>
      </c>
      <c r="E1511" s="45">
        <v>0</v>
      </c>
      <c r="F1511" s="45">
        <v>0</v>
      </c>
      <c r="G1511" s="45">
        <v>0.5</v>
      </c>
      <c r="H1511" s="45">
        <v>0.5</v>
      </c>
      <c r="I1511" s="45">
        <v>0</v>
      </c>
      <c r="J1511" s="45">
        <v>0</v>
      </c>
      <c r="K1511" s="45">
        <v>0</v>
      </c>
    </row>
    <row r="1512" spans="1:11" x14ac:dyDescent="0.35">
      <c r="A1512" s="655"/>
      <c r="B1512" s="120" t="s">
        <v>335</v>
      </c>
      <c r="C1512" s="45">
        <v>0.45582289609679744</v>
      </c>
      <c r="D1512" s="45">
        <v>8.7536473162529391E-5</v>
      </c>
      <c r="E1512" s="45">
        <v>0.62826812934508425</v>
      </c>
      <c r="F1512" s="45">
        <v>0</v>
      </c>
      <c r="G1512" s="45">
        <v>0.5</v>
      </c>
      <c r="H1512" s="45">
        <v>0.5</v>
      </c>
      <c r="I1512" s="45">
        <v>0.169597208080043</v>
      </c>
      <c r="J1512" s="45">
        <v>0</v>
      </c>
      <c r="K1512" s="45">
        <v>5.1903203760055194E-2</v>
      </c>
    </row>
    <row r="1513" spans="1:11" x14ac:dyDescent="0.35">
      <c r="A1513" s="655"/>
      <c r="B1513" s="120" t="s">
        <v>336</v>
      </c>
      <c r="C1513" s="45">
        <v>0.18237119528792889</v>
      </c>
      <c r="D1513" s="45">
        <v>1.1479271318963705E-3</v>
      </c>
      <c r="E1513" s="45">
        <v>2.0428363123088423E-2</v>
      </c>
      <c r="F1513" s="45">
        <v>6.3246891191170052E-2</v>
      </c>
      <c r="G1513" s="45">
        <v>0.5</v>
      </c>
      <c r="H1513" s="45">
        <v>0.5</v>
      </c>
      <c r="I1513" s="45">
        <v>2.7008959361169389E-2</v>
      </c>
      <c r="J1513" s="45">
        <v>3.8618633486378574E-3</v>
      </c>
      <c r="K1513" s="45">
        <v>4.9234738038243381E-3</v>
      </c>
    </row>
    <row r="1514" spans="1:11" x14ac:dyDescent="0.35">
      <c r="A1514" s="655"/>
      <c r="B1514" s="120" t="s">
        <v>337</v>
      </c>
      <c r="C1514" s="45">
        <v>3.9767552294575695E-2</v>
      </c>
      <c r="D1514" s="45">
        <v>0.21280409487628874</v>
      </c>
      <c r="E1514" s="45">
        <v>8.9469278410931122E-3</v>
      </c>
      <c r="F1514" s="45">
        <v>6.3672157173701366E-2</v>
      </c>
      <c r="G1514" s="45">
        <v>4.3873346041149786E-2</v>
      </c>
      <c r="H1514" s="45">
        <v>0.16553914840834874</v>
      </c>
      <c r="I1514" s="45">
        <v>2.0814650197855982E-2</v>
      </c>
      <c r="J1514" s="45">
        <v>2.3992064084663957E-2</v>
      </c>
      <c r="K1514" s="45">
        <v>1.5274022134212258E-2</v>
      </c>
    </row>
    <row r="1515" spans="1:11" x14ac:dyDescent="0.35">
      <c r="A1515" s="655"/>
      <c r="B1515" s="120" t="s">
        <v>338</v>
      </c>
      <c r="C1515" s="45">
        <v>0</v>
      </c>
      <c r="D1515" s="45">
        <v>0</v>
      </c>
      <c r="E1515" s="45">
        <v>0</v>
      </c>
      <c r="F1515" s="45">
        <v>0</v>
      </c>
      <c r="G1515" s="45">
        <v>0</v>
      </c>
      <c r="H1515" s="45">
        <v>0</v>
      </c>
      <c r="I1515" s="45">
        <v>0</v>
      </c>
      <c r="J1515" s="45">
        <v>0</v>
      </c>
      <c r="K1515" s="45">
        <v>0</v>
      </c>
    </row>
    <row r="1516" spans="1:11" x14ac:dyDescent="0.35">
      <c r="A1516" s="655"/>
      <c r="B1516" s="120" t="s">
        <v>339</v>
      </c>
      <c r="C1516" s="45">
        <v>0.79082527852801077</v>
      </c>
      <c r="D1516" s="45">
        <v>0.6</v>
      </c>
      <c r="E1516" s="45">
        <v>8.5215055076846055E-2</v>
      </c>
      <c r="F1516" s="45">
        <v>0.88380690895177616</v>
      </c>
      <c r="G1516" s="45">
        <v>0.16</v>
      </c>
      <c r="H1516" s="45">
        <v>0.32499224363863904</v>
      </c>
      <c r="I1516" s="45">
        <v>1</v>
      </c>
      <c r="J1516" s="45">
        <v>0.7</v>
      </c>
      <c r="K1516" s="45">
        <v>0.8</v>
      </c>
    </row>
    <row r="1517" spans="1:11" x14ac:dyDescent="0.35">
      <c r="A1517" s="655"/>
      <c r="B1517" s="120" t="s">
        <v>340</v>
      </c>
      <c r="C1517" s="45">
        <v>0</v>
      </c>
      <c r="D1517" s="45">
        <v>0</v>
      </c>
      <c r="E1517" s="45">
        <v>0</v>
      </c>
      <c r="F1517" s="45">
        <v>0</v>
      </c>
      <c r="G1517" s="45">
        <v>0</v>
      </c>
      <c r="H1517" s="45">
        <v>0</v>
      </c>
      <c r="I1517" s="45">
        <v>0</v>
      </c>
      <c r="J1517" s="45">
        <v>0</v>
      </c>
      <c r="K1517" s="45">
        <v>0</v>
      </c>
    </row>
    <row r="1518" spans="1:11" x14ac:dyDescent="0.35">
      <c r="A1518" s="655"/>
      <c r="B1518" s="120" t="s">
        <v>341</v>
      </c>
      <c r="C1518" s="45">
        <v>4.6837020087984963E-3</v>
      </c>
      <c r="D1518" s="45">
        <v>0</v>
      </c>
      <c r="E1518" s="45">
        <v>3.5549892460493014E-5</v>
      </c>
      <c r="F1518" s="45">
        <v>2.6950530163547853E-2</v>
      </c>
      <c r="G1518" s="45">
        <v>0</v>
      </c>
      <c r="H1518" s="45">
        <v>2.5154775891607379E-3</v>
      </c>
      <c r="I1518" s="45">
        <v>1.2456139461455194E-3</v>
      </c>
      <c r="J1518" s="45">
        <v>8.5416384617521216E-3</v>
      </c>
      <c r="K1518" s="45">
        <v>8.1968444711331585E-3</v>
      </c>
    </row>
    <row r="1519" spans="1:11" x14ac:dyDescent="0.35">
      <c r="A1519" s="655"/>
      <c r="B1519" s="120" t="s">
        <v>342</v>
      </c>
      <c r="C1519" s="45">
        <v>0.52565100360223449</v>
      </c>
      <c r="D1519" s="45">
        <v>0.11136126263342497</v>
      </c>
      <c r="E1519" s="45">
        <v>0.43090280443301798</v>
      </c>
      <c r="F1519" s="45">
        <v>0.32637807928846913</v>
      </c>
      <c r="G1519" s="45">
        <v>0.12176734775006164</v>
      </c>
      <c r="H1519" s="45">
        <v>0.45</v>
      </c>
      <c r="I1519" s="45">
        <v>0.3</v>
      </c>
      <c r="J1519" s="45">
        <v>0.38820203964050315</v>
      </c>
      <c r="K1519" s="45">
        <v>0.39685116082084437</v>
      </c>
    </row>
    <row r="1520" spans="1:11" x14ac:dyDescent="0.35">
      <c r="A1520" s="655"/>
      <c r="B1520" s="120" t="s">
        <v>343</v>
      </c>
      <c r="C1520" s="45">
        <v>0.27919959836001551</v>
      </c>
      <c r="D1520" s="45">
        <v>6.5745391226380512E-2</v>
      </c>
      <c r="E1520" s="45">
        <v>4.7878117348007614E-2</v>
      </c>
      <c r="F1520" s="45">
        <v>0.2175853901141144</v>
      </c>
      <c r="G1520" s="45">
        <v>8.1178186366190883E-2</v>
      </c>
      <c r="H1520" s="45">
        <v>0.35</v>
      </c>
      <c r="I1520" s="45">
        <v>0.24358665791472189</v>
      </c>
      <c r="J1520" s="45">
        <v>9.7050754260749286E-2</v>
      </c>
      <c r="K1520" s="45">
        <v>0.17007921648274837</v>
      </c>
    </row>
    <row r="1521" spans="1:11" x14ac:dyDescent="0.35">
      <c r="A1521" s="655"/>
      <c r="B1521" s="120" t="s">
        <v>344</v>
      </c>
      <c r="C1521" s="45">
        <v>0.12200281209959241</v>
      </c>
      <c r="D1521" s="45">
        <v>3.2243991388773069E-2</v>
      </c>
      <c r="E1521" s="45">
        <v>1.7602618009675715E-3</v>
      </c>
      <c r="F1521" s="45">
        <v>0.39650213870094547</v>
      </c>
      <c r="G1521" s="45">
        <v>2.4984655956286021E-3</v>
      </c>
      <c r="H1521" s="45">
        <v>0.21765733499168516</v>
      </c>
      <c r="I1521" s="45">
        <v>0</v>
      </c>
      <c r="J1521" s="45">
        <v>0.12683565044199069</v>
      </c>
      <c r="K1521" s="45">
        <v>1.9852292519269218E-2</v>
      </c>
    </row>
    <row r="1522" spans="1:11" x14ac:dyDescent="0.35">
      <c r="A1522" s="655"/>
      <c r="B1522" s="120" t="s">
        <v>345</v>
      </c>
      <c r="C1522" s="45">
        <v>0</v>
      </c>
      <c r="D1522" s="45">
        <v>0</v>
      </c>
      <c r="E1522" s="45">
        <v>0</v>
      </c>
      <c r="F1522" s="45">
        <v>0</v>
      </c>
      <c r="G1522" s="45">
        <v>0</v>
      </c>
      <c r="H1522" s="45">
        <v>0</v>
      </c>
      <c r="I1522" s="45">
        <v>0</v>
      </c>
      <c r="J1522" s="45">
        <v>0</v>
      </c>
      <c r="K1522" s="45">
        <v>0</v>
      </c>
    </row>
    <row r="1523" spans="1:11" x14ac:dyDescent="0.35">
      <c r="A1523" s="655"/>
      <c r="B1523" s="120" t="s">
        <v>346</v>
      </c>
      <c r="C1523" s="45">
        <v>0.57243015353025339</v>
      </c>
      <c r="D1523" s="45">
        <v>0.3</v>
      </c>
      <c r="E1523" s="45">
        <v>6.3406878676902895E-2</v>
      </c>
      <c r="F1523" s="45">
        <v>0.16346146763784294</v>
      </c>
      <c r="G1523" s="45">
        <v>2.5383483341571735E-2</v>
      </c>
      <c r="H1523" s="45">
        <v>3.4894467037280635E-2</v>
      </c>
      <c r="I1523" s="45">
        <v>0.3</v>
      </c>
      <c r="J1523" s="45">
        <v>0.2818319827800983</v>
      </c>
      <c r="K1523" s="45">
        <v>5.9741215555422458E-2</v>
      </c>
    </row>
    <row r="1524" spans="1:11" x14ac:dyDescent="0.35">
      <c r="A1524" s="655"/>
      <c r="B1524" s="120" t="s">
        <v>347</v>
      </c>
      <c r="C1524" s="45">
        <v>1.3095691598264936E-3</v>
      </c>
      <c r="D1524" s="45">
        <v>0</v>
      </c>
      <c r="E1524" s="45">
        <v>5.2666507348878533E-6</v>
      </c>
      <c r="F1524" s="45">
        <v>3.2345263014391013E-3</v>
      </c>
      <c r="G1524" s="45">
        <v>0</v>
      </c>
      <c r="H1524" s="45">
        <v>9.9181011961465681E-7</v>
      </c>
      <c r="I1524" s="45">
        <v>3.0380827954768758E-5</v>
      </c>
      <c r="J1524" s="45">
        <v>4.9067901781115306E-5</v>
      </c>
      <c r="K1524" s="45">
        <v>5.3101538762998857E-4</v>
      </c>
    </row>
    <row r="1525" spans="1:11" x14ac:dyDescent="0.35">
      <c r="A1525" s="655"/>
      <c r="B1525" s="120" t="s">
        <v>348</v>
      </c>
      <c r="C1525" s="45">
        <v>0</v>
      </c>
      <c r="D1525" s="45">
        <v>0</v>
      </c>
      <c r="E1525" s="45">
        <v>4.2351583566194135E-4</v>
      </c>
      <c r="F1525" s="45">
        <v>8.177220687683434E-6</v>
      </c>
      <c r="G1525" s="45">
        <v>8.8848374289915335E-4</v>
      </c>
      <c r="H1525" s="45">
        <v>0</v>
      </c>
      <c r="I1525" s="45">
        <v>0</v>
      </c>
      <c r="J1525" s="45">
        <v>4.3985220628054572E-3</v>
      </c>
      <c r="K1525" s="45">
        <v>8.1028541142596675E-4</v>
      </c>
    </row>
    <row r="1526" spans="1:11" x14ac:dyDescent="0.35">
      <c r="A1526" s="655"/>
      <c r="B1526" s="120" t="s">
        <v>349</v>
      </c>
      <c r="C1526" s="45">
        <v>0.45</v>
      </c>
      <c r="D1526" s="45">
        <v>0.1</v>
      </c>
      <c r="E1526" s="45">
        <v>0.4</v>
      </c>
      <c r="F1526" s="45">
        <v>0.5</v>
      </c>
      <c r="G1526" s="45">
        <v>0.4</v>
      </c>
      <c r="H1526" s="45">
        <v>0.25</v>
      </c>
      <c r="I1526" s="45">
        <v>0.2</v>
      </c>
      <c r="J1526" s="45">
        <v>0.38</v>
      </c>
      <c r="K1526" s="45">
        <v>0.25</v>
      </c>
    </row>
    <row r="1527" spans="1:11" x14ac:dyDescent="0.35">
      <c r="A1527" s="655"/>
      <c r="B1527" s="120" t="s">
        <v>350</v>
      </c>
      <c r="C1527" s="45">
        <v>0.5</v>
      </c>
      <c r="D1527" s="45">
        <v>0.1</v>
      </c>
      <c r="E1527" s="45">
        <v>0.4</v>
      </c>
      <c r="F1527" s="45">
        <v>0.5</v>
      </c>
      <c r="G1527" s="45">
        <v>0.3</v>
      </c>
      <c r="H1527" s="45">
        <v>0.25</v>
      </c>
      <c r="I1527" s="45">
        <v>0.2</v>
      </c>
      <c r="J1527" s="45">
        <v>0.38</v>
      </c>
      <c r="K1527" s="45">
        <v>0.25</v>
      </c>
    </row>
    <row r="1528" spans="1:11" x14ac:dyDescent="0.35">
      <c r="A1528" s="655"/>
      <c r="B1528" s="120" t="s">
        <v>351</v>
      </c>
      <c r="C1528" s="45">
        <v>0.55080269875777421</v>
      </c>
      <c r="D1528" s="45">
        <v>0.22200566076410183</v>
      </c>
      <c r="E1528" s="45">
        <v>0.9</v>
      </c>
      <c r="F1528" s="45">
        <v>1</v>
      </c>
      <c r="G1528" s="45">
        <v>0.9</v>
      </c>
      <c r="H1528" s="45">
        <v>0.295121633103823</v>
      </c>
      <c r="I1528" s="45">
        <v>0.56141539284042397</v>
      </c>
      <c r="J1528" s="45">
        <v>0.68064445855177136</v>
      </c>
      <c r="K1528" s="45">
        <v>0.55000966604685486</v>
      </c>
    </row>
    <row r="1529" spans="1:11" x14ac:dyDescent="0.35">
      <c r="A1529" s="655"/>
      <c r="B1529" s="120" t="s">
        <v>352</v>
      </c>
      <c r="C1529" s="45">
        <v>0</v>
      </c>
      <c r="D1529" s="45">
        <v>0</v>
      </c>
      <c r="E1529" s="45">
        <v>0</v>
      </c>
      <c r="F1529" s="45">
        <v>0</v>
      </c>
      <c r="G1529" s="45">
        <v>0</v>
      </c>
      <c r="H1529" s="45">
        <v>0</v>
      </c>
      <c r="I1529" s="45">
        <v>0</v>
      </c>
      <c r="J1529" s="45">
        <v>0</v>
      </c>
      <c r="K1529" s="45">
        <v>0</v>
      </c>
    </row>
    <row r="1530" spans="1:11" x14ac:dyDescent="0.35">
      <c r="A1530" s="655"/>
      <c r="B1530" s="120" t="s">
        <v>353</v>
      </c>
      <c r="C1530" s="45">
        <v>7.4005779560573125E-3</v>
      </c>
      <c r="D1530" s="45">
        <v>1.6209779094343117E-2</v>
      </c>
      <c r="E1530" s="45">
        <v>4.7081987207426334E-3</v>
      </c>
      <c r="F1530" s="45">
        <v>1.0206993337026961E-2</v>
      </c>
      <c r="G1530" s="45">
        <v>8.4519955731418063E-4</v>
      </c>
      <c r="H1530" s="45">
        <v>4.1624551196454276E-5</v>
      </c>
      <c r="I1530" s="45">
        <v>0</v>
      </c>
      <c r="J1530" s="45">
        <v>2.7059876204994474E-3</v>
      </c>
      <c r="K1530" s="45">
        <v>9.994651688400118E-4</v>
      </c>
    </row>
    <row r="1531" spans="1:11" x14ac:dyDescent="0.35">
      <c r="A1531" s="655"/>
      <c r="B1531" s="120" t="s">
        <v>354</v>
      </c>
      <c r="C1531" s="45">
        <v>0</v>
      </c>
      <c r="D1531" s="45">
        <v>0</v>
      </c>
      <c r="E1531" s="45">
        <v>0</v>
      </c>
      <c r="F1531" s="45">
        <v>0</v>
      </c>
      <c r="G1531" s="45">
        <v>0</v>
      </c>
      <c r="H1531" s="45">
        <v>0</v>
      </c>
      <c r="I1531" s="45">
        <v>0</v>
      </c>
      <c r="J1531" s="45">
        <v>0</v>
      </c>
      <c r="K1531" s="45">
        <v>0</v>
      </c>
    </row>
    <row r="1532" spans="1:11" x14ac:dyDescent="0.35">
      <c r="A1532" s="655"/>
      <c r="B1532" s="120" t="s">
        <v>355</v>
      </c>
      <c r="C1532" s="45">
        <v>0.19269746138953581</v>
      </c>
      <c r="D1532" s="45">
        <v>0.2</v>
      </c>
      <c r="E1532" s="45">
        <v>7.365414645989706E-3</v>
      </c>
      <c r="F1532" s="45">
        <v>9.5568337028860255E-4</v>
      </c>
      <c r="G1532" s="45">
        <v>0</v>
      </c>
      <c r="H1532" s="45">
        <v>0</v>
      </c>
      <c r="I1532" s="45">
        <v>0</v>
      </c>
      <c r="J1532" s="45">
        <v>9.2306327092054661E-5</v>
      </c>
      <c r="K1532" s="45">
        <v>2.4697105383459719E-3</v>
      </c>
    </row>
    <row r="1533" spans="1:11" x14ac:dyDescent="0.35">
      <c r="A1533" s="655"/>
      <c r="B1533" s="120" t="s">
        <v>356</v>
      </c>
      <c r="C1533" s="45">
        <v>0.7</v>
      </c>
      <c r="D1533" s="45">
        <v>0.35</v>
      </c>
      <c r="E1533" s="45">
        <v>0.4</v>
      </c>
      <c r="F1533" s="45">
        <v>0.5</v>
      </c>
      <c r="G1533" s="45">
        <v>0.3</v>
      </c>
      <c r="H1533" s="45">
        <v>0.25</v>
      </c>
      <c r="I1533" s="45">
        <v>9.1519028252237363E-4</v>
      </c>
      <c r="J1533" s="45">
        <v>0.45</v>
      </c>
      <c r="K1533" s="45">
        <v>0.25</v>
      </c>
    </row>
    <row r="1534" spans="1:11" x14ac:dyDescent="0.35">
      <c r="A1534" s="655"/>
      <c r="B1534" s="120" t="s">
        <v>357</v>
      </c>
      <c r="C1534" s="274">
        <v>1</v>
      </c>
      <c r="D1534" s="274">
        <v>1</v>
      </c>
      <c r="E1534" s="274">
        <v>1</v>
      </c>
      <c r="F1534" s="274">
        <v>1</v>
      </c>
      <c r="G1534" s="274">
        <v>1</v>
      </c>
      <c r="H1534" s="274">
        <v>1</v>
      </c>
      <c r="I1534" s="274">
        <v>1</v>
      </c>
      <c r="J1534" s="274">
        <v>1</v>
      </c>
      <c r="K1534" s="274">
        <v>1</v>
      </c>
    </row>
    <row r="1535" spans="1:11" x14ac:dyDescent="0.35">
      <c r="A1535" s="655"/>
      <c r="B1535" s="120" t="s">
        <v>358</v>
      </c>
      <c r="C1535" s="274">
        <v>1</v>
      </c>
      <c r="D1535" s="274">
        <v>1</v>
      </c>
      <c r="E1535" s="274">
        <v>1</v>
      </c>
      <c r="F1535" s="274">
        <v>1</v>
      </c>
      <c r="G1535" s="274">
        <v>1</v>
      </c>
      <c r="H1535" s="274">
        <v>1</v>
      </c>
      <c r="I1535" s="274">
        <v>1</v>
      </c>
      <c r="J1535" s="274">
        <v>1</v>
      </c>
      <c r="K1535" s="274">
        <v>1</v>
      </c>
    </row>
    <row r="1536" spans="1:11" x14ac:dyDescent="0.35">
      <c r="A1536" s="655"/>
      <c r="B1536" s="120" t="s">
        <v>359</v>
      </c>
      <c r="C1536" s="274">
        <v>1</v>
      </c>
      <c r="D1536" s="274">
        <v>1</v>
      </c>
      <c r="E1536" s="274">
        <v>1</v>
      </c>
      <c r="F1536" s="274">
        <v>1</v>
      </c>
      <c r="G1536" s="274">
        <v>1</v>
      </c>
      <c r="H1536" s="274">
        <v>1</v>
      </c>
      <c r="I1536" s="274">
        <v>1</v>
      </c>
      <c r="J1536" s="274">
        <v>1</v>
      </c>
      <c r="K1536" s="274">
        <v>1</v>
      </c>
    </row>
    <row r="1537" spans="1:11" x14ac:dyDescent="0.35">
      <c r="A1537" s="655"/>
      <c r="B1537" s="120" t="s">
        <v>360</v>
      </c>
      <c r="C1537" s="274">
        <v>1</v>
      </c>
      <c r="D1537" s="274">
        <v>1</v>
      </c>
      <c r="E1537" s="274">
        <v>1</v>
      </c>
      <c r="F1537" s="274">
        <v>1</v>
      </c>
      <c r="G1537" s="274">
        <v>1</v>
      </c>
      <c r="H1537" s="274">
        <v>1</v>
      </c>
      <c r="I1537" s="274">
        <v>1</v>
      </c>
      <c r="J1537" s="274">
        <v>1</v>
      </c>
      <c r="K1537" s="274">
        <v>1</v>
      </c>
    </row>
    <row r="1538" spans="1:11" x14ac:dyDescent="0.35">
      <c r="A1538" s="655"/>
      <c r="B1538" s="120" t="s">
        <v>361</v>
      </c>
      <c r="C1538" s="274">
        <v>1</v>
      </c>
      <c r="D1538" s="274">
        <v>1</v>
      </c>
      <c r="E1538" s="274">
        <v>1</v>
      </c>
      <c r="F1538" s="274">
        <v>1</v>
      </c>
      <c r="G1538" s="274">
        <v>1</v>
      </c>
      <c r="H1538" s="274">
        <v>1</v>
      </c>
      <c r="I1538" s="274">
        <v>1</v>
      </c>
      <c r="J1538" s="274">
        <v>1</v>
      </c>
      <c r="K1538" s="274">
        <v>1</v>
      </c>
    </row>
    <row r="1539" spans="1:11" x14ac:dyDescent="0.35">
      <c r="A1539" s="655"/>
    </row>
    <row r="1540" spans="1:11" x14ac:dyDescent="0.35">
      <c r="A1540" s="655"/>
      <c r="B1540" s="241" t="s">
        <v>974</v>
      </c>
    </row>
    <row r="1541" spans="1:11" x14ac:dyDescent="0.35">
      <c r="A1541" s="655"/>
      <c r="B1541" s="44" t="s">
        <v>466</v>
      </c>
      <c r="C1541" s="116" t="s">
        <v>196</v>
      </c>
      <c r="D1541" s="117" t="s">
        <v>136</v>
      </c>
      <c r="E1541" s="117" t="s">
        <v>197</v>
      </c>
      <c r="F1541" s="117" t="s">
        <v>218</v>
      </c>
      <c r="G1541" s="117" t="s">
        <v>198</v>
      </c>
      <c r="H1541" s="117" t="s">
        <v>140</v>
      </c>
      <c r="I1541" s="117" t="s">
        <v>199</v>
      </c>
      <c r="J1541" s="117" t="s">
        <v>142</v>
      </c>
      <c r="K1541" s="117" t="s">
        <v>143</v>
      </c>
    </row>
    <row r="1542" spans="1:11" x14ac:dyDescent="0.35">
      <c r="A1542" s="655"/>
      <c r="B1542" s="120" t="s">
        <v>320</v>
      </c>
      <c r="C1542" s="45">
        <v>0.1</v>
      </c>
      <c r="D1542" s="45">
        <v>0.1</v>
      </c>
      <c r="E1542" s="45">
        <v>0.1</v>
      </c>
      <c r="F1542" s="45">
        <v>0.1</v>
      </c>
      <c r="G1542" s="45">
        <v>0.1</v>
      </c>
      <c r="H1542" s="45">
        <v>0.1</v>
      </c>
      <c r="I1542" s="45">
        <v>0.1</v>
      </c>
      <c r="J1542" s="45">
        <v>0.1</v>
      </c>
      <c r="K1542" s="45">
        <v>0.1</v>
      </c>
    </row>
    <row r="1543" spans="1:11" x14ac:dyDescent="0.35">
      <c r="A1543" s="655"/>
      <c r="B1543" s="120" t="s">
        <v>321</v>
      </c>
      <c r="C1543" s="45">
        <v>0.6</v>
      </c>
      <c r="D1543" s="45">
        <v>0.6</v>
      </c>
      <c r="E1543" s="45">
        <v>0.6</v>
      </c>
      <c r="F1543" s="45">
        <v>0.6</v>
      </c>
      <c r="G1543" s="45">
        <v>0.6</v>
      </c>
      <c r="H1543" s="45">
        <v>0.6</v>
      </c>
      <c r="I1543" s="45">
        <v>0.6</v>
      </c>
      <c r="J1543" s="45">
        <v>0.6</v>
      </c>
      <c r="K1543" s="45">
        <v>0.6</v>
      </c>
    </row>
    <row r="1544" spans="1:11" x14ac:dyDescent="0.35">
      <c r="A1544" s="655"/>
      <c r="B1544" s="120" t="s">
        <v>322</v>
      </c>
      <c r="C1544" s="45">
        <v>1</v>
      </c>
      <c r="D1544" s="45">
        <v>1</v>
      </c>
      <c r="E1544" s="45">
        <v>1</v>
      </c>
      <c r="F1544" s="45">
        <v>1</v>
      </c>
      <c r="G1544" s="45">
        <v>1</v>
      </c>
      <c r="H1544" s="45">
        <v>1</v>
      </c>
      <c r="I1544" s="45">
        <v>1</v>
      </c>
      <c r="J1544" s="45">
        <v>1</v>
      </c>
      <c r="K1544" s="45">
        <v>1</v>
      </c>
    </row>
    <row r="1545" spans="1:11" x14ac:dyDescent="0.35">
      <c r="A1545" s="655"/>
      <c r="B1545" s="120" t="s">
        <v>323</v>
      </c>
      <c r="C1545" s="45">
        <v>0.1</v>
      </c>
      <c r="D1545" s="45">
        <v>0.1</v>
      </c>
      <c r="E1545" s="45">
        <v>0.1</v>
      </c>
      <c r="F1545" s="45">
        <v>0.1</v>
      </c>
      <c r="G1545" s="45">
        <v>0.1</v>
      </c>
      <c r="H1545" s="45">
        <v>0.1</v>
      </c>
      <c r="I1545" s="45">
        <v>0.1</v>
      </c>
      <c r="J1545" s="45">
        <v>0.1</v>
      </c>
      <c r="K1545" s="45">
        <v>0.1</v>
      </c>
    </row>
    <row r="1546" spans="1:11" x14ac:dyDescent="0.35">
      <c r="A1546" s="655"/>
      <c r="B1546" s="120" t="s">
        <v>324</v>
      </c>
      <c r="C1546" s="45">
        <v>0.6</v>
      </c>
      <c r="D1546" s="45">
        <v>0.6</v>
      </c>
      <c r="E1546" s="45">
        <v>0.6</v>
      </c>
      <c r="F1546" s="45">
        <v>0.6</v>
      </c>
      <c r="G1546" s="45">
        <v>0.6</v>
      </c>
      <c r="H1546" s="45">
        <v>0.6</v>
      </c>
      <c r="I1546" s="45">
        <v>0.6</v>
      </c>
      <c r="J1546" s="45">
        <v>0.6</v>
      </c>
      <c r="K1546" s="45">
        <v>0.6</v>
      </c>
    </row>
    <row r="1547" spans="1:11" x14ac:dyDescent="0.35">
      <c r="A1547" s="655"/>
      <c r="B1547" s="120" t="s">
        <v>325</v>
      </c>
      <c r="C1547" s="45">
        <v>0.1</v>
      </c>
      <c r="D1547" s="45">
        <v>0.1</v>
      </c>
      <c r="E1547" s="45">
        <v>0.1</v>
      </c>
      <c r="F1547" s="45">
        <v>0.1</v>
      </c>
      <c r="G1547" s="45">
        <v>0.1</v>
      </c>
      <c r="H1547" s="45">
        <v>0.1</v>
      </c>
      <c r="I1547" s="45">
        <v>0.1</v>
      </c>
      <c r="J1547" s="45">
        <v>0.1</v>
      </c>
      <c r="K1547" s="45">
        <v>0.1</v>
      </c>
    </row>
    <row r="1548" spans="1:11" x14ac:dyDescent="0.35">
      <c r="A1548" s="655"/>
      <c r="B1548" s="120" t="s">
        <v>326</v>
      </c>
      <c r="C1548" s="45">
        <v>0.6</v>
      </c>
      <c r="D1548" s="45">
        <v>0.6</v>
      </c>
      <c r="E1548" s="45">
        <v>0.6</v>
      </c>
      <c r="F1548" s="45">
        <v>0.6</v>
      </c>
      <c r="G1548" s="45">
        <v>0.6</v>
      </c>
      <c r="H1548" s="45">
        <v>0.6</v>
      </c>
      <c r="I1548" s="45">
        <v>0.6</v>
      </c>
      <c r="J1548" s="45">
        <v>0.6</v>
      </c>
      <c r="K1548" s="45">
        <v>0.6</v>
      </c>
    </row>
    <row r="1549" spans="1:11" x14ac:dyDescent="0.35">
      <c r="A1549" s="655"/>
      <c r="B1549" s="120" t="s">
        <v>327</v>
      </c>
      <c r="C1549" s="45">
        <v>1</v>
      </c>
      <c r="D1549" s="45">
        <v>1</v>
      </c>
      <c r="E1549" s="45">
        <v>1</v>
      </c>
      <c r="F1549" s="45">
        <v>1</v>
      </c>
      <c r="G1549" s="45">
        <v>1</v>
      </c>
      <c r="H1549" s="45">
        <v>1</v>
      </c>
      <c r="I1549" s="45">
        <v>1</v>
      </c>
      <c r="J1549" s="45">
        <v>1</v>
      </c>
      <c r="K1549" s="45">
        <v>1</v>
      </c>
    </row>
    <row r="1550" spans="1:11" x14ac:dyDescent="0.35">
      <c r="A1550" s="655"/>
      <c r="B1550" s="120" t="s">
        <v>328</v>
      </c>
      <c r="C1550" s="45">
        <v>1</v>
      </c>
      <c r="D1550" s="45">
        <v>1</v>
      </c>
      <c r="E1550" s="45">
        <v>1</v>
      </c>
      <c r="F1550" s="45">
        <v>1</v>
      </c>
      <c r="G1550" s="45">
        <v>1</v>
      </c>
      <c r="H1550" s="45">
        <v>1</v>
      </c>
      <c r="I1550" s="45">
        <v>1</v>
      </c>
      <c r="J1550" s="45">
        <v>1</v>
      </c>
      <c r="K1550" s="45">
        <v>1</v>
      </c>
    </row>
    <row r="1551" spans="1:11" x14ac:dyDescent="0.35">
      <c r="A1551" s="655"/>
      <c r="B1551" s="120" t="s">
        <v>329</v>
      </c>
      <c r="C1551" s="45">
        <v>0.8</v>
      </c>
      <c r="D1551" s="45">
        <v>0.8</v>
      </c>
      <c r="E1551" s="45">
        <v>0.8</v>
      </c>
      <c r="F1551" s="45">
        <v>0.8</v>
      </c>
      <c r="G1551" s="45">
        <v>0.8</v>
      </c>
      <c r="H1551" s="45">
        <v>0.8</v>
      </c>
      <c r="I1551" s="45">
        <v>0.8</v>
      </c>
      <c r="J1551" s="45">
        <v>0.8</v>
      </c>
      <c r="K1551" s="45">
        <v>0.8</v>
      </c>
    </row>
    <row r="1552" spans="1:11" x14ac:dyDescent="0.35">
      <c r="A1552" s="655"/>
      <c r="B1552" s="120" t="s">
        <v>330</v>
      </c>
      <c r="C1552" s="45">
        <v>0.2</v>
      </c>
      <c r="D1552" s="45">
        <v>0.2</v>
      </c>
      <c r="E1552" s="45">
        <v>0.2</v>
      </c>
      <c r="F1552" s="45">
        <v>0.2</v>
      </c>
      <c r="G1552" s="45">
        <v>0.2</v>
      </c>
      <c r="H1552" s="45">
        <v>0.2</v>
      </c>
      <c r="I1552" s="45">
        <v>0.2</v>
      </c>
      <c r="J1552" s="45">
        <v>0.2</v>
      </c>
      <c r="K1552" s="45">
        <v>0.2</v>
      </c>
    </row>
    <row r="1553" spans="1:11" x14ac:dyDescent="0.35">
      <c r="A1553" s="655"/>
      <c r="B1553" s="120" t="s">
        <v>331</v>
      </c>
      <c r="C1553" s="45">
        <v>1</v>
      </c>
      <c r="D1553" s="45">
        <v>1</v>
      </c>
      <c r="E1553" s="45">
        <v>1</v>
      </c>
      <c r="F1553" s="45">
        <v>1</v>
      </c>
      <c r="G1553" s="45">
        <v>1</v>
      </c>
      <c r="H1553" s="45">
        <v>1</v>
      </c>
      <c r="I1553" s="45">
        <v>1</v>
      </c>
      <c r="J1553" s="45">
        <v>1</v>
      </c>
      <c r="K1553" s="45">
        <v>1</v>
      </c>
    </row>
    <row r="1554" spans="1:11" x14ac:dyDescent="0.35">
      <c r="A1554" s="655"/>
      <c r="B1554" s="120" t="s">
        <v>332</v>
      </c>
      <c r="C1554" s="45">
        <v>1</v>
      </c>
      <c r="D1554" s="45">
        <v>1</v>
      </c>
      <c r="E1554" s="45">
        <v>1</v>
      </c>
      <c r="F1554" s="45">
        <v>1</v>
      </c>
      <c r="G1554" s="45">
        <v>1</v>
      </c>
      <c r="H1554" s="45">
        <v>1</v>
      </c>
      <c r="I1554" s="45">
        <v>1</v>
      </c>
      <c r="J1554" s="45">
        <v>1</v>
      </c>
      <c r="K1554" s="45">
        <v>1</v>
      </c>
    </row>
    <row r="1555" spans="1:11" x14ac:dyDescent="0.35">
      <c r="A1555" s="655"/>
      <c r="B1555" s="120" t="s">
        <v>333</v>
      </c>
      <c r="C1555" s="45">
        <v>0.1</v>
      </c>
      <c r="D1555" s="45">
        <v>0.1</v>
      </c>
      <c r="E1555" s="45">
        <v>0.1</v>
      </c>
      <c r="F1555" s="45">
        <v>0.1</v>
      </c>
      <c r="G1555" s="45">
        <v>0.1</v>
      </c>
      <c r="H1555" s="45">
        <v>0.1</v>
      </c>
      <c r="I1555" s="45">
        <v>0.1</v>
      </c>
      <c r="J1555" s="45">
        <v>0.1</v>
      </c>
      <c r="K1555" s="45">
        <v>0.1</v>
      </c>
    </row>
    <row r="1556" spans="1:11" x14ac:dyDescent="0.35">
      <c r="A1556" s="655"/>
      <c r="B1556" s="120" t="s">
        <v>334</v>
      </c>
      <c r="C1556" s="45">
        <v>0.9</v>
      </c>
      <c r="D1556" s="45">
        <v>0.9</v>
      </c>
      <c r="E1556" s="45">
        <v>0.9</v>
      </c>
      <c r="F1556" s="45">
        <v>0.9</v>
      </c>
      <c r="G1556" s="45">
        <v>0.9</v>
      </c>
      <c r="H1556" s="45">
        <v>0.9</v>
      </c>
      <c r="I1556" s="45">
        <v>0.9</v>
      </c>
      <c r="J1556" s="45">
        <v>0.9</v>
      </c>
      <c r="K1556" s="45">
        <v>0.9</v>
      </c>
    </row>
    <row r="1557" spans="1:11" x14ac:dyDescent="0.35">
      <c r="A1557" s="655"/>
      <c r="B1557" s="120" t="s">
        <v>335</v>
      </c>
      <c r="C1557" s="45">
        <v>0.1</v>
      </c>
      <c r="D1557" s="45">
        <v>0.1</v>
      </c>
      <c r="E1557" s="45">
        <v>0.1</v>
      </c>
      <c r="F1557" s="45">
        <v>0.1</v>
      </c>
      <c r="G1557" s="45">
        <v>0.1</v>
      </c>
      <c r="H1557" s="45">
        <v>0.1</v>
      </c>
      <c r="I1557" s="45">
        <v>0.1</v>
      </c>
      <c r="J1557" s="45">
        <v>0.1</v>
      </c>
      <c r="K1557" s="45">
        <v>0.1</v>
      </c>
    </row>
    <row r="1558" spans="1:11" x14ac:dyDescent="0.35">
      <c r="A1558" s="655"/>
      <c r="B1558" s="120" t="s">
        <v>336</v>
      </c>
      <c r="C1558" s="45">
        <v>1</v>
      </c>
      <c r="D1558" s="45">
        <v>1</v>
      </c>
      <c r="E1558" s="45">
        <v>1</v>
      </c>
      <c r="F1558" s="45">
        <v>1</v>
      </c>
      <c r="G1558" s="45">
        <v>1</v>
      </c>
      <c r="H1558" s="45">
        <v>1</v>
      </c>
      <c r="I1558" s="45">
        <v>1</v>
      </c>
      <c r="J1558" s="45">
        <v>1</v>
      </c>
      <c r="K1558" s="45">
        <v>1</v>
      </c>
    </row>
    <row r="1559" spans="1:11" x14ac:dyDescent="0.35">
      <c r="A1559" s="655"/>
      <c r="B1559" s="120" t="s">
        <v>337</v>
      </c>
      <c r="C1559" s="45">
        <v>1</v>
      </c>
      <c r="D1559" s="45">
        <v>1</v>
      </c>
      <c r="E1559" s="45">
        <v>1</v>
      </c>
      <c r="F1559" s="45">
        <v>1</v>
      </c>
      <c r="G1559" s="45">
        <v>1</v>
      </c>
      <c r="H1559" s="45">
        <v>1</v>
      </c>
      <c r="I1559" s="45">
        <v>1</v>
      </c>
      <c r="J1559" s="45">
        <v>1</v>
      </c>
      <c r="K1559" s="45">
        <v>1</v>
      </c>
    </row>
    <row r="1560" spans="1:11" x14ac:dyDescent="0.35">
      <c r="A1560" s="655"/>
      <c r="B1560" s="120" t="s">
        <v>338</v>
      </c>
      <c r="C1560" s="45">
        <v>0.8</v>
      </c>
      <c r="D1560" s="45">
        <v>0.8</v>
      </c>
      <c r="E1560" s="45">
        <v>0.8</v>
      </c>
      <c r="F1560" s="45">
        <v>0.8</v>
      </c>
      <c r="G1560" s="45">
        <v>0.8</v>
      </c>
      <c r="H1560" s="45">
        <v>0.8</v>
      </c>
      <c r="I1560" s="45">
        <v>0.8</v>
      </c>
      <c r="J1560" s="45">
        <v>0.8</v>
      </c>
      <c r="K1560" s="45">
        <v>0.8</v>
      </c>
    </row>
    <row r="1561" spans="1:11" x14ac:dyDescent="0.35">
      <c r="A1561" s="655"/>
      <c r="B1561" s="120" t="s">
        <v>339</v>
      </c>
      <c r="C1561" s="45">
        <v>0.2</v>
      </c>
      <c r="D1561" s="45">
        <v>0.2</v>
      </c>
      <c r="E1561" s="45">
        <v>0.2</v>
      </c>
      <c r="F1561" s="45">
        <v>0.2</v>
      </c>
      <c r="G1561" s="45">
        <v>0.2</v>
      </c>
      <c r="H1561" s="45">
        <v>0.2</v>
      </c>
      <c r="I1561" s="45">
        <v>0.2</v>
      </c>
      <c r="J1561" s="45">
        <v>0.2</v>
      </c>
      <c r="K1561" s="45">
        <v>0.2</v>
      </c>
    </row>
    <row r="1562" spans="1:11" x14ac:dyDescent="0.35">
      <c r="A1562" s="655"/>
      <c r="B1562" s="120" t="s">
        <v>340</v>
      </c>
      <c r="C1562" s="45">
        <v>0.6</v>
      </c>
      <c r="D1562" s="45">
        <v>0.6</v>
      </c>
      <c r="E1562" s="45">
        <v>0.6</v>
      </c>
      <c r="F1562" s="45">
        <v>0.6</v>
      </c>
      <c r="G1562" s="45">
        <v>0.6</v>
      </c>
      <c r="H1562" s="45">
        <v>0.6</v>
      </c>
      <c r="I1562" s="45">
        <v>0.6</v>
      </c>
      <c r="J1562" s="45">
        <v>0.6</v>
      </c>
      <c r="K1562" s="45">
        <v>0.6</v>
      </c>
    </row>
    <row r="1563" spans="1:11" x14ac:dyDescent="0.35">
      <c r="A1563" s="655"/>
      <c r="B1563" s="120" t="s">
        <v>341</v>
      </c>
      <c r="C1563" s="45">
        <v>1</v>
      </c>
      <c r="D1563" s="45">
        <v>1</v>
      </c>
      <c r="E1563" s="45">
        <v>1</v>
      </c>
      <c r="F1563" s="45">
        <v>1</v>
      </c>
      <c r="G1563" s="45">
        <v>1</v>
      </c>
      <c r="H1563" s="45">
        <v>1</v>
      </c>
      <c r="I1563" s="45">
        <v>1</v>
      </c>
      <c r="J1563" s="45">
        <v>1</v>
      </c>
      <c r="K1563" s="45">
        <v>1</v>
      </c>
    </row>
    <row r="1564" spans="1:11" x14ac:dyDescent="0.35">
      <c r="A1564" s="655"/>
      <c r="B1564" s="120" t="s">
        <v>342</v>
      </c>
      <c r="C1564" s="45">
        <v>1</v>
      </c>
      <c r="D1564" s="45">
        <v>1</v>
      </c>
      <c r="E1564" s="45">
        <v>1</v>
      </c>
      <c r="F1564" s="45">
        <v>1</v>
      </c>
      <c r="G1564" s="45">
        <v>1</v>
      </c>
      <c r="H1564" s="45">
        <v>1</v>
      </c>
      <c r="I1564" s="45">
        <v>1</v>
      </c>
      <c r="J1564" s="45">
        <v>1</v>
      </c>
      <c r="K1564" s="45">
        <v>1</v>
      </c>
    </row>
    <row r="1565" spans="1:11" x14ac:dyDescent="0.35">
      <c r="A1565" s="655"/>
      <c r="B1565" s="120" t="s">
        <v>343</v>
      </c>
      <c r="C1565" s="45">
        <v>1</v>
      </c>
      <c r="D1565" s="45">
        <v>1</v>
      </c>
      <c r="E1565" s="45">
        <v>1</v>
      </c>
      <c r="F1565" s="45">
        <v>1</v>
      </c>
      <c r="G1565" s="45">
        <v>1</v>
      </c>
      <c r="H1565" s="45">
        <v>1</v>
      </c>
      <c r="I1565" s="45">
        <v>1</v>
      </c>
      <c r="J1565" s="45">
        <v>1</v>
      </c>
      <c r="K1565" s="45">
        <v>1</v>
      </c>
    </row>
    <row r="1566" spans="1:11" x14ac:dyDescent="0.35">
      <c r="A1566" s="655"/>
      <c r="B1566" s="120" t="s">
        <v>344</v>
      </c>
      <c r="C1566" s="45">
        <v>0.1</v>
      </c>
      <c r="D1566" s="45">
        <v>0.1</v>
      </c>
      <c r="E1566" s="45">
        <v>0.1</v>
      </c>
      <c r="F1566" s="45">
        <v>0.1</v>
      </c>
      <c r="G1566" s="45">
        <v>0.1</v>
      </c>
      <c r="H1566" s="45">
        <v>0.1</v>
      </c>
      <c r="I1566" s="45">
        <v>0.1</v>
      </c>
      <c r="J1566" s="45">
        <v>0.1</v>
      </c>
      <c r="K1566" s="45">
        <v>0.1</v>
      </c>
    </row>
    <row r="1567" spans="1:11" x14ac:dyDescent="0.35">
      <c r="A1567" s="655"/>
      <c r="B1567" s="120" t="s">
        <v>345</v>
      </c>
      <c r="C1567" s="45">
        <v>0.6</v>
      </c>
      <c r="D1567" s="45">
        <v>0.6</v>
      </c>
      <c r="E1567" s="45">
        <v>0.6</v>
      </c>
      <c r="F1567" s="45">
        <v>0.6</v>
      </c>
      <c r="G1567" s="45">
        <v>0.6</v>
      </c>
      <c r="H1567" s="45">
        <v>0.6</v>
      </c>
      <c r="I1567" s="45">
        <v>0.6</v>
      </c>
      <c r="J1567" s="45">
        <v>0.6</v>
      </c>
      <c r="K1567" s="45">
        <v>0.6</v>
      </c>
    </row>
    <row r="1568" spans="1:11" x14ac:dyDescent="0.35">
      <c r="A1568" s="655"/>
      <c r="B1568" s="120" t="s">
        <v>346</v>
      </c>
      <c r="C1568" s="45">
        <v>0.5</v>
      </c>
      <c r="D1568" s="45">
        <v>0.5</v>
      </c>
      <c r="E1568" s="45">
        <v>0.5</v>
      </c>
      <c r="F1568" s="45">
        <v>0.5</v>
      </c>
      <c r="G1568" s="45">
        <v>0.5</v>
      </c>
      <c r="H1568" s="45">
        <v>0.5</v>
      </c>
      <c r="I1568" s="45">
        <v>0.5</v>
      </c>
      <c r="J1568" s="45">
        <v>0.5</v>
      </c>
      <c r="K1568" s="45">
        <v>0.5</v>
      </c>
    </row>
    <row r="1569" spans="1:11" x14ac:dyDescent="0.35">
      <c r="A1569" s="655"/>
      <c r="B1569" s="120" t="s">
        <v>347</v>
      </c>
      <c r="C1569" s="45">
        <v>1</v>
      </c>
      <c r="D1569" s="45">
        <v>1</v>
      </c>
      <c r="E1569" s="45">
        <v>1</v>
      </c>
      <c r="F1569" s="45">
        <v>1</v>
      </c>
      <c r="G1569" s="45">
        <v>1</v>
      </c>
      <c r="H1569" s="45">
        <v>1</v>
      </c>
      <c r="I1569" s="45">
        <v>1</v>
      </c>
      <c r="J1569" s="45">
        <v>1</v>
      </c>
      <c r="K1569" s="45">
        <v>1</v>
      </c>
    </row>
    <row r="1570" spans="1:11" x14ac:dyDescent="0.35">
      <c r="A1570" s="655"/>
      <c r="B1570" s="120" t="s">
        <v>348</v>
      </c>
      <c r="C1570" s="45">
        <v>0.9</v>
      </c>
      <c r="D1570" s="45">
        <v>0.9</v>
      </c>
      <c r="E1570" s="45">
        <v>0.9</v>
      </c>
      <c r="F1570" s="45">
        <v>0.9</v>
      </c>
      <c r="G1570" s="45">
        <v>0.9</v>
      </c>
      <c r="H1570" s="45">
        <v>0.9</v>
      </c>
      <c r="I1570" s="45">
        <v>0.9</v>
      </c>
      <c r="J1570" s="45">
        <v>0.9</v>
      </c>
      <c r="K1570" s="45">
        <v>0.9</v>
      </c>
    </row>
    <row r="1571" spans="1:11" x14ac:dyDescent="0.35">
      <c r="A1571" s="655"/>
      <c r="B1571" s="120" t="s">
        <v>349</v>
      </c>
      <c r="C1571" s="45">
        <v>0.9</v>
      </c>
      <c r="D1571" s="45">
        <v>0.9</v>
      </c>
      <c r="E1571" s="45">
        <v>0.9</v>
      </c>
      <c r="F1571" s="45">
        <v>0.9</v>
      </c>
      <c r="G1571" s="45">
        <v>0.9</v>
      </c>
      <c r="H1571" s="45">
        <v>0.9</v>
      </c>
      <c r="I1571" s="45">
        <v>0.9</v>
      </c>
      <c r="J1571" s="45">
        <v>0.9</v>
      </c>
      <c r="K1571" s="45">
        <v>0.9</v>
      </c>
    </row>
    <row r="1572" spans="1:11" x14ac:dyDescent="0.35">
      <c r="A1572" s="655"/>
      <c r="B1572" s="120" t="s">
        <v>350</v>
      </c>
      <c r="C1572" s="45">
        <v>0.9</v>
      </c>
      <c r="D1572" s="45">
        <v>0.9</v>
      </c>
      <c r="E1572" s="45">
        <v>0.9</v>
      </c>
      <c r="F1572" s="45">
        <v>0.9</v>
      </c>
      <c r="G1572" s="45">
        <v>0.9</v>
      </c>
      <c r="H1572" s="45">
        <v>0.9</v>
      </c>
      <c r="I1572" s="45">
        <v>0.9</v>
      </c>
      <c r="J1572" s="45">
        <v>0.9</v>
      </c>
      <c r="K1572" s="45">
        <v>0.9</v>
      </c>
    </row>
    <row r="1573" spans="1:11" x14ac:dyDescent="0.35">
      <c r="A1573" s="655"/>
      <c r="B1573" s="120" t="s">
        <v>351</v>
      </c>
      <c r="C1573" s="45">
        <v>0.1</v>
      </c>
      <c r="D1573" s="45">
        <v>0.1</v>
      </c>
      <c r="E1573" s="45">
        <v>0.1</v>
      </c>
      <c r="F1573" s="45">
        <v>0.1</v>
      </c>
      <c r="G1573" s="45">
        <v>0.1</v>
      </c>
      <c r="H1573" s="45">
        <v>0.1</v>
      </c>
      <c r="I1573" s="45">
        <v>0.1</v>
      </c>
      <c r="J1573" s="45">
        <v>0.1</v>
      </c>
      <c r="K1573" s="45">
        <v>0.1</v>
      </c>
    </row>
    <row r="1574" spans="1:11" x14ac:dyDescent="0.35">
      <c r="A1574" s="655"/>
      <c r="B1574" s="120" t="s">
        <v>352</v>
      </c>
      <c r="C1574" s="45">
        <v>0.6</v>
      </c>
      <c r="D1574" s="45">
        <v>0.6</v>
      </c>
      <c r="E1574" s="45">
        <v>0.6</v>
      </c>
      <c r="F1574" s="45">
        <v>0.6</v>
      </c>
      <c r="G1574" s="45">
        <v>0.6</v>
      </c>
      <c r="H1574" s="45">
        <v>0.6</v>
      </c>
      <c r="I1574" s="45">
        <v>0.6</v>
      </c>
      <c r="J1574" s="45">
        <v>0.6</v>
      </c>
      <c r="K1574" s="45">
        <v>0.6</v>
      </c>
    </row>
    <row r="1575" spans="1:11" x14ac:dyDescent="0.35">
      <c r="A1575" s="655"/>
      <c r="B1575" s="120" t="s">
        <v>353</v>
      </c>
      <c r="C1575" s="45">
        <v>1</v>
      </c>
      <c r="D1575" s="45">
        <v>1</v>
      </c>
      <c r="E1575" s="45">
        <v>1</v>
      </c>
      <c r="F1575" s="45">
        <v>1</v>
      </c>
      <c r="G1575" s="45">
        <v>1</v>
      </c>
      <c r="H1575" s="45">
        <v>1</v>
      </c>
      <c r="I1575" s="45">
        <v>1</v>
      </c>
      <c r="J1575" s="45">
        <v>1</v>
      </c>
      <c r="K1575" s="45">
        <v>1</v>
      </c>
    </row>
    <row r="1576" spans="1:11" x14ac:dyDescent="0.35">
      <c r="A1576" s="655"/>
      <c r="B1576" s="120" t="s">
        <v>354</v>
      </c>
      <c r="C1576" s="45">
        <v>0.6</v>
      </c>
      <c r="D1576" s="45">
        <v>0.6</v>
      </c>
      <c r="E1576" s="45">
        <v>0.6</v>
      </c>
      <c r="F1576" s="45">
        <v>0.6</v>
      </c>
      <c r="G1576" s="45">
        <v>0.6</v>
      </c>
      <c r="H1576" s="45">
        <v>0.6</v>
      </c>
      <c r="I1576" s="45">
        <v>0.6</v>
      </c>
      <c r="J1576" s="45">
        <v>0.6</v>
      </c>
      <c r="K1576" s="45">
        <v>0.6</v>
      </c>
    </row>
    <row r="1577" spans="1:11" x14ac:dyDescent="0.35">
      <c r="A1577" s="655"/>
      <c r="B1577" s="120" t="s">
        <v>355</v>
      </c>
      <c r="C1577" s="45">
        <v>0.9</v>
      </c>
      <c r="D1577" s="45">
        <v>0.9</v>
      </c>
      <c r="E1577" s="45">
        <v>0.9</v>
      </c>
      <c r="F1577" s="45">
        <v>0.9</v>
      </c>
      <c r="G1577" s="45">
        <v>0.9</v>
      </c>
      <c r="H1577" s="45">
        <v>0.9</v>
      </c>
      <c r="I1577" s="45">
        <v>0.9</v>
      </c>
      <c r="J1577" s="45">
        <v>0.9</v>
      </c>
      <c r="K1577" s="45">
        <v>0.9</v>
      </c>
    </row>
    <row r="1578" spans="1:11" x14ac:dyDescent="0.35">
      <c r="A1578" s="655"/>
      <c r="B1578" s="120" t="s">
        <v>356</v>
      </c>
      <c r="C1578" s="45">
        <v>0.9</v>
      </c>
      <c r="D1578" s="45">
        <v>0.9</v>
      </c>
      <c r="E1578" s="45">
        <v>0.9</v>
      </c>
      <c r="F1578" s="45">
        <v>0.9</v>
      </c>
      <c r="G1578" s="45">
        <v>0.9</v>
      </c>
      <c r="H1578" s="45">
        <v>0.9</v>
      </c>
      <c r="I1578" s="45">
        <v>0.9</v>
      </c>
      <c r="J1578" s="45">
        <v>0.9</v>
      </c>
      <c r="K1578" s="45">
        <v>0.9</v>
      </c>
    </row>
    <row r="1579" spans="1:11" x14ac:dyDescent="0.35">
      <c r="A1579" s="655"/>
      <c r="B1579" s="120" t="s">
        <v>357</v>
      </c>
      <c r="C1579" s="45">
        <v>1</v>
      </c>
      <c r="D1579" s="45">
        <v>1</v>
      </c>
      <c r="E1579" s="45">
        <v>1</v>
      </c>
      <c r="F1579" s="45">
        <v>1</v>
      </c>
      <c r="G1579" s="45">
        <v>1</v>
      </c>
      <c r="H1579" s="45">
        <v>1</v>
      </c>
      <c r="I1579" s="45">
        <v>1</v>
      </c>
      <c r="J1579" s="45">
        <v>1</v>
      </c>
      <c r="K1579" s="45">
        <v>1</v>
      </c>
    </row>
    <row r="1580" spans="1:11" x14ac:dyDescent="0.35">
      <c r="A1580" s="655"/>
      <c r="B1580" s="120" t="s">
        <v>358</v>
      </c>
      <c r="C1580" s="45">
        <v>1</v>
      </c>
      <c r="D1580" s="45">
        <v>1</v>
      </c>
      <c r="E1580" s="45">
        <v>1</v>
      </c>
      <c r="F1580" s="45">
        <v>1</v>
      </c>
      <c r="G1580" s="45">
        <v>1</v>
      </c>
      <c r="H1580" s="45">
        <v>1</v>
      </c>
      <c r="I1580" s="45">
        <v>1</v>
      </c>
      <c r="J1580" s="45">
        <v>1</v>
      </c>
      <c r="K1580" s="45">
        <v>1</v>
      </c>
    </row>
    <row r="1581" spans="1:11" x14ac:dyDescent="0.35">
      <c r="A1581" s="655"/>
      <c r="B1581" s="120" t="s">
        <v>359</v>
      </c>
      <c r="C1581" s="45">
        <v>1</v>
      </c>
      <c r="D1581" s="45">
        <v>1</v>
      </c>
      <c r="E1581" s="45">
        <v>1</v>
      </c>
      <c r="F1581" s="45">
        <v>1</v>
      </c>
      <c r="G1581" s="45">
        <v>1</v>
      </c>
      <c r="H1581" s="45">
        <v>1</v>
      </c>
      <c r="I1581" s="45">
        <v>1</v>
      </c>
      <c r="J1581" s="45">
        <v>1</v>
      </c>
      <c r="K1581" s="45">
        <v>1</v>
      </c>
    </row>
    <row r="1582" spans="1:11" x14ac:dyDescent="0.35">
      <c r="A1582" s="655"/>
      <c r="B1582" s="120" t="s">
        <v>360</v>
      </c>
      <c r="C1582" s="45">
        <v>1</v>
      </c>
      <c r="D1582" s="45">
        <v>1</v>
      </c>
      <c r="E1582" s="45">
        <v>1</v>
      </c>
      <c r="F1582" s="45">
        <v>1</v>
      </c>
      <c r="G1582" s="45">
        <v>1</v>
      </c>
      <c r="H1582" s="45">
        <v>1</v>
      </c>
      <c r="I1582" s="45">
        <v>1</v>
      </c>
      <c r="J1582" s="45">
        <v>1</v>
      </c>
      <c r="K1582" s="45">
        <v>1</v>
      </c>
    </row>
    <row r="1583" spans="1:11" x14ac:dyDescent="0.35">
      <c r="A1583" s="655"/>
      <c r="B1583" s="120" t="s">
        <v>361</v>
      </c>
      <c r="C1583" s="45">
        <v>1</v>
      </c>
      <c r="D1583" s="45">
        <v>1</v>
      </c>
      <c r="E1583" s="45">
        <v>1</v>
      </c>
      <c r="F1583" s="45">
        <v>1</v>
      </c>
      <c r="G1583" s="45">
        <v>1</v>
      </c>
      <c r="H1583" s="45">
        <v>1</v>
      </c>
      <c r="I1583" s="45">
        <v>1</v>
      </c>
      <c r="J1583" s="45">
        <v>1</v>
      </c>
      <c r="K1583" s="45">
        <v>1</v>
      </c>
    </row>
    <row r="1584" spans="1:11" x14ac:dyDescent="0.35">
      <c r="A1584" s="655"/>
    </row>
    <row r="1585" spans="1:4" x14ac:dyDescent="0.35">
      <c r="A1585" s="655"/>
      <c r="B1585" s="676" t="s">
        <v>890</v>
      </c>
      <c r="C1585" s="676"/>
      <c r="D1585" s="676"/>
    </row>
    <row r="1586" spans="1:4" x14ac:dyDescent="0.35">
      <c r="A1586" s="655"/>
    </row>
    <row r="1587" spans="1:4" x14ac:dyDescent="0.35">
      <c r="A1587" s="655"/>
      <c r="B1587" s="241" t="s">
        <v>971</v>
      </c>
    </row>
    <row r="1588" spans="1:4" x14ac:dyDescent="0.35">
      <c r="A1588" s="655"/>
      <c r="B1588" s="86" t="s">
        <v>729</v>
      </c>
      <c r="C1588" s="67" t="s">
        <v>180</v>
      </c>
    </row>
    <row r="1589" spans="1:4" x14ac:dyDescent="0.35">
      <c r="A1589" s="655"/>
      <c r="B1589" s="17" t="s">
        <v>147</v>
      </c>
      <c r="C1589" s="174">
        <v>-6.4759786703190011E-3</v>
      </c>
    </row>
    <row r="1590" spans="1:4" x14ac:dyDescent="0.35">
      <c r="A1590" s="655"/>
      <c r="B1590" s="17" t="s">
        <v>148</v>
      </c>
      <c r="C1590" s="174">
        <v>-8.1236186027205844E-3</v>
      </c>
    </row>
    <row r="1591" spans="1:4" x14ac:dyDescent="0.35">
      <c r="A1591" s="655"/>
      <c r="B1591" s="17" t="s">
        <v>149</v>
      </c>
      <c r="C1591" s="174">
        <v>-1.3050534309754145E-2</v>
      </c>
    </row>
    <row r="1592" spans="1:4" x14ac:dyDescent="0.35">
      <c r="A1592" s="655"/>
      <c r="B1592" s="17" t="s">
        <v>150</v>
      </c>
      <c r="C1592" s="174">
        <v>-6.9209271586904725E-3</v>
      </c>
    </row>
    <row r="1593" spans="1:4" x14ac:dyDescent="0.35">
      <c r="A1593" s="655"/>
      <c r="B1593" s="17" t="s">
        <v>151</v>
      </c>
      <c r="C1593" s="174">
        <v>-6.7741292596690556E-3</v>
      </c>
    </row>
    <row r="1594" spans="1:4" x14ac:dyDescent="0.35">
      <c r="A1594" s="655"/>
      <c r="B1594" s="17" t="s">
        <v>152</v>
      </c>
      <c r="C1594" s="174">
        <v>-1.3096697850941388E-2</v>
      </c>
    </row>
    <row r="1595" spans="1:4" x14ac:dyDescent="0.35">
      <c r="A1595" s="655"/>
      <c r="B1595" s="17" t="s">
        <v>153</v>
      </c>
      <c r="C1595" s="174">
        <v>-9.6799470537684579E-3</v>
      </c>
    </row>
    <row r="1596" spans="1:4" x14ac:dyDescent="0.35">
      <c r="A1596" s="655"/>
      <c r="B1596" s="17" t="s">
        <v>154</v>
      </c>
      <c r="C1596" s="174">
        <v>-1.0822183159605354E-2</v>
      </c>
    </row>
    <row r="1597" spans="1:4" x14ac:dyDescent="0.35">
      <c r="A1597" s="655"/>
      <c r="B1597" s="17" t="s">
        <v>155</v>
      </c>
      <c r="C1597" s="174">
        <v>-4.4477082447864939E-3</v>
      </c>
    </row>
    <row r="1598" spans="1:4" x14ac:dyDescent="0.35">
      <c r="A1598" s="655"/>
      <c r="B1598" s="17" t="s">
        <v>156</v>
      </c>
      <c r="C1598" s="174">
        <v>-9.1267650515330818E-3</v>
      </c>
    </row>
    <row r="1599" spans="1:4" x14ac:dyDescent="0.35">
      <c r="A1599" s="655"/>
      <c r="B1599" s="17" t="s">
        <v>157</v>
      </c>
      <c r="C1599" s="174">
        <v>-8.2380871260348057E-3</v>
      </c>
    </row>
    <row r="1600" spans="1:4" x14ac:dyDescent="0.35">
      <c r="A1600" s="655"/>
      <c r="B1600" s="17" t="s">
        <v>158</v>
      </c>
      <c r="C1600" s="174">
        <v>-3.3391961189991833E-3</v>
      </c>
    </row>
    <row r="1601" spans="1:3" x14ac:dyDescent="0.35">
      <c r="A1601" s="655"/>
      <c r="B1601" s="17" t="s">
        <v>159</v>
      </c>
      <c r="C1601" s="174">
        <v>-9.2925128731560884E-3</v>
      </c>
    </row>
    <row r="1602" spans="1:3" x14ac:dyDescent="0.35">
      <c r="A1602" s="655"/>
      <c r="B1602" s="17" t="s">
        <v>160</v>
      </c>
      <c r="C1602" s="174">
        <v>-2.1449142245542507E-2</v>
      </c>
    </row>
    <row r="1603" spans="1:3" x14ac:dyDescent="0.35">
      <c r="A1603" s="655"/>
      <c r="B1603" s="17" t="s">
        <v>161</v>
      </c>
      <c r="C1603" s="174">
        <v>-6.0615347638803569E-3</v>
      </c>
    </row>
    <row r="1604" spans="1:3" x14ac:dyDescent="0.35">
      <c r="A1604" s="655"/>
      <c r="B1604" s="17" t="s">
        <v>162</v>
      </c>
      <c r="C1604" s="174">
        <v>-8.9285419151711055E-3</v>
      </c>
    </row>
    <row r="1605" spans="1:3" x14ac:dyDescent="0.35">
      <c r="A1605" s="655"/>
      <c r="B1605" s="17" t="s">
        <v>163</v>
      </c>
      <c r="C1605" s="174">
        <v>-7.8823528989901519E-3</v>
      </c>
    </row>
    <row r="1606" spans="1:3" x14ac:dyDescent="0.35">
      <c r="A1606" s="655"/>
      <c r="B1606" s="17" t="s">
        <v>164</v>
      </c>
      <c r="C1606" s="174">
        <v>-1.5349170570533905E-2</v>
      </c>
    </row>
    <row r="1607" spans="1:3" x14ac:dyDescent="0.35">
      <c r="A1607" s="655"/>
      <c r="B1607" s="17" t="s">
        <v>165</v>
      </c>
      <c r="C1607" s="174">
        <v>-8.5120220842149277E-3</v>
      </c>
    </row>
    <row r="1608" spans="1:3" x14ac:dyDescent="0.35">
      <c r="A1608" s="655"/>
      <c r="B1608" s="17" t="s">
        <v>166</v>
      </c>
      <c r="C1608" s="174">
        <v>-9.980962344686024E-3</v>
      </c>
    </row>
    <row r="1609" spans="1:3" x14ac:dyDescent="0.35">
      <c r="A1609" s="655"/>
      <c r="B1609" s="17" t="s">
        <v>167</v>
      </c>
      <c r="C1609" s="174">
        <v>-1.2822384641377828E-2</v>
      </c>
    </row>
    <row r="1610" spans="1:3" x14ac:dyDescent="0.35">
      <c r="A1610" s="655"/>
      <c r="B1610" s="17" t="s">
        <v>168</v>
      </c>
      <c r="C1610" s="174">
        <v>-8.1705805179263739E-3</v>
      </c>
    </row>
    <row r="1611" spans="1:3" x14ac:dyDescent="0.35">
      <c r="A1611" s="655"/>
      <c r="B1611" s="17" t="s">
        <v>169</v>
      </c>
      <c r="C1611" s="174">
        <v>-1.6765437143789357E-2</v>
      </c>
    </row>
    <row r="1612" spans="1:3" x14ac:dyDescent="0.35">
      <c r="A1612" s="655"/>
      <c r="B1612" s="17" t="s">
        <v>170</v>
      </c>
      <c r="C1612" s="174">
        <v>-1.6658725403512754E-2</v>
      </c>
    </row>
    <row r="1613" spans="1:3" x14ac:dyDescent="0.35">
      <c r="A1613" s="655"/>
      <c r="B1613" s="17" t="s">
        <v>171</v>
      </c>
      <c r="C1613" s="174">
        <v>-1.0993591743163051E-2</v>
      </c>
    </row>
    <row r="1614" spans="1:3" x14ac:dyDescent="0.35">
      <c r="A1614" s="655"/>
      <c r="B1614" s="17" t="s">
        <v>172</v>
      </c>
      <c r="C1614" s="174">
        <v>-1.059973447684143E-2</v>
      </c>
    </row>
    <row r="1615" spans="1:3" x14ac:dyDescent="0.35">
      <c r="A1615" s="655"/>
      <c r="B1615" s="17" t="s">
        <v>173</v>
      </c>
      <c r="C1615" s="174">
        <v>-1.1662868229409526E-2</v>
      </c>
    </row>
    <row r="1616" spans="1:3" x14ac:dyDescent="0.35">
      <c r="A1616" s="655"/>
      <c r="B1616" s="17" t="s">
        <v>136</v>
      </c>
      <c r="C1616" s="174">
        <v>-1.1024621521343985E-2</v>
      </c>
    </row>
    <row r="1617" spans="1:3" x14ac:dyDescent="0.35">
      <c r="A1617" s="655"/>
      <c r="B1617" s="17" t="s">
        <v>197</v>
      </c>
      <c r="C1617" s="174">
        <v>-2.2241832090750053E-2</v>
      </c>
    </row>
    <row r="1618" spans="1:3" x14ac:dyDescent="0.35">
      <c r="A1618" s="655"/>
      <c r="B1618" s="17" t="s">
        <v>218</v>
      </c>
      <c r="C1618" s="174">
        <v>-1.0648130746950594E-2</v>
      </c>
    </row>
    <row r="1619" spans="1:3" x14ac:dyDescent="0.35">
      <c r="A1619" s="655"/>
      <c r="B1619" s="17" t="s">
        <v>198</v>
      </c>
      <c r="C1619" s="174">
        <v>-9.2453838660205411E-3</v>
      </c>
    </row>
    <row r="1620" spans="1:3" x14ac:dyDescent="0.35">
      <c r="A1620" s="655"/>
      <c r="B1620" s="17" t="s">
        <v>140</v>
      </c>
      <c r="C1620" s="174">
        <v>-1.7020724652820271E-3</v>
      </c>
    </row>
    <row r="1621" spans="1:3" x14ac:dyDescent="0.35">
      <c r="A1621" s="655"/>
      <c r="B1621" s="17" t="s">
        <v>199</v>
      </c>
      <c r="C1621" s="174">
        <v>-4.7853188794400297E-3</v>
      </c>
    </row>
    <row r="1622" spans="1:3" x14ac:dyDescent="0.35">
      <c r="A1622" s="655"/>
      <c r="B1622" s="17" t="s">
        <v>142</v>
      </c>
      <c r="C1622" s="174">
        <v>-7.7688889390337057E-3</v>
      </c>
    </row>
    <row r="1623" spans="1:3" x14ac:dyDescent="0.35">
      <c r="A1623" s="655"/>
      <c r="B1623" s="17" t="s">
        <v>143</v>
      </c>
      <c r="C1623" s="174">
        <v>-7.8841623789039691E-3</v>
      </c>
    </row>
    <row r="1624" spans="1:3" x14ac:dyDescent="0.35">
      <c r="A1624" s="655"/>
    </row>
    <row r="1625" spans="1:3" x14ac:dyDescent="0.35">
      <c r="A1625" s="655"/>
      <c r="B1625" s="241" t="s">
        <v>973</v>
      </c>
    </row>
    <row r="1626" spans="1:3" x14ac:dyDescent="0.35">
      <c r="A1626" s="655"/>
      <c r="B1626" s="86" t="s">
        <v>729</v>
      </c>
      <c r="C1626" s="67" t="s">
        <v>180</v>
      </c>
    </row>
    <row r="1627" spans="1:3" x14ac:dyDescent="0.35">
      <c r="A1627" s="655"/>
      <c r="B1627" s="17" t="s">
        <v>147</v>
      </c>
      <c r="C1627" s="174">
        <v>-1.2951957340638002E-2</v>
      </c>
    </row>
    <row r="1628" spans="1:3" x14ac:dyDescent="0.35">
      <c r="A1628" s="655"/>
      <c r="B1628" s="17" t="s">
        <v>148</v>
      </c>
      <c r="C1628" s="174">
        <v>-1.6247237205441169E-2</v>
      </c>
    </row>
    <row r="1629" spans="1:3" x14ac:dyDescent="0.35">
      <c r="A1629" s="655"/>
      <c r="B1629" s="17" t="s">
        <v>149</v>
      </c>
      <c r="C1629" s="174">
        <v>-2.610106861950829E-2</v>
      </c>
    </row>
    <row r="1630" spans="1:3" x14ac:dyDescent="0.35">
      <c r="A1630" s="655"/>
      <c r="B1630" s="17" t="s">
        <v>150</v>
      </c>
      <c r="C1630" s="174">
        <v>-1.3841854317380945E-2</v>
      </c>
    </row>
    <row r="1631" spans="1:3" x14ac:dyDescent="0.35">
      <c r="A1631" s="655"/>
      <c r="B1631" s="17" t="s">
        <v>151</v>
      </c>
      <c r="C1631" s="174">
        <v>-1.3548258519338111E-2</v>
      </c>
    </row>
    <row r="1632" spans="1:3" x14ac:dyDescent="0.35">
      <c r="A1632" s="655"/>
      <c r="B1632" s="17" t="s">
        <v>152</v>
      </c>
      <c r="C1632" s="174">
        <v>-2.6193395701882775E-2</v>
      </c>
    </row>
    <row r="1633" spans="1:3" x14ac:dyDescent="0.35">
      <c r="A1633" s="655"/>
      <c r="B1633" s="17" t="s">
        <v>153</v>
      </c>
      <c r="C1633" s="174">
        <v>-1.9359894107536916E-2</v>
      </c>
    </row>
    <row r="1634" spans="1:3" x14ac:dyDescent="0.35">
      <c r="A1634" s="655"/>
      <c r="B1634" s="17" t="s">
        <v>154</v>
      </c>
      <c r="C1634" s="174">
        <v>-2.1644366319210708E-2</v>
      </c>
    </row>
    <row r="1635" spans="1:3" x14ac:dyDescent="0.35">
      <c r="A1635" s="655"/>
      <c r="B1635" s="17" t="s">
        <v>155</v>
      </c>
      <c r="C1635" s="174">
        <v>-8.8954164895729878E-3</v>
      </c>
    </row>
    <row r="1636" spans="1:3" x14ac:dyDescent="0.35">
      <c r="A1636" s="655"/>
      <c r="B1636" s="17" t="s">
        <v>156</v>
      </c>
      <c r="C1636" s="174">
        <v>-1.8253530103066164E-2</v>
      </c>
    </row>
    <row r="1637" spans="1:3" x14ac:dyDescent="0.35">
      <c r="A1637" s="655"/>
      <c r="B1637" s="17" t="s">
        <v>157</v>
      </c>
      <c r="C1637" s="174">
        <v>-1.6476174252069611E-2</v>
      </c>
    </row>
    <row r="1638" spans="1:3" x14ac:dyDescent="0.35">
      <c r="A1638" s="655"/>
      <c r="B1638" s="17" t="s">
        <v>158</v>
      </c>
      <c r="C1638" s="174">
        <v>-6.6783922379983667E-3</v>
      </c>
    </row>
    <row r="1639" spans="1:3" x14ac:dyDescent="0.35">
      <c r="A1639" s="655"/>
      <c r="B1639" s="17" t="s">
        <v>159</v>
      </c>
      <c r="C1639" s="174">
        <v>-1.8585025746312177E-2</v>
      </c>
    </row>
    <row r="1640" spans="1:3" x14ac:dyDescent="0.35">
      <c r="A1640" s="655"/>
      <c r="B1640" s="17" t="s">
        <v>160</v>
      </c>
      <c r="C1640" s="174">
        <v>-4.2898284491085015E-2</v>
      </c>
    </row>
    <row r="1641" spans="1:3" x14ac:dyDescent="0.35">
      <c r="A1641" s="655"/>
      <c r="B1641" s="17" t="s">
        <v>161</v>
      </c>
      <c r="C1641" s="174">
        <v>-1.2123069527760714E-2</v>
      </c>
    </row>
    <row r="1642" spans="1:3" x14ac:dyDescent="0.35">
      <c r="A1642" s="655"/>
      <c r="B1642" s="17" t="s">
        <v>162</v>
      </c>
      <c r="C1642" s="174">
        <v>-1.7857083830342211E-2</v>
      </c>
    </row>
    <row r="1643" spans="1:3" x14ac:dyDescent="0.35">
      <c r="A1643" s="655"/>
      <c r="B1643" s="17" t="s">
        <v>163</v>
      </c>
      <c r="C1643" s="174">
        <v>-1.5764705797980304E-2</v>
      </c>
    </row>
    <row r="1644" spans="1:3" x14ac:dyDescent="0.35">
      <c r="A1644" s="655"/>
      <c r="B1644" s="17" t="s">
        <v>164</v>
      </c>
      <c r="C1644" s="174">
        <v>-3.0698341141067811E-2</v>
      </c>
    </row>
    <row r="1645" spans="1:3" x14ac:dyDescent="0.35">
      <c r="A1645" s="655"/>
      <c r="B1645" s="17" t="s">
        <v>165</v>
      </c>
      <c r="C1645" s="174">
        <v>-1.7024044168429855E-2</v>
      </c>
    </row>
    <row r="1646" spans="1:3" x14ac:dyDescent="0.35">
      <c r="A1646" s="655"/>
      <c r="B1646" s="17" t="s">
        <v>166</v>
      </c>
      <c r="C1646" s="174">
        <v>-1.9961924689372048E-2</v>
      </c>
    </row>
    <row r="1647" spans="1:3" x14ac:dyDescent="0.35">
      <c r="A1647" s="655"/>
      <c r="B1647" s="17" t="s">
        <v>167</v>
      </c>
      <c r="C1647" s="174">
        <v>-2.5644769282755657E-2</v>
      </c>
    </row>
    <row r="1648" spans="1:3" x14ac:dyDescent="0.35">
      <c r="A1648" s="655"/>
      <c r="B1648" s="17" t="s">
        <v>168</v>
      </c>
      <c r="C1648" s="174">
        <v>-1.6341161035852748E-2</v>
      </c>
    </row>
    <row r="1649" spans="1:3" x14ac:dyDescent="0.35">
      <c r="A1649" s="655"/>
      <c r="B1649" s="17" t="s">
        <v>169</v>
      </c>
      <c r="C1649" s="174">
        <v>-3.3530874287578713E-2</v>
      </c>
    </row>
    <row r="1650" spans="1:3" x14ac:dyDescent="0.35">
      <c r="A1650" s="655"/>
      <c r="B1650" s="17" t="s">
        <v>170</v>
      </c>
      <c r="C1650" s="174">
        <v>-3.3317450807025507E-2</v>
      </c>
    </row>
    <row r="1651" spans="1:3" x14ac:dyDescent="0.35">
      <c r="A1651" s="655"/>
      <c r="B1651" s="17" t="s">
        <v>171</v>
      </c>
      <c r="C1651" s="174">
        <v>-2.1987183486326101E-2</v>
      </c>
    </row>
    <row r="1652" spans="1:3" x14ac:dyDescent="0.35">
      <c r="A1652" s="655"/>
      <c r="B1652" s="17" t="s">
        <v>172</v>
      </c>
      <c r="C1652" s="174">
        <v>-2.1199468953682861E-2</v>
      </c>
    </row>
    <row r="1653" spans="1:3" x14ac:dyDescent="0.35">
      <c r="A1653" s="655"/>
      <c r="B1653" s="17" t="s">
        <v>173</v>
      </c>
      <c r="C1653" s="174">
        <v>-2.3325736458819052E-2</v>
      </c>
    </row>
    <row r="1654" spans="1:3" x14ac:dyDescent="0.35">
      <c r="A1654" s="655"/>
      <c r="B1654" s="17" t="s">
        <v>136</v>
      </c>
      <c r="C1654" s="174">
        <v>-2.2049243042687971E-2</v>
      </c>
    </row>
    <row r="1655" spans="1:3" x14ac:dyDescent="0.35">
      <c r="A1655" s="655"/>
      <c r="B1655" s="17" t="s">
        <v>197</v>
      </c>
      <c r="C1655" s="174">
        <v>-4.4483664181500106E-2</v>
      </c>
    </row>
    <row r="1656" spans="1:3" x14ac:dyDescent="0.35">
      <c r="A1656" s="655"/>
      <c r="B1656" s="17" t="s">
        <v>218</v>
      </c>
      <c r="C1656" s="174">
        <v>-2.1296261493901188E-2</v>
      </c>
    </row>
    <row r="1657" spans="1:3" x14ac:dyDescent="0.35">
      <c r="A1657" s="655"/>
      <c r="B1657" s="17" t="s">
        <v>198</v>
      </c>
      <c r="C1657" s="174">
        <v>-1.8490767732041082E-2</v>
      </c>
    </row>
    <row r="1658" spans="1:3" x14ac:dyDescent="0.35">
      <c r="A1658" s="655"/>
      <c r="B1658" s="17" t="s">
        <v>140</v>
      </c>
      <c r="C1658" s="174">
        <v>-3.4041449305640542E-3</v>
      </c>
    </row>
    <row r="1659" spans="1:3" x14ac:dyDescent="0.35">
      <c r="A1659" s="655"/>
      <c r="B1659" s="17" t="s">
        <v>199</v>
      </c>
      <c r="C1659" s="174">
        <v>-9.5706377588800594E-3</v>
      </c>
    </row>
    <row r="1660" spans="1:3" x14ac:dyDescent="0.35">
      <c r="A1660" s="655"/>
      <c r="B1660" s="17" t="s">
        <v>142</v>
      </c>
      <c r="C1660" s="174">
        <v>-1.5537777878067411E-2</v>
      </c>
    </row>
    <row r="1661" spans="1:3" x14ac:dyDescent="0.35">
      <c r="A1661" s="655"/>
      <c r="B1661" s="17" t="s">
        <v>143</v>
      </c>
      <c r="C1661" s="174">
        <v>-1.5768324757807938E-2</v>
      </c>
    </row>
    <row r="1662" spans="1:3" x14ac:dyDescent="0.35">
      <c r="A1662" s="655"/>
    </row>
    <row r="1663" spans="1:3" x14ac:dyDescent="0.35">
      <c r="A1663" s="655"/>
      <c r="B1663" s="241" t="s">
        <v>974</v>
      </c>
    </row>
    <row r="1664" spans="1:3" x14ac:dyDescent="0.35">
      <c r="A1664" s="655"/>
      <c r="B1664" s="86" t="s">
        <v>729</v>
      </c>
      <c r="C1664" s="67" t="s">
        <v>180</v>
      </c>
    </row>
    <row r="1665" spans="1:3" x14ac:dyDescent="0.35">
      <c r="A1665" s="655"/>
      <c r="B1665" s="17" t="s">
        <v>147</v>
      </c>
      <c r="C1665" s="174">
        <v>-2.5903914681276004E-2</v>
      </c>
    </row>
    <row r="1666" spans="1:3" x14ac:dyDescent="0.35">
      <c r="A1666" s="655"/>
      <c r="B1666" s="17" t="s">
        <v>148</v>
      </c>
      <c r="C1666" s="174">
        <v>-3.2494474410882337E-2</v>
      </c>
    </row>
    <row r="1667" spans="1:3" x14ac:dyDescent="0.35">
      <c r="A1667" s="655"/>
      <c r="B1667" s="17" t="s">
        <v>149</v>
      </c>
      <c r="C1667" s="174">
        <v>-5.220213723901658E-2</v>
      </c>
    </row>
    <row r="1668" spans="1:3" x14ac:dyDescent="0.35">
      <c r="A1668" s="655"/>
      <c r="B1668" s="17" t="s">
        <v>150</v>
      </c>
      <c r="C1668" s="174">
        <v>-2.768370863476189E-2</v>
      </c>
    </row>
    <row r="1669" spans="1:3" x14ac:dyDescent="0.35">
      <c r="A1669" s="655"/>
      <c r="B1669" s="17" t="s">
        <v>151</v>
      </c>
      <c r="C1669" s="174">
        <v>-2.7096517038676222E-2</v>
      </c>
    </row>
    <row r="1670" spans="1:3" x14ac:dyDescent="0.35">
      <c r="A1670" s="655"/>
      <c r="B1670" s="17" t="s">
        <v>152</v>
      </c>
      <c r="C1670" s="174">
        <v>-5.2386791403765551E-2</v>
      </c>
    </row>
    <row r="1671" spans="1:3" x14ac:dyDescent="0.35">
      <c r="A1671" s="655"/>
      <c r="B1671" s="17" t="s">
        <v>153</v>
      </c>
      <c r="C1671" s="174">
        <v>-3.8719788215073832E-2</v>
      </c>
    </row>
    <row r="1672" spans="1:3" x14ac:dyDescent="0.35">
      <c r="A1672" s="655"/>
      <c r="B1672" s="17" t="s">
        <v>154</v>
      </c>
      <c r="C1672" s="174">
        <v>-4.3288732638421416E-2</v>
      </c>
    </row>
    <row r="1673" spans="1:3" x14ac:dyDescent="0.35">
      <c r="A1673" s="655"/>
      <c r="B1673" s="17" t="s">
        <v>155</v>
      </c>
      <c r="C1673" s="174">
        <v>-1.7790832979145976E-2</v>
      </c>
    </row>
    <row r="1674" spans="1:3" x14ac:dyDescent="0.35">
      <c r="A1674" s="655"/>
      <c r="B1674" s="17" t="s">
        <v>156</v>
      </c>
      <c r="C1674" s="174">
        <v>-3.6507060206132327E-2</v>
      </c>
    </row>
    <row r="1675" spans="1:3" x14ac:dyDescent="0.35">
      <c r="A1675" s="655"/>
      <c r="B1675" s="17" t="s">
        <v>157</v>
      </c>
      <c r="C1675" s="174">
        <v>-3.2952348504139223E-2</v>
      </c>
    </row>
    <row r="1676" spans="1:3" x14ac:dyDescent="0.35">
      <c r="A1676" s="655"/>
      <c r="B1676" s="17" t="s">
        <v>158</v>
      </c>
      <c r="C1676" s="174">
        <v>-1.3356784475996733E-2</v>
      </c>
    </row>
    <row r="1677" spans="1:3" x14ac:dyDescent="0.35">
      <c r="A1677" s="655"/>
      <c r="B1677" s="17" t="s">
        <v>159</v>
      </c>
      <c r="C1677" s="174">
        <v>-3.7170051492624354E-2</v>
      </c>
    </row>
    <row r="1678" spans="1:3" x14ac:dyDescent="0.35">
      <c r="A1678" s="655"/>
      <c r="B1678" s="17" t="s">
        <v>160</v>
      </c>
      <c r="C1678" s="174">
        <v>-8.5796568982170029E-2</v>
      </c>
    </row>
    <row r="1679" spans="1:3" x14ac:dyDescent="0.35">
      <c r="A1679" s="655"/>
      <c r="B1679" s="17" t="s">
        <v>161</v>
      </c>
      <c r="C1679" s="174">
        <v>-2.4246139055521428E-2</v>
      </c>
    </row>
    <row r="1680" spans="1:3" x14ac:dyDescent="0.35">
      <c r="A1680" s="655"/>
      <c r="B1680" s="17" t="s">
        <v>162</v>
      </c>
      <c r="C1680" s="174">
        <v>-3.5714167660684422E-2</v>
      </c>
    </row>
    <row r="1681" spans="1:3" x14ac:dyDescent="0.35">
      <c r="A1681" s="655"/>
      <c r="B1681" s="17" t="s">
        <v>163</v>
      </c>
      <c r="C1681" s="174">
        <v>-3.1529411595960607E-2</v>
      </c>
    </row>
    <row r="1682" spans="1:3" x14ac:dyDescent="0.35">
      <c r="A1682" s="655"/>
      <c r="B1682" s="17" t="s">
        <v>164</v>
      </c>
      <c r="C1682" s="174">
        <v>-6.1396682282135621E-2</v>
      </c>
    </row>
    <row r="1683" spans="1:3" x14ac:dyDescent="0.35">
      <c r="A1683" s="655"/>
      <c r="B1683" s="17" t="s">
        <v>165</v>
      </c>
      <c r="C1683" s="174">
        <v>-3.4048088336859711E-2</v>
      </c>
    </row>
    <row r="1684" spans="1:3" x14ac:dyDescent="0.35">
      <c r="A1684" s="655"/>
      <c r="B1684" s="17" t="s">
        <v>166</v>
      </c>
      <c r="C1684" s="174">
        <v>-3.9923849378744096E-2</v>
      </c>
    </row>
    <row r="1685" spans="1:3" x14ac:dyDescent="0.35">
      <c r="A1685" s="655"/>
      <c r="B1685" s="17" t="s">
        <v>167</v>
      </c>
      <c r="C1685" s="174">
        <v>-5.1289538565511314E-2</v>
      </c>
    </row>
    <row r="1686" spans="1:3" x14ac:dyDescent="0.35">
      <c r="A1686" s="655"/>
      <c r="B1686" s="17" t="s">
        <v>168</v>
      </c>
      <c r="C1686" s="174">
        <v>-3.2682322071705495E-2</v>
      </c>
    </row>
    <row r="1687" spans="1:3" x14ac:dyDescent="0.35">
      <c r="A1687" s="655"/>
      <c r="B1687" s="17" t="s">
        <v>169</v>
      </c>
      <c r="C1687" s="174">
        <v>-6.7061748575157426E-2</v>
      </c>
    </row>
    <row r="1688" spans="1:3" x14ac:dyDescent="0.35">
      <c r="A1688" s="655"/>
      <c r="B1688" s="17" t="s">
        <v>170</v>
      </c>
      <c r="C1688" s="174">
        <v>-6.6634901614051015E-2</v>
      </c>
    </row>
    <row r="1689" spans="1:3" x14ac:dyDescent="0.35">
      <c r="A1689" s="655"/>
      <c r="B1689" s="17" t="s">
        <v>171</v>
      </c>
      <c r="C1689" s="174">
        <v>-4.3974366972652203E-2</v>
      </c>
    </row>
    <row r="1690" spans="1:3" x14ac:dyDescent="0.35">
      <c r="A1690" s="655"/>
      <c r="B1690" s="17" t="s">
        <v>172</v>
      </c>
      <c r="C1690" s="174">
        <v>-4.2398937907365722E-2</v>
      </c>
    </row>
    <row r="1691" spans="1:3" x14ac:dyDescent="0.35">
      <c r="A1691" s="655"/>
      <c r="B1691" s="17" t="s">
        <v>173</v>
      </c>
      <c r="C1691" s="174">
        <v>-4.6651472917638104E-2</v>
      </c>
    </row>
    <row r="1692" spans="1:3" x14ac:dyDescent="0.35">
      <c r="A1692" s="655"/>
      <c r="B1692" s="17" t="s">
        <v>136</v>
      </c>
      <c r="C1692" s="174">
        <v>-4.4098486085375942E-2</v>
      </c>
    </row>
    <row r="1693" spans="1:3" x14ac:dyDescent="0.35">
      <c r="A1693" s="655"/>
      <c r="B1693" s="17" t="s">
        <v>197</v>
      </c>
      <c r="C1693" s="174">
        <v>-8.8967328363000212E-2</v>
      </c>
    </row>
    <row r="1694" spans="1:3" x14ac:dyDescent="0.35">
      <c r="A1694" s="655"/>
      <c r="B1694" s="17" t="s">
        <v>218</v>
      </c>
      <c r="C1694" s="174">
        <v>-4.2592522987802375E-2</v>
      </c>
    </row>
    <row r="1695" spans="1:3" x14ac:dyDescent="0.35">
      <c r="A1695" s="655"/>
      <c r="B1695" s="17" t="s">
        <v>198</v>
      </c>
      <c r="C1695" s="174">
        <v>-3.6981535464082164E-2</v>
      </c>
    </row>
    <row r="1696" spans="1:3" x14ac:dyDescent="0.35">
      <c r="A1696" s="655"/>
      <c r="B1696" s="17" t="s">
        <v>140</v>
      </c>
      <c r="C1696" s="174">
        <v>-6.8082898611281084E-3</v>
      </c>
    </row>
    <row r="1697" spans="1:3" x14ac:dyDescent="0.35">
      <c r="A1697" s="655"/>
      <c r="B1697" s="17" t="s">
        <v>199</v>
      </c>
      <c r="C1697" s="174">
        <v>-1.9141275517760119E-2</v>
      </c>
    </row>
    <row r="1698" spans="1:3" x14ac:dyDescent="0.35">
      <c r="A1698" s="655"/>
      <c r="B1698" s="17" t="s">
        <v>142</v>
      </c>
      <c r="C1698" s="174">
        <v>-3.1075555756134823E-2</v>
      </c>
    </row>
    <row r="1699" spans="1:3" x14ac:dyDescent="0.35">
      <c r="A1699" s="655"/>
      <c r="B1699" s="17" t="s">
        <v>143</v>
      </c>
      <c r="C1699" s="174">
        <v>-3.1536649515615876E-2</v>
      </c>
    </row>
    <row r="1700" spans="1:3" x14ac:dyDescent="0.35">
      <c r="A1700" s="657" t="s">
        <v>674</v>
      </c>
    </row>
    <row r="1701" spans="1:3" x14ac:dyDescent="0.35">
      <c r="A1701" s="658"/>
    </row>
    <row r="1702" spans="1:3" x14ac:dyDescent="0.35">
      <c r="A1702" s="658"/>
      <c r="B1702" s="278" t="s">
        <v>1300</v>
      </c>
      <c r="C1702" s="6"/>
    </row>
    <row r="1703" spans="1:3" x14ac:dyDescent="0.35">
      <c r="A1703" s="658"/>
    </row>
    <row r="1704" spans="1:3" x14ac:dyDescent="0.35">
      <c r="A1704" s="658"/>
      <c r="B1704" s="241" t="s">
        <v>971</v>
      </c>
    </row>
    <row r="1705" spans="1:3" x14ac:dyDescent="0.35">
      <c r="A1705" s="658"/>
      <c r="B1705" s="17" t="s">
        <v>178</v>
      </c>
      <c r="C1705" s="42" t="s">
        <v>1046</v>
      </c>
    </row>
    <row r="1706" spans="1:3" x14ac:dyDescent="0.35">
      <c r="A1706" s="658"/>
      <c r="B1706" s="5" t="s">
        <v>179</v>
      </c>
      <c r="C1706" s="40" t="s">
        <v>1049</v>
      </c>
    </row>
    <row r="1707" spans="1:3" x14ac:dyDescent="0.35">
      <c r="A1707" s="658"/>
      <c r="B1707" s="5" t="s">
        <v>180</v>
      </c>
      <c r="C1707" s="41">
        <v>698300000000</v>
      </c>
    </row>
    <row r="1708" spans="1:3" x14ac:dyDescent="0.35">
      <c r="A1708" s="658"/>
    </row>
    <row r="1709" spans="1:3" x14ac:dyDescent="0.35">
      <c r="A1709" s="658"/>
      <c r="B1709" s="241" t="s">
        <v>973</v>
      </c>
    </row>
    <row r="1710" spans="1:3" x14ac:dyDescent="0.35">
      <c r="A1710" s="658"/>
      <c r="B1710" s="17" t="s">
        <v>178</v>
      </c>
      <c r="C1710" s="42" t="s">
        <v>1046</v>
      </c>
    </row>
    <row r="1711" spans="1:3" x14ac:dyDescent="0.35">
      <c r="A1711" s="658"/>
      <c r="B1711" s="5" t="s">
        <v>179</v>
      </c>
      <c r="C1711" s="40" t="s">
        <v>1049</v>
      </c>
    </row>
    <row r="1712" spans="1:3" x14ac:dyDescent="0.35">
      <c r="A1712" s="658"/>
      <c r="B1712" s="5" t="s">
        <v>180</v>
      </c>
      <c r="C1712" s="41">
        <v>1030000000000</v>
      </c>
    </row>
    <row r="1713" spans="1:3" x14ac:dyDescent="0.35">
      <c r="A1713" s="658"/>
    </row>
    <row r="1714" spans="1:3" x14ac:dyDescent="0.35">
      <c r="A1714" s="658"/>
      <c r="B1714" s="241" t="s">
        <v>974</v>
      </c>
    </row>
    <row r="1715" spans="1:3" x14ac:dyDescent="0.35">
      <c r="A1715" s="658"/>
      <c r="B1715" s="17" t="s">
        <v>178</v>
      </c>
      <c r="C1715" s="42" t="s">
        <v>1046</v>
      </c>
    </row>
    <row r="1716" spans="1:3" x14ac:dyDescent="0.35">
      <c r="A1716" s="658"/>
      <c r="B1716" s="5" t="s">
        <v>179</v>
      </c>
      <c r="C1716" s="40" t="s">
        <v>1049</v>
      </c>
    </row>
    <row r="1717" spans="1:3" x14ac:dyDescent="0.35">
      <c r="A1717" s="658"/>
      <c r="B1717" s="5" t="s">
        <v>180</v>
      </c>
      <c r="C1717" s="41">
        <v>4750000000000</v>
      </c>
    </row>
    <row r="1718" spans="1:3" x14ac:dyDescent="0.35">
      <c r="A1718" s="658"/>
    </row>
    <row r="1719" spans="1:3" x14ac:dyDescent="0.35">
      <c r="A1719" s="658"/>
    </row>
    <row r="1720" spans="1:3" x14ac:dyDescent="0.35">
      <c r="A1720" s="658"/>
    </row>
    <row r="1721" spans="1:3" x14ac:dyDescent="0.35">
      <c r="A1721" s="665" t="s">
        <v>488</v>
      </c>
      <c r="B1721" s="667" t="s">
        <v>699</v>
      </c>
      <c r="C1721" s="668"/>
    </row>
    <row r="1722" spans="1:3" x14ac:dyDescent="0.35">
      <c r="A1722" s="666"/>
    </row>
    <row r="1723" spans="1:3" x14ac:dyDescent="0.35">
      <c r="A1723" s="666"/>
      <c r="B1723" s="241" t="s">
        <v>971</v>
      </c>
    </row>
    <row r="1724" spans="1:3" x14ac:dyDescent="0.35">
      <c r="A1724" s="666"/>
      <c r="B1724" s="111" t="s">
        <v>178</v>
      </c>
      <c r="C1724" s="100" t="s">
        <v>700</v>
      </c>
    </row>
    <row r="1725" spans="1:3" x14ac:dyDescent="0.35">
      <c r="A1725" s="666"/>
      <c r="B1725" s="86" t="s">
        <v>448</v>
      </c>
      <c r="C1725" s="67" t="s">
        <v>181</v>
      </c>
    </row>
    <row r="1726" spans="1:3" x14ac:dyDescent="0.35">
      <c r="A1726" s="666"/>
      <c r="B1726" s="86" t="s">
        <v>180</v>
      </c>
      <c r="C1726" s="45">
        <v>2.6</v>
      </c>
    </row>
    <row r="1727" spans="1:3" x14ac:dyDescent="0.35">
      <c r="A1727" s="666"/>
    </row>
    <row r="1728" spans="1:3" x14ac:dyDescent="0.35">
      <c r="A1728" s="666"/>
      <c r="B1728" s="241" t="s">
        <v>973</v>
      </c>
    </row>
    <row r="1729" spans="1:3" x14ac:dyDescent="0.35">
      <c r="A1729" s="666"/>
      <c r="B1729" s="111" t="s">
        <v>178</v>
      </c>
      <c r="C1729" s="100" t="s">
        <v>700</v>
      </c>
    </row>
    <row r="1730" spans="1:3" x14ac:dyDescent="0.35">
      <c r="A1730" s="666"/>
      <c r="B1730" s="86" t="s">
        <v>448</v>
      </c>
      <c r="C1730" s="67" t="s">
        <v>181</v>
      </c>
    </row>
    <row r="1731" spans="1:3" x14ac:dyDescent="0.35">
      <c r="A1731" s="666"/>
      <c r="B1731" s="86" t="s">
        <v>180</v>
      </c>
      <c r="C1731" s="45">
        <v>4.5</v>
      </c>
    </row>
    <row r="1732" spans="1:3" x14ac:dyDescent="0.35">
      <c r="A1732" s="666"/>
    </row>
    <row r="1733" spans="1:3" x14ac:dyDescent="0.35">
      <c r="A1733" s="666"/>
      <c r="B1733" s="241" t="s">
        <v>974</v>
      </c>
    </row>
    <row r="1734" spans="1:3" x14ac:dyDescent="0.35">
      <c r="A1734" s="666"/>
      <c r="B1734" s="111" t="s">
        <v>178</v>
      </c>
      <c r="C1734" s="100" t="s">
        <v>700</v>
      </c>
    </row>
    <row r="1735" spans="1:3" x14ac:dyDescent="0.35">
      <c r="A1735" s="666"/>
      <c r="B1735" s="86" t="s">
        <v>448</v>
      </c>
      <c r="C1735" s="67" t="s">
        <v>181</v>
      </c>
    </row>
    <row r="1736" spans="1:3" x14ac:dyDescent="0.35">
      <c r="A1736" s="666"/>
      <c r="B1736" s="86" t="s">
        <v>180</v>
      </c>
      <c r="C1736" s="45">
        <v>6</v>
      </c>
    </row>
    <row r="1737" spans="1:3" x14ac:dyDescent="0.35">
      <c r="A1737" s="666"/>
    </row>
    <row r="1738" spans="1:3" x14ac:dyDescent="0.35">
      <c r="A1738" s="666"/>
      <c r="B1738" s="241" t="s">
        <v>1052</v>
      </c>
    </row>
    <row r="1739" spans="1:3" x14ac:dyDescent="0.35">
      <c r="A1739" s="666"/>
      <c r="B1739" s="111" t="s">
        <v>178</v>
      </c>
      <c r="C1739" s="100" t="s">
        <v>700</v>
      </c>
    </row>
    <row r="1740" spans="1:3" x14ac:dyDescent="0.35">
      <c r="A1740" s="666"/>
      <c r="B1740" s="86" t="s">
        <v>448</v>
      </c>
      <c r="C1740" s="67" t="s">
        <v>181</v>
      </c>
    </row>
    <row r="1741" spans="1:3" x14ac:dyDescent="0.35">
      <c r="A1741" s="666"/>
      <c r="B1741" s="86" t="s">
        <v>180</v>
      </c>
      <c r="C1741" s="45">
        <v>8.5</v>
      </c>
    </row>
    <row r="1742" spans="1:3" x14ac:dyDescent="0.35">
      <c r="A1742" s="666"/>
    </row>
    <row r="1743" spans="1:3" x14ac:dyDescent="0.35">
      <c r="A1743" s="666"/>
    </row>
    <row r="1744" spans="1:3" x14ac:dyDescent="0.35">
      <c r="A1744" s="666"/>
    </row>
    <row r="1745" spans="1:3" x14ac:dyDescent="0.35">
      <c r="A1745" s="666"/>
    </row>
    <row r="1746" spans="1:3" x14ac:dyDescent="0.35">
      <c r="A1746" s="662" t="s">
        <v>969</v>
      </c>
    </row>
    <row r="1747" spans="1:3" x14ac:dyDescent="0.35">
      <c r="A1747" s="663"/>
      <c r="B1747" s="656" t="s">
        <v>1166</v>
      </c>
      <c r="C1747" s="656"/>
    </row>
    <row r="1748" spans="1:3" x14ac:dyDescent="0.35">
      <c r="A1748" s="663"/>
    </row>
    <row r="1749" spans="1:3" x14ac:dyDescent="0.35">
      <c r="A1749" s="663"/>
      <c r="B1749" s="241" t="s">
        <v>971</v>
      </c>
    </row>
    <row r="1750" spans="1:3" x14ac:dyDescent="0.35">
      <c r="A1750" s="663"/>
      <c r="B1750" s="5" t="s">
        <v>446</v>
      </c>
      <c r="C1750" s="67" t="s">
        <v>181</v>
      </c>
    </row>
    <row r="1751" spans="1:3" x14ac:dyDescent="0.35">
      <c r="A1751" s="663"/>
      <c r="B1751" s="81" t="s">
        <v>196</v>
      </c>
      <c r="C1751" s="52">
        <v>0</v>
      </c>
    </row>
    <row r="1752" spans="1:3" x14ac:dyDescent="0.35">
      <c r="A1752" s="663"/>
      <c r="B1752" s="81" t="s">
        <v>136</v>
      </c>
      <c r="C1752" s="52">
        <v>0</v>
      </c>
    </row>
    <row r="1753" spans="1:3" x14ac:dyDescent="0.35">
      <c r="A1753" s="663"/>
      <c r="B1753" s="81" t="s">
        <v>197</v>
      </c>
      <c r="C1753" s="52">
        <v>0</v>
      </c>
    </row>
    <row r="1754" spans="1:3" x14ac:dyDescent="0.35">
      <c r="A1754" s="663"/>
      <c r="B1754" s="81" t="s">
        <v>218</v>
      </c>
      <c r="C1754" s="52">
        <v>0</v>
      </c>
    </row>
    <row r="1755" spans="1:3" x14ac:dyDescent="0.35">
      <c r="A1755" s="663"/>
      <c r="B1755" s="81" t="s">
        <v>198</v>
      </c>
      <c r="C1755" s="52">
        <v>0</v>
      </c>
    </row>
    <row r="1756" spans="1:3" x14ac:dyDescent="0.35">
      <c r="A1756" s="663"/>
      <c r="B1756" s="81" t="s">
        <v>140</v>
      </c>
      <c r="C1756" s="52">
        <v>0</v>
      </c>
    </row>
    <row r="1757" spans="1:3" x14ac:dyDescent="0.35">
      <c r="A1757" s="663"/>
      <c r="B1757" s="81" t="s">
        <v>199</v>
      </c>
      <c r="C1757" s="52">
        <v>0</v>
      </c>
    </row>
    <row r="1758" spans="1:3" x14ac:dyDescent="0.35">
      <c r="A1758" s="663"/>
      <c r="B1758" s="81" t="s">
        <v>142</v>
      </c>
      <c r="C1758" s="52">
        <v>0</v>
      </c>
    </row>
    <row r="1759" spans="1:3" x14ac:dyDescent="0.35">
      <c r="A1759" s="663"/>
      <c r="B1759" s="81" t="s">
        <v>143</v>
      </c>
      <c r="C1759" s="52">
        <v>0</v>
      </c>
    </row>
    <row r="1760" spans="1:3" x14ac:dyDescent="0.35">
      <c r="A1760" s="663"/>
    </row>
    <row r="1761" spans="1:3" x14ac:dyDescent="0.35">
      <c r="A1761" s="663"/>
      <c r="B1761" s="241" t="s">
        <v>973</v>
      </c>
    </row>
    <row r="1762" spans="1:3" x14ac:dyDescent="0.35">
      <c r="A1762" s="663"/>
      <c r="B1762" s="5" t="s">
        <v>446</v>
      </c>
      <c r="C1762" s="67" t="s">
        <v>181</v>
      </c>
    </row>
    <row r="1763" spans="1:3" x14ac:dyDescent="0.35">
      <c r="A1763" s="663"/>
      <c r="B1763" s="81" t="s">
        <v>196</v>
      </c>
      <c r="C1763" s="52">
        <v>0.5</v>
      </c>
    </row>
    <row r="1764" spans="1:3" x14ac:dyDescent="0.35">
      <c r="A1764" s="663"/>
      <c r="B1764" s="81" t="s">
        <v>136</v>
      </c>
      <c r="C1764" s="52">
        <v>0.5</v>
      </c>
    </row>
    <row r="1765" spans="1:3" x14ac:dyDescent="0.35">
      <c r="A1765" s="663"/>
      <c r="B1765" s="81" t="s">
        <v>197</v>
      </c>
      <c r="C1765" s="52">
        <v>0.5</v>
      </c>
    </row>
    <row r="1766" spans="1:3" x14ac:dyDescent="0.35">
      <c r="A1766" s="663"/>
      <c r="B1766" s="81" t="s">
        <v>218</v>
      </c>
      <c r="C1766" s="52">
        <v>0.5</v>
      </c>
    </row>
    <row r="1767" spans="1:3" x14ac:dyDescent="0.35">
      <c r="A1767" s="663"/>
      <c r="B1767" s="81" t="s">
        <v>198</v>
      </c>
      <c r="C1767" s="52">
        <v>0.5</v>
      </c>
    </row>
    <row r="1768" spans="1:3" x14ac:dyDescent="0.35">
      <c r="A1768" s="663"/>
      <c r="B1768" s="81" t="s">
        <v>140</v>
      </c>
      <c r="C1768" s="52">
        <v>0.5</v>
      </c>
    </row>
    <row r="1769" spans="1:3" x14ac:dyDescent="0.35">
      <c r="A1769" s="663"/>
      <c r="B1769" s="81" t="s">
        <v>199</v>
      </c>
      <c r="C1769" s="52">
        <v>0.5</v>
      </c>
    </row>
    <row r="1770" spans="1:3" x14ac:dyDescent="0.35">
      <c r="A1770" s="663"/>
      <c r="B1770" s="81" t="s">
        <v>142</v>
      </c>
      <c r="C1770" s="52">
        <v>0.5</v>
      </c>
    </row>
    <row r="1771" spans="1:3" x14ac:dyDescent="0.35">
      <c r="A1771" s="663"/>
      <c r="B1771" s="81" t="s">
        <v>143</v>
      </c>
      <c r="C1771" s="52">
        <v>0.5</v>
      </c>
    </row>
    <row r="1772" spans="1:3" x14ac:dyDescent="0.35">
      <c r="A1772" s="663"/>
    </row>
    <row r="1773" spans="1:3" x14ac:dyDescent="0.35">
      <c r="A1773" s="663"/>
      <c r="B1773" s="241" t="s">
        <v>974</v>
      </c>
    </row>
    <row r="1774" spans="1:3" x14ac:dyDescent="0.35">
      <c r="A1774" s="663"/>
      <c r="B1774" s="5" t="s">
        <v>446</v>
      </c>
      <c r="C1774" s="67" t="s">
        <v>181</v>
      </c>
    </row>
    <row r="1775" spans="1:3" x14ac:dyDescent="0.35">
      <c r="A1775" s="663"/>
      <c r="B1775" s="81" t="s">
        <v>196</v>
      </c>
      <c r="C1775" s="52">
        <v>1</v>
      </c>
    </row>
    <row r="1776" spans="1:3" x14ac:dyDescent="0.35">
      <c r="A1776" s="663"/>
      <c r="B1776" s="81" t="s">
        <v>136</v>
      </c>
      <c r="C1776" s="52">
        <v>1</v>
      </c>
    </row>
    <row r="1777" spans="1:9" x14ac:dyDescent="0.35">
      <c r="A1777" s="663"/>
      <c r="B1777" s="81" t="s">
        <v>197</v>
      </c>
      <c r="C1777" s="52">
        <v>1</v>
      </c>
    </row>
    <row r="1778" spans="1:9" x14ac:dyDescent="0.35">
      <c r="A1778" s="663"/>
      <c r="B1778" s="81" t="s">
        <v>218</v>
      </c>
      <c r="C1778" s="52">
        <v>1</v>
      </c>
    </row>
    <row r="1779" spans="1:9" x14ac:dyDescent="0.35">
      <c r="A1779" s="663"/>
      <c r="B1779" s="81" t="s">
        <v>198</v>
      </c>
      <c r="C1779" s="52">
        <v>1</v>
      </c>
    </row>
    <row r="1780" spans="1:9" x14ac:dyDescent="0.35">
      <c r="A1780" s="663"/>
      <c r="B1780" s="81" t="s">
        <v>140</v>
      </c>
      <c r="C1780" s="52">
        <v>1</v>
      </c>
    </row>
    <row r="1781" spans="1:9" x14ac:dyDescent="0.35">
      <c r="A1781" s="663"/>
      <c r="B1781" s="81" t="s">
        <v>199</v>
      </c>
      <c r="C1781" s="52">
        <v>1</v>
      </c>
    </row>
    <row r="1782" spans="1:9" x14ac:dyDescent="0.35">
      <c r="A1782" s="663"/>
      <c r="B1782" s="81" t="s">
        <v>142</v>
      </c>
      <c r="C1782" s="52">
        <v>1</v>
      </c>
    </row>
    <row r="1783" spans="1:9" x14ac:dyDescent="0.35">
      <c r="A1783" s="663"/>
      <c r="B1783" s="81" t="s">
        <v>143</v>
      </c>
      <c r="C1783" s="52">
        <v>1</v>
      </c>
    </row>
    <row r="1784" spans="1:9" x14ac:dyDescent="0.35">
      <c r="A1784" s="663"/>
    </row>
    <row r="1785" spans="1:9" x14ac:dyDescent="0.35">
      <c r="A1785" s="663"/>
      <c r="B1785" s="656" t="s">
        <v>897</v>
      </c>
      <c r="C1785" s="656"/>
    </row>
    <row r="1786" spans="1:9" x14ac:dyDescent="0.35">
      <c r="A1786" s="663"/>
    </row>
    <row r="1787" spans="1:9" x14ac:dyDescent="0.35">
      <c r="A1787" s="663"/>
      <c r="B1787" s="671" t="s">
        <v>971</v>
      </c>
      <c r="C1787" s="672"/>
      <c r="D1787" s="672"/>
      <c r="E1787" s="672"/>
      <c r="F1787" s="672"/>
      <c r="G1787" s="672"/>
      <c r="H1787" s="672"/>
      <c r="I1787" s="672"/>
    </row>
    <row r="1788" spans="1:9" ht="14.9" customHeight="1" x14ac:dyDescent="0.35">
      <c r="A1788" s="663"/>
      <c r="B1788" s="673" t="s">
        <v>898</v>
      </c>
      <c r="C1788" s="674"/>
      <c r="E1788" s="673" t="s">
        <v>899</v>
      </c>
      <c r="F1788" s="674"/>
      <c r="H1788" s="673" t="s">
        <v>900</v>
      </c>
      <c r="I1788" s="674"/>
    </row>
    <row r="1789" spans="1:9" x14ac:dyDescent="0.35">
      <c r="A1789" s="663"/>
      <c r="B1789" s="5" t="s">
        <v>446</v>
      </c>
      <c r="C1789" s="78" t="s">
        <v>181</v>
      </c>
      <c r="E1789" s="5" t="s">
        <v>446</v>
      </c>
      <c r="F1789" s="78" t="s">
        <v>181</v>
      </c>
      <c r="H1789" s="5" t="s">
        <v>446</v>
      </c>
      <c r="I1789" s="78" t="s">
        <v>181</v>
      </c>
    </row>
    <row r="1790" spans="1:9" x14ac:dyDescent="0.35">
      <c r="A1790" s="663"/>
      <c r="B1790" s="81" t="s">
        <v>196</v>
      </c>
      <c r="C1790" s="277">
        <v>0</v>
      </c>
      <c r="E1790" s="81" t="s">
        <v>196</v>
      </c>
      <c r="F1790" s="277">
        <v>0</v>
      </c>
      <c r="H1790" s="81" t="s">
        <v>196</v>
      </c>
      <c r="I1790" s="277">
        <v>0</v>
      </c>
    </row>
    <row r="1791" spans="1:9" x14ac:dyDescent="0.35">
      <c r="A1791" s="663"/>
      <c r="B1791" s="81" t="s">
        <v>136</v>
      </c>
      <c r="C1791" s="277">
        <v>0</v>
      </c>
      <c r="E1791" s="81" t="s">
        <v>136</v>
      </c>
      <c r="F1791" s="277">
        <v>0</v>
      </c>
      <c r="H1791" s="81" t="s">
        <v>136</v>
      </c>
      <c r="I1791" s="277">
        <v>0</v>
      </c>
    </row>
    <row r="1792" spans="1:9" x14ac:dyDescent="0.35">
      <c r="A1792" s="663"/>
      <c r="B1792" s="81" t="s">
        <v>197</v>
      </c>
      <c r="C1792" s="277">
        <v>0</v>
      </c>
      <c r="E1792" s="81" t="s">
        <v>197</v>
      </c>
      <c r="F1792" s="277">
        <v>0</v>
      </c>
      <c r="H1792" s="81" t="s">
        <v>197</v>
      </c>
      <c r="I1792" s="277">
        <v>0</v>
      </c>
    </row>
    <row r="1793" spans="1:9" x14ac:dyDescent="0.35">
      <c r="A1793" s="663"/>
      <c r="B1793" s="81" t="s">
        <v>218</v>
      </c>
      <c r="C1793" s="277">
        <v>0</v>
      </c>
      <c r="E1793" s="81" t="s">
        <v>218</v>
      </c>
      <c r="F1793" s="277">
        <v>0</v>
      </c>
      <c r="H1793" s="81" t="s">
        <v>218</v>
      </c>
      <c r="I1793" s="277">
        <v>0</v>
      </c>
    </row>
    <row r="1794" spans="1:9" x14ac:dyDescent="0.35">
      <c r="A1794" s="663"/>
      <c r="B1794" s="81" t="s">
        <v>198</v>
      </c>
      <c r="C1794" s="277">
        <v>0</v>
      </c>
      <c r="E1794" s="81" t="s">
        <v>198</v>
      </c>
      <c r="F1794" s="277">
        <v>0</v>
      </c>
      <c r="H1794" s="81" t="s">
        <v>198</v>
      </c>
      <c r="I1794" s="277">
        <v>0</v>
      </c>
    </row>
    <row r="1795" spans="1:9" x14ac:dyDescent="0.35">
      <c r="A1795" s="663"/>
      <c r="B1795" s="81" t="s">
        <v>140</v>
      </c>
      <c r="C1795" s="277">
        <v>0</v>
      </c>
      <c r="E1795" s="81" t="s">
        <v>140</v>
      </c>
      <c r="F1795" s="277">
        <v>0</v>
      </c>
      <c r="H1795" s="81" t="s">
        <v>140</v>
      </c>
      <c r="I1795" s="277">
        <v>0</v>
      </c>
    </row>
    <row r="1796" spans="1:9" x14ac:dyDescent="0.35">
      <c r="A1796" s="663"/>
      <c r="B1796" s="81" t="s">
        <v>199</v>
      </c>
      <c r="C1796" s="277">
        <v>0</v>
      </c>
      <c r="E1796" s="81" t="s">
        <v>199</v>
      </c>
      <c r="F1796" s="277">
        <v>0</v>
      </c>
      <c r="H1796" s="81" t="s">
        <v>199</v>
      </c>
      <c r="I1796" s="277">
        <v>0</v>
      </c>
    </row>
    <row r="1797" spans="1:9" x14ac:dyDescent="0.35">
      <c r="A1797" s="663"/>
      <c r="B1797" s="81" t="s">
        <v>142</v>
      </c>
      <c r="C1797" s="277">
        <v>0</v>
      </c>
      <c r="E1797" s="81" t="s">
        <v>142</v>
      </c>
      <c r="F1797" s="277">
        <v>0</v>
      </c>
      <c r="H1797" s="81" t="s">
        <v>142</v>
      </c>
      <c r="I1797" s="277">
        <v>0</v>
      </c>
    </row>
    <row r="1798" spans="1:9" x14ac:dyDescent="0.35">
      <c r="A1798" s="663"/>
      <c r="B1798" s="81" t="s">
        <v>143</v>
      </c>
      <c r="C1798" s="277">
        <v>0</v>
      </c>
      <c r="E1798" s="81" t="s">
        <v>143</v>
      </c>
      <c r="F1798" s="277">
        <v>0</v>
      </c>
      <c r="H1798" s="81" t="s">
        <v>143</v>
      </c>
      <c r="I1798" s="277">
        <v>0</v>
      </c>
    </row>
    <row r="1799" spans="1:9" x14ac:dyDescent="0.35">
      <c r="A1799" s="663"/>
    </row>
    <row r="1800" spans="1:9" x14ac:dyDescent="0.35">
      <c r="A1800" s="663"/>
      <c r="B1800" s="671" t="s">
        <v>973</v>
      </c>
      <c r="C1800" s="672"/>
      <c r="D1800" s="672"/>
      <c r="E1800" s="672"/>
      <c r="F1800" s="672"/>
      <c r="G1800" s="672"/>
      <c r="H1800" s="672"/>
      <c r="I1800" s="672"/>
    </row>
    <row r="1801" spans="1:9" ht="14.9" customHeight="1" x14ac:dyDescent="0.35">
      <c r="A1801" s="663"/>
      <c r="B1801" s="673" t="s">
        <v>898</v>
      </c>
      <c r="C1801" s="674"/>
      <c r="E1801" s="673" t="s">
        <v>899</v>
      </c>
      <c r="F1801" s="674"/>
      <c r="H1801" s="673" t="s">
        <v>900</v>
      </c>
      <c r="I1801" s="674"/>
    </row>
    <row r="1802" spans="1:9" x14ac:dyDescent="0.35">
      <c r="A1802" s="663"/>
      <c r="B1802" s="5" t="s">
        <v>446</v>
      </c>
      <c r="C1802" s="78" t="s">
        <v>181</v>
      </c>
      <c r="E1802" s="5" t="s">
        <v>446</v>
      </c>
      <c r="F1802" s="78" t="s">
        <v>181</v>
      </c>
      <c r="H1802" s="5" t="s">
        <v>446</v>
      </c>
      <c r="I1802" s="78" t="s">
        <v>181</v>
      </c>
    </row>
    <row r="1803" spans="1:9" x14ac:dyDescent="0.35">
      <c r="A1803" s="663"/>
      <c r="B1803" s="81" t="s">
        <v>196</v>
      </c>
      <c r="C1803" s="277">
        <v>0.8</v>
      </c>
      <c r="E1803" s="81" t="s">
        <v>196</v>
      </c>
      <c r="F1803" s="277">
        <v>0.8</v>
      </c>
      <c r="H1803" s="81" t="s">
        <v>196</v>
      </c>
      <c r="I1803" s="277">
        <v>0.8</v>
      </c>
    </row>
    <row r="1804" spans="1:9" x14ac:dyDescent="0.35">
      <c r="A1804" s="663"/>
      <c r="B1804" s="81" t="s">
        <v>136</v>
      </c>
      <c r="C1804" s="277">
        <v>0.8</v>
      </c>
      <c r="E1804" s="81" t="s">
        <v>136</v>
      </c>
      <c r="F1804" s="277">
        <v>0.8</v>
      </c>
      <c r="H1804" s="81" t="s">
        <v>136</v>
      </c>
      <c r="I1804" s="277">
        <v>0.8</v>
      </c>
    </row>
    <row r="1805" spans="1:9" x14ac:dyDescent="0.35">
      <c r="A1805" s="663"/>
      <c r="B1805" s="81" t="s">
        <v>197</v>
      </c>
      <c r="C1805" s="277">
        <v>0.8</v>
      </c>
      <c r="E1805" s="81" t="s">
        <v>197</v>
      </c>
      <c r="F1805" s="277">
        <v>0.8</v>
      </c>
      <c r="H1805" s="81" t="s">
        <v>197</v>
      </c>
      <c r="I1805" s="277">
        <v>0.8</v>
      </c>
    </row>
    <row r="1806" spans="1:9" x14ac:dyDescent="0.35">
      <c r="A1806" s="663"/>
      <c r="B1806" s="81" t="s">
        <v>218</v>
      </c>
      <c r="C1806" s="277">
        <v>0.8</v>
      </c>
      <c r="E1806" s="81" t="s">
        <v>218</v>
      </c>
      <c r="F1806" s="277">
        <v>0.8</v>
      </c>
      <c r="H1806" s="81" t="s">
        <v>218</v>
      </c>
      <c r="I1806" s="277">
        <v>0.8</v>
      </c>
    </row>
    <row r="1807" spans="1:9" x14ac:dyDescent="0.35">
      <c r="A1807" s="663"/>
      <c r="B1807" s="81" t="s">
        <v>198</v>
      </c>
      <c r="C1807" s="277">
        <v>0.8</v>
      </c>
      <c r="E1807" s="81" t="s">
        <v>198</v>
      </c>
      <c r="F1807" s="277">
        <v>0.8</v>
      </c>
      <c r="H1807" s="81" t="s">
        <v>198</v>
      </c>
      <c r="I1807" s="277">
        <v>0.8</v>
      </c>
    </row>
    <row r="1808" spans="1:9" x14ac:dyDescent="0.35">
      <c r="A1808" s="663"/>
      <c r="B1808" s="81" t="s">
        <v>140</v>
      </c>
      <c r="C1808" s="277">
        <v>0.8</v>
      </c>
      <c r="E1808" s="81" t="s">
        <v>140</v>
      </c>
      <c r="F1808" s="277">
        <v>0.8</v>
      </c>
      <c r="H1808" s="81" t="s">
        <v>140</v>
      </c>
      <c r="I1808" s="277">
        <v>0.8</v>
      </c>
    </row>
    <row r="1809" spans="1:9" x14ac:dyDescent="0.35">
      <c r="A1809" s="663"/>
      <c r="B1809" s="81" t="s">
        <v>199</v>
      </c>
      <c r="C1809" s="277">
        <v>0.8</v>
      </c>
      <c r="E1809" s="81" t="s">
        <v>199</v>
      </c>
      <c r="F1809" s="277">
        <v>0.8</v>
      </c>
      <c r="H1809" s="81" t="s">
        <v>199</v>
      </c>
      <c r="I1809" s="277">
        <v>0.8</v>
      </c>
    </row>
    <row r="1810" spans="1:9" x14ac:dyDescent="0.35">
      <c r="A1810" s="663"/>
      <c r="B1810" s="81" t="s">
        <v>142</v>
      </c>
      <c r="C1810" s="277">
        <v>0.8</v>
      </c>
      <c r="E1810" s="81" t="s">
        <v>142</v>
      </c>
      <c r="F1810" s="277">
        <v>0.8</v>
      </c>
      <c r="H1810" s="81" t="s">
        <v>142</v>
      </c>
      <c r="I1810" s="277">
        <v>0.8</v>
      </c>
    </row>
    <row r="1811" spans="1:9" x14ac:dyDescent="0.35">
      <c r="A1811" s="663"/>
      <c r="B1811" s="81" t="s">
        <v>143</v>
      </c>
      <c r="C1811" s="277">
        <v>0.8</v>
      </c>
      <c r="E1811" s="81" t="s">
        <v>143</v>
      </c>
      <c r="F1811" s="277">
        <v>0.8</v>
      </c>
      <c r="H1811" s="81" t="s">
        <v>143</v>
      </c>
      <c r="I1811" s="277">
        <v>0.8</v>
      </c>
    </row>
    <row r="1812" spans="1:9" x14ac:dyDescent="0.35">
      <c r="A1812" s="663"/>
    </row>
    <row r="1813" spans="1:9" x14ac:dyDescent="0.35">
      <c r="A1813" s="663"/>
      <c r="B1813" s="671" t="s">
        <v>974</v>
      </c>
      <c r="C1813" s="672"/>
      <c r="D1813" s="672"/>
      <c r="E1813" s="672"/>
      <c r="F1813" s="672"/>
      <c r="G1813" s="672"/>
      <c r="H1813" s="672"/>
      <c r="I1813" s="672"/>
    </row>
    <row r="1814" spans="1:9" ht="14.9" customHeight="1" x14ac:dyDescent="0.35">
      <c r="A1814" s="663"/>
      <c r="B1814" s="673" t="s">
        <v>898</v>
      </c>
      <c r="C1814" s="674"/>
      <c r="E1814" s="673" t="s">
        <v>899</v>
      </c>
      <c r="F1814" s="674"/>
      <c r="H1814" s="673" t="s">
        <v>900</v>
      </c>
      <c r="I1814" s="674"/>
    </row>
    <row r="1815" spans="1:9" x14ac:dyDescent="0.35">
      <c r="A1815" s="663"/>
      <c r="B1815" s="5" t="s">
        <v>446</v>
      </c>
      <c r="C1815" s="78" t="s">
        <v>181</v>
      </c>
      <c r="E1815" s="5" t="s">
        <v>446</v>
      </c>
      <c r="F1815" s="78" t="s">
        <v>181</v>
      </c>
      <c r="H1815" s="5" t="s">
        <v>446</v>
      </c>
      <c r="I1815" s="78" t="s">
        <v>181</v>
      </c>
    </row>
    <row r="1816" spans="1:9" x14ac:dyDescent="0.35">
      <c r="A1816" s="663"/>
      <c r="B1816" s="81" t="s">
        <v>196</v>
      </c>
      <c r="C1816" s="277">
        <v>1</v>
      </c>
      <c r="E1816" s="81" t="s">
        <v>196</v>
      </c>
      <c r="F1816" s="277">
        <v>1</v>
      </c>
      <c r="H1816" s="81" t="s">
        <v>196</v>
      </c>
      <c r="I1816" s="277">
        <v>1</v>
      </c>
    </row>
    <row r="1817" spans="1:9" x14ac:dyDescent="0.35">
      <c r="A1817" s="663"/>
      <c r="B1817" s="81" t="s">
        <v>136</v>
      </c>
      <c r="C1817" s="277">
        <v>1</v>
      </c>
      <c r="E1817" s="81" t="s">
        <v>136</v>
      </c>
      <c r="F1817" s="277">
        <v>1</v>
      </c>
      <c r="H1817" s="81" t="s">
        <v>136</v>
      </c>
      <c r="I1817" s="277">
        <v>1</v>
      </c>
    </row>
    <row r="1818" spans="1:9" x14ac:dyDescent="0.35">
      <c r="A1818" s="663"/>
      <c r="B1818" s="81" t="s">
        <v>197</v>
      </c>
      <c r="C1818" s="277">
        <v>1</v>
      </c>
      <c r="E1818" s="81" t="s">
        <v>197</v>
      </c>
      <c r="F1818" s="277">
        <v>1</v>
      </c>
      <c r="H1818" s="81" t="s">
        <v>197</v>
      </c>
      <c r="I1818" s="277">
        <v>1</v>
      </c>
    </row>
    <row r="1819" spans="1:9" x14ac:dyDescent="0.35">
      <c r="A1819" s="663"/>
      <c r="B1819" s="81" t="s">
        <v>218</v>
      </c>
      <c r="C1819" s="277">
        <v>1</v>
      </c>
      <c r="E1819" s="81" t="s">
        <v>218</v>
      </c>
      <c r="F1819" s="277">
        <v>1</v>
      </c>
      <c r="H1819" s="81" t="s">
        <v>218</v>
      </c>
      <c r="I1819" s="277">
        <v>1</v>
      </c>
    </row>
    <row r="1820" spans="1:9" x14ac:dyDescent="0.35">
      <c r="A1820" s="663"/>
      <c r="B1820" s="81" t="s">
        <v>198</v>
      </c>
      <c r="C1820" s="277">
        <v>1</v>
      </c>
      <c r="E1820" s="81" t="s">
        <v>198</v>
      </c>
      <c r="F1820" s="277">
        <v>1</v>
      </c>
      <c r="H1820" s="81" t="s">
        <v>198</v>
      </c>
      <c r="I1820" s="277">
        <v>1</v>
      </c>
    </row>
    <row r="1821" spans="1:9" x14ac:dyDescent="0.35">
      <c r="A1821" s="663"/>
      <c r="B1821" s="81" t="s">
        <v>140</v>
      </c>
      <c r="C1821" s="277">
        <v>1</v>
      </c>
      <c r="E1821" s="81" t="s">
        <v>140</v>
      </c>
      <c r="F1821" s="277">
        <v>1</v>
      </c>
      <c r="H1821" s="81" t="s">
        <v>140</v>
      </c>
      <c r="I1821" s="277">
        <v>1</v>
      </c>
    </row>
    <row r="1822" spans="1:9" x14ac:dyDescent="0.35">
      <c r="A1822" s="663"/>
      <c r="B1822" s="81" t="s">
        <v>199</v>
      </c>
      <c r="C1822" s="277">
        <v>1</v>
      </c>
      <c r="E1822" s="81" t="s">
        <v>199</v>
      </c>
      <c r="F1822" s="277">
        <v>1</v>
      </c>
      <c r="H1822" s="81" t="s">
        <v>199</v>
      </c>
      <c r="I1822" s="277">
        <v>1</v>
      </c>
    </row>
    <row r="1823" spans="1:9" x14ac:dyDescent="0.35">
      <c r="A1823" s="663"/>
      <c r="B1823" s="81" t="s">
        <v>142</v>
      </c>
      <c r="C1823" s="277">
        <v>1</v>
      </c>
      <c r="E1823" s="81" t="s">
        <v>142</v>
      </c>
      <c r="F1823" s="277">
        <v>1</v>
      </c>
      <c r="H1823" s="81" t="s">
        <v>142</v>
      </c>
      <c r="I1823" s="277">
        <v>1</v>
      </c>
    </row>
    <row r="1824" spans="1:9" x14ac:dyDescent="0.35">
      <c r="A1824" s="663"/>
      <c r="B1824" s="81" t="s">
        <v>143</v>
      </c>
      <c r="C1824" s="277">
        <v>1</v>
      </c>
      <c r="E1824" s="81" t="s">
        <v>143</v>
      </c>
      <c r="F1824" s="277">
        <v>1</v>
      </c>
      <c r="H1824" s="81" t="s">
        <v>143</v>
      </c>
      <c r="I1824" s="277">
        <v>1</v>
      </c>
    </row>
    <row r="1825" spans="1:16" x14ac:dyDescent="0.35">
      <c r="A1825" s="663"/>
    </row>
    <row r="1826" spans="1:16" x14ac:dyDescent="0.35">
      <c r="A1826" s="663"/>
    </row>
    <row r="1827" spans="1:16" x14ac:dyDescent="0.35">
      <c r="A1827" s="663"/>
      <c r="B1827" s="656" t="s">
        <v>388</v>
      </c>
      <c r="C1827" s="656"/>
    </row>
    <row r="1828" spans="1:16" x14ac:dyDescent="0.35">
      <c r="A1828" s="663"/>
    </row>
    <row r="1829" spans="1:16" x14ac:dyDescent="0.35">
      <c r="A1829" s="663"/>
      <c r="B1829" s="24" t="s">
        <v>365</v>
      </c>
    </row>
    <row r="1830" spans="1:16" x14ac:dyDescent="0.35">
      <c r="A1830" s="663"/>
      <c r="B1830" s="67" t="s">
        <v>181</v>
      </c>
    </row>
    <row r="1831" spans="1:16" x14ac:dyDescent="0.35">
      <c r="A1831" s="663"/>
      <c r="B1831" s="68">
        <v>0.3</v>
      </c>
    </row>
    <row r="1832" spans="1:16" x14ac:dyDescent="0.35">
      <c r="A1832" s="663"/>
    </row>
    <row r="1833" spans="1:16" x14ac:dyDescent="0.35">
      <c r="A1833" s="663"/>
      <c r="B1833" s="671" t="s">
        <v>971</v>
      </c>
      <c r="C1833" s="672"/>
      <c r="D1833" s="672"/>
      <c r="E1833" s="672"/>
      <c r="F1833" s="672"/>
      <c r="G1833" s="672"/>
      <c r="H1833" s="672"/>
      <c r="I1833" s="672"/>
    </row>
    <row r="1834" spans="1:16" x14ac:dyDescent="0.35">
      <c r="A1834" s="663"/>
      <c r="B1834" s="85" t="s">
        <v>1053</v>
      </c>
      <c r="C1834" s="65"/>
      <c r="H1834" s="57"/>
      <c r="L1834" s="13"/>
      <c r="M1834" s="13"/>
    </row>
    <row r="1835" spans="1:16" ht="19.399999999999999" customHeight="1" x14ac:dyDescent="0.35">
      <c r="A1835" s="663"/>
      <c r="B1835" s="5" t="s">
        <v>447</v>
      </c>
      <c r="C1835" s="24" t="s">
        <v>182</v>
      </c>
      <c r="D1835" s="24" t="s">
        <v>183</v>
      </c>
      <c r="E1835" s="24" t="s">
        <v>184</v>
      </c>
      <c r="F1835" s="24" t="s">
        <v>185</v>
      </c>
      <c r="G1835" s="24" t="s">
        <v>186</v>
      </c>
      <c r="H1835" s="24" t="s">
        <v>187</v>
      </c>
      <c r="I1835" s="24" t="s">
        <v>188</v>
      </c>
      <c r="J1835" s="24" t="s">
        <v>189</v>
      </c>
      <c r="K1835" s="24" t="s">
        <v>190</v>
      </c>
      <c r="L1835" s="24" t="s">
        <v>191</v>
      </c>
      <c r="M1835" s="24" t="s">
        <v>192</v>
      </c>
      <c r="N1835" s="24" t="s">
        <v>193</v>
      </c>
      <c r="O1835" s="24" t="s">
        <v>194</v>
      </c>
      <c r="P1835" s="24" t="s">
        <v>195</v>
      </c>
    </row>
    <row r="1836" spans="1:16" x14ac:dyDescent="0.35">
      <c r="A1836" s="663"/>
      <c r="B1836" s="82" t="s">
        <v>196</v>
      </c>
      <c r="C1836" s="68">
        <v>84.68</v>
      </c>
      <c r="D1836" s="68">
        <v>18.25</v>
      </c>
      <c r="E1836" s="68">
        <v>45.625</v>
      </c>
      <c r="F1836" s="68">
        <v>182.5</v>
      </c>
      <c r="G1836" s="68">
        <v>14.6</v>
      </c>
      <c r="H1836" s="68">
        <v>4.3070000000000004</v>
      </c>
      <c r="I1836" s="68">
        <v>91.25</v>
      </c>
      <c r="J1836" s="68">
        <v>4.7450000000000001</v>
      </c>
      <c r="K1836" s="68">
        <v>5.1100000000000003</v>
      </c>
      <c r="L1836" s="68">
        <v>10.585000000000001</v>
      </c>
      <c r="M1836" s="68">
        <v>10.220000000000001</v>
      </c>
      <c r="N1836" s="68">
        <v>11.315</v>
      </c>
      <c r="O1836" s="68">
        <v>0</v>
      </c>
      <c r="P1836" s="68">
        <v>0</v>
      </c>
    </row>
    <row r="1837" spans="1:16" x14ac:dyDescent="0.35">
      <c r="A1837" s="663"/>
      <c r="B1837" s="82" t="s">
        <v>136</v>
      </c>
      <c r="C1837" s="68">
        <v>84.68</v>
      </c>
      <c r="D1837" s="68">
        <v>18.25</v>
      </c>
      <c r="E1837" s="68">
        <v>45.625</v>
      </c>
      <c r="F1837" s="68">
        <v>182.5</v>
      </c>
      <c r="G1837" s="68">
        <v>14.6</v>
      </c>
      <c r="H1837" s="68">
        <v>4.3070000000000004</v>
      </c>
      <c r="I1837" s="68">
        <v>91.25</v>
      </c>
      <c r="J1837" s="68">
        <v>4.7450000000000001</v>
      </c>
      <c r="K1837" s="68">
        <v>5.1100000000000003</v>
      </c>
      <c r="L1837" s="68">
        <v>10.585000000000001</v>
      </c>
      <c r="M1837" s="68">
        <v>10.220000000000001</v>
      </c>
      <c r="N1837" s="68">
        <v>11.315</v>
      </c>
      <c r="O1837" s="68">
        <v>0</v>
      </c>
      <c r="P1837" s="68">
        <v>0</v>
      </c>
    </row>
    <row r="1838" spans="1:16" x14ac:dyDescent="0.35">
      <c r="A1838" s="663"/>
      <c r="B1838" s="82" t="s">
        <v>197</v>
      </c>
      <c r="C1838" s="68">
        <v>84.68</v>
      </c>
      <c r="D1838" s="68">
        <v>18.25</v>
      </c>
      <c r="E1838" s="68">
        <v>45.625</v>
      </c>
      <c r="F1838" s="68">
        <v>182.5</v>
      </c>
      <c r="G1838" s="68">
        <v>14.6</v>
      </c>
      <c r="H1838" s="68">
        <v>4.3070000000000004</v>
      </c>
      <c r="I1838" s="68">
        <v>91.25</v>
      </c>
      <c r="J1838" s="68">
        <v>4.7450000000000001</v>
      </c>
      <c r="K1838" s="68">
        <v>5.1100000000000003</v>
      </c>
      <c r="L1838" s="68">
        <v>10.585000000000001</v>
      </c>
      <c r="M1838" s="68">
        <v>10.220000000000001</v>
      </c>
      <c r="N1838" s="68">
        <v>11.315</v>
      </c>
      <c r="O1838" s="68">
        <v>0</v>
      </c>
      <c r="P1838" s="68">
        <v>0</v>
      </c>
    </row>
    <row r="1839" spans="1:16" x14ac:dyDescent="0.35">
      <c r="A1839" s="663"/>
      <c r="B1839" s="82" t="s">
        <v>138</v>
      </c>
      <c r="C1839" s="68">
        <v>84.68</v>
      </c>
      <c r="D1839" s="68">
        <v>18.25</v>
      </c>
      <c r="E1839" s="68">
        <v>45.625</v>
      </c>
      <c r="F1839" s="68">
        <v>182.5</v>
      </c>
      <c r="G1839" s="68">
        <v>14.6</v>
      </c>
      <c r="H1839" s="68">
        <v>4.3070000000000004</v>
      </c>
      <c r="I1839" s="68">
        <v>91.25</v>
      </c>
      <c r="J1839" s="68">
        <v>4.7450000000000001</v>
      </c>
      <c r="K1839" s="68">
        <v>5.1100000000000003</v>
      </c>
      <c r="L1839" s="68">
        <v>10.585000000000001</v>
      </c>
      <c r="M1839" s="68">
        <v>10.220000000000001</v>
      </c>
      <c r="N1839" s="68">
        <v>11.315</v>
      </c>
      <c r="O1839" s="68">
        <v>0</v>
      </c>
      <c r="P1839" s="68">
        <v>0</v>
      </c>
    </row>
    <row r="1840" spans="1:16" x14ac:dyDescent="0.35">
      <c r="A1840" s="663"/>
      <c r="B1840" s="82" t="s">
        <v>198</v>
      </c>
      <c r="C1840" s="68">
        <v>84.68</v>
      </c>
      <c r="D1840" s="68">
        <v>18.25</v>
      </c>
      <c r="E1840" s="68">
        <v>45.625</v>
      </c>
      <c r="F1840" s="68">
        <v>182.5</v>
      </c>
      <c r="G1840" s="68">
        <v>14.6</v>
      </c>
      <c r="H1840" s="68">
        <v>4.3070000000000004</v>
      </c>
      <c r="I1840" s="68">
        <v>91.25</v>
      </c>
      <c r="J1840" s="68">
        <v>4.7450000000000001</v>
      </c>
      <c r="K1840" s="68">
        <v>5.1100000000000003</v>
      </c>
      <c r="L1840" s="68">
        <v>10.585000000000001</v>
      </c>
      <c r="M1840" s="68">
        <v>10.220000000000001</v>
      </c>
      <c r="N1840" s="68">
        <v>11.315</v>
      </c>
      <c r="O1840" s="68">
        <v>0</v>
      </c>
      <c r="P1840" s="68">
        <v>0</v>
      </c>
    </row>
    <row r="1841" spans="1:16" x14ac:dyDescent="0.35">
      <c r="A1841" s="663"/>
      <c r="B1841" s="82" t="s">
        <v>140</v>
      </c>
      <c r="C1841" s="68">
        <v>84.68</v>
      </c>
      <c r="D1841" s="68">
        <v>18.25</v>
      </c>
      <c r="E1841" s="68">
        <v>45.625</v>
      </c>
      <c r="F1841" s="68">
        <v>182.5</v>
      </c>
      <c r="G1841" s="68">
        <v>14.6</v>
      </c>
      <c r="H1841" s="68">
        <v>4.3070000000000004</v>
      </c>
      <c r="I1841" s="68">
        <v>91.25</v>
      </c>
      <c r="J1841" s="68">
        <v>4.7450000000000001</v>
      </c>
      <c r="K1841" s="68">
        <v>5.1100000000000003</v>
      </c>
      <c r="L1841" s="68">
        <v>10.585000000000001</v>
      </c>
      <c r="M1841" s="68">
        <v>10.220000000000001</v>
      </c>
      <c r="N1841" s="68">
        <v>11.315</v>
      </c>
      <c r="O1841" s="68">
        <v>0</v>
      </c>
      <c r="P1841" s="68">
        <v>0</v>
      </c>
    </row>
    <row r="1842" spans="1:16" x14ac:dyDescent="0.35">
      <c r="A1842" s="663"/>
      <c r="B1842" s="82" t="s">
        <v>199</v>
      </c>
      <c r="C1842" s="68">
        <v>84.68</v>
      </c>
      <c r="D1842" s="68">
        <v>18.25</v>
      </c>
      <c r="E1842" s="68">
        <v>45.625</v>
      </c>
      <c r="F1842" s="68">
        <v>182.5</v>
      </c>
      <c r="G1842" s="68">
        <v>14.6</v>
      </c>
      <c r="H1842" s="68">
        <v>4.3070000000000004</v>
      </c>
      <c r="I1842" s="68">
        <v>91.25</v>
      </c>
      <c r="J1842" s="68">
        <v>4.7450000000000001</v>
      </c>
      <c r="K1842" s="68">
        <v>5.1100000000000003</v>
      </c>
      <c r="L1842" s="68">
        <v>10.585000000000001</v>
      </c>
      <c r="M1842" s="68">
        <v>10.220000000000001</v>
      </c>
      <c r="N1842" s="68">
        <v>11.315</v>
      </c>
      <c r="O1842" s="68">
        <v>0</v>
      </c>
      <c r="P1842" s="68">
        <v>0</v>
      </c>
    </row>
    <row r="1843" spans="1:16" x14ac:dyDescent="0.35">
      <c r="A1843" s="663"/>
      <c r="B1843" s="82" t="s">
        <v>142</v>
      </c>
      <c r="C1843" s="68">
        <v>84.68</v>
      </c>
      <c r="D1843" s="68">
        <v>18.25</v>
      </c>
      <c r="E1843" s="68">
        <v>45.625</v>
      </c>
      <c r="F1843" s="68">
        <v>182.5</v>
      </c>
      <c r="G1843" s="68">
        <v>14.6</v>
      </c>
      <c r="H1843" s="68">
        <v>4.3070000000000004</v>
      </c>
      <c r="I1843" s="68">
        <v>91.25</v>
      </c>
      <c r="J1843" s="68">
        <v>4.7450000000000001</v>
      </c>
      <c r="K1843" s="68">
        <v>5.1100000000000003</v>
      </c>
      <c r="L1843" s="68">
        <v>10.585000000000001</v>
      </c>
      <c r="M1843" s="68">
        <v>10.220000000000001</v>
      </c>
      <c r="N1843" s="68">
        <v>11.315</v>
      </c>
      <c r="O1843" s="68">
        <v>0</v>
      </c>
      <c r="P1843" s="68">
        <v>0</v>
      </c>
    </row>
    <row r="1844" spans="1:16" x14ac:dyDescent="0.35">
      <c r="A1844" s="663"/>
      <c r="B1844" s="82" t="s">
        <v>143</v>
      </c>
      <c r="C1844" s="68">
        <v>84.68</v>
      </c>
      <c r="D1844" s="68">
        <v>18.25</v>
      </c>
      <c r="E1844" s="68">
        <v>45.625</v>
      </c>
      <c r="F1844" s="68">
        <v>182.5</v>
      </c>
      <c r="G1844" s="68">
        <v>14.6</v>
      </c>
      <c r="H1844" s="68">
        <v>4.3070000000000004</v>
      </c>
      <c r="I1844" s="68">
        <v>91.25</v>
      </c>
      <c r="J1844" s="68">
        <v>4.7450000000000001</v>
      </c>
      <c r="K1844" s="68">
        <v>5.1100000000000003</v>
      </c>
      <c r="L1844" s="68">
        <v>10.585000000000001</v>
      </c>
      <c r="M1844" s="68">
        <v>10.220000000000001</v>
      </c>
      <c r="N1844" s="68">
        <v>11.315</v>
      </c>
      <c r="O1844" s="68">
        <v>0</v>
      </c>
      <c r="P1844" s="68">
        <v>0</v>
      </c>
    </row>
    <row r="1845" spans="1:16" x14ac:dyDescent="0.35">
      <c r="A1845" s="663"/>
    </row>
    <row r="1846" spans="1:16" x14ac:dyDescent="0.35">
      <c r="A1846" s="663"/>
      <c r="B1846" s="671" t="s">
        <v>973</v>
      </c>
      <c r="C1846" s="672"/>
      <c r="D1846" s="672"/>
      <c r="E1846" s="672"/>
      <c r="F1846" s="672"/>
      <c r="G1846" s="672"/>
      <c r="H1846" s="672"/>
      <c r="I1846" s="672"/>
    </row>
    <row r="1847" spans="1:16" ht="30" customHeight="1" x14ac:dyDescent="0.35">
      <c r="A1847" s="663"/>
      <c r="B1847" s="85" t="s">
        <v>771</v>
      </c>
    </row>
    <row r="1848" spans="1:16" ht="22.5" customHeight="1" x14ac:dyDescent="0.35">
      <c r="A1848" s="663"/>
      <c r="B1848" s="86" t="s">
        <v>447</v>
      </c>
      <c r="C1848" s="24" t="s">
        <v>182</v>
      </c>
      <c r="D1848" s="24" t="s">
        <v>183</v>
      </c>
      <c r="E1848" s="24" t="s">
        <v>184</v>
      </c>
      <c r="F1848" s="24" t="s">
        <v>185</v>
      </c>
      <c r="G1848" s="24" t="s">
        <v>186</v>
      </c>
      <c r="H1848" s="24" t="s">
        <v>187</v>
      </c>
      <c r="I1848" s="24" t="s">
        <v>188</v>
      </c>
      <c r="J1848" s="24" t="s">
        <v>189</v>
      </c>
      <c r="K1848" s="24" t="s">
        <v>190</v>
      </c>
      <c r="L1848" s="24" t="s">
        <v>191</v>
      </c>
      <c r="M1848" s="24" t="s">
        <v>192</v>
      </c>
      <c r="N1848" s="24" t="s">
        <v>193</v>
      </c>
      <c r="O1848" s="24" t="s">
        <v>194</v>
      </c>
      <c r="P1848" s="24" t="s">
        <v>195</v>
      </c>
    </row>
    <row r="1849" spans="1:16" x14ac:dyDescent="0.35">
      <c r="A1849" s="663"/>
      <c r="B1849" s="82" t="s">
        <v>196</v>
      </c>
      <c r="C1849" s="68">
        <v>126.38879259519562</v>
      </c>
      <c r="D1849" s="68">
        <v>69.755465554343246</v>
      </c>
      <c r="E1849" s="68">
        <v>8.7048660139512979</v>
      </c>
      <c r="F1849" s="68">
        <v>213</v>
      </c>
      <c r="G1849" s="68">
        <v>19.586747759697879</v>
      </c>
      <c r="H1849" s="68">
        <v>4.8272680836494217</v>
      </c>
      <c r="I1849" s="68">
        <v>240.17028885347744</v>
      </c>
      <c r="J1849" s="68">
        <v>12.042162501063169</v>
      </c>
      <c r="K1849" s="68">
        <v>17.066997895849294</v>
      </c>
      <c r="L1849" s="68">
        <v>64.301783089247223</v>
      </c>
      <c r="M1849" s="68">
        <v>22.583893960550288</v>
      </c>
      <c r="N1849" s="68">
        <v>39.6</v>
      </c>
      <c r="O1849" s="68">
        <v>96.2</v>
      </c>
      <c r="P1849" s="68">
        <v>7.5</v>
      </c>
    </row>
    <row r="1850" spans="1:16" x14ac:dyDescent="0.35">
      <c r="A1850" s="663"/>
      <c r="B1850" s="82" t="s">
        <v>136</v>
      </c>
      <c r="C1850" s="68">
        <v>115.68</v>
      </c>
      <c r="D1850" s="68">
        <v>104.05</v>
      </c>
      <c r="E1850" s="68">
        <v>7.6800000000000006</v>
      </c>
      <c r="F1850" s="68">
        <v>224.39999999999998</v>
      </c>
      <c r="G1850" s="68">
        <v>17.43</v>
      </c>
      <c r="H1850" s="68">
        <v>2.54</v>
      </c>
      <c r="I1850" s="68">
        <v>235.48</v>
      </c>
      <c r="J1850" s="68">
        <v>11.08</v>
      </c>
      <c r="K1850" s="68">
        <v>22.61</v>
      </c>
      <c r="L1850" s="68">
        <v>58.88</v>
      </c>
      <c r="M1850" s="68">
        <v>20.76</v>
      </c>
      <c r="N1850" s="68">
        <v>41.28</v>
      </c>
      <c r="O1850" s="68">
        <v>93.14</v>
      </c>
      <c r="P1850" s="68">
        <v>7.8</v>
      </c>
    </row>
    <row r="1851" spans="1:16" x14ac:dyDescent="0.35">
      <c r="A1851" s="663"/>
      <c r="B1851" s="82" t="s">
        <v>197</v>
      </c>
      <c r="C1851" s="68">
        <v>149.40804810550873</v>
      </c>
      <c r="D1851" s="68">
        <v>67.361880288201561</v>
      </c>
      <c r="E1851" s="68">
        <v>11.722828437086886</v>
      </c>
      <c r="F1851" s="68">
        <v>440.70396898440953</v>
      </c>
      <c r="G1851" s="68">
        <v>7.455625073421162</v>
      </c>
      <c r="H1851" s="68">
        <v>1.9266246572427177</v>
      </c>
      <c r="I1851" s="68">
        <v>33.688206790487385</v>
      </c>
      <c r="J1851" s="68">
        <v>18.628166984950226</v>
      </c>
      <c r="K1851" s="68">
        <v>8.4237462787425308</v>
      </c>
      <c r="L1851" s="68">
        <v>53.876580052352452</v>
      </c>
      <c r="M1851" s="68">
        <v>34.855028226337467</v>
      </c>
      <c r="N1851" s="68">
        <v>7.5295693055096411</v>
      </c>
      <c r="O1851" s="68">
        <v>44.693772742972108</v>
      </c>
      <c r="P1851" s="68">
        <v>1.3494088082236684</v>
      </c>
    </row>
    <row r="1852" spans="1:16" x14ac:dyDescent="0.35">
      <c r="A1852" s="663"/>
      <c r="B1852" s="82" t="s">
        <v>138</v>
      </c>
      <c r="C1852" s="68">
        <v>158.02380357906154</v>
      </c>
      <c r="D1852" s="68">
        <v>37.700000000000003</v>
      </c>
      <c r="E1852" s="68">
        <v>8.9126410415436332</v>
      </c>
      <c r="F1852" s="68">
        <v>150.39412942701961</v>
      </c>
      <c r="G1852" s="68">
        <v>10.18</v>
      </c>
      <c r="H1852" s="68">
        <v>1.1409549566607033</v>
      </c>
      <c r="I1852" s="68">
        <v>34.778812059801439</v>
      </c>
      <c r="J1852" s="68">
        <v>8.5977390264833353</v>
      </c>
      <c r="K1852" s="68">
        <v>7.1972249586053563</v>
      </c>
      <c r="L1852" s="68">
        <v>29.950824976219458</v>
      </c>
      <c r="M1852" s="68">
        <v>35.046144629347658</v>
      </c>
      <c r="N1852" s="68">
        <v>24.243369350339623</v>
      </c>
      <c r="O1852" s="68">
        <v>25.571707816740577</v>
      </c>
      <c r="P1852" s="68">
        <v>2.9750458397838258</v>
      </c>
    </row>
    <row r="1853" spans="1:16" x14ac:dyDescent="0.35">
      <c r="A1853" s="663"/>
      <c r="B1853" s="82" t="s">
        <v>198</v>
      </c>
      <c r="C1853" s="68">
        <v>148.46</v>
      </c>
      <c r="D1853" s="68">
        <v>30.79</v>
      </c>
      <c r="E1853" s="68">
        <v>16.71</v>
      </c>
      <c r="F1853" s="68">
        <v>145.06</v>
      </c>
      <c r="G1853" s="68">
        <v>8.67</v>
      </c>
      <c r="H1853" s="68">
        <v>0.04</v>
      </c>
      <c r="I1853" s="68">
        <v>87.53</v>
      </c>
      <c r="J1853" s="68">
        <v>2.58</v>
      </c>
      <c r="K1853" s="68">
        <v>1.3900000000000001</v>
      </c>
      <c r="L1853" s="68">
        <v>2.3000000000000003</v>
      </c>
      <c r="M1853" s="68">
        <v>5.04</v>
      </c>
      <c r="N1853" s="68">
        <v>23.43</v>
      </c>
      <c r="O1853" s="68">
        <v>2.02</v>
      </c>
      <c r="P1853" s="68">
        <v>0.81</v>
      </c>
    </row>
    <row r="1854" spans="1:16" x14ac:dyDescent="0.35">
      <c r="A1854" s="663"/>
      <c r="B1854" s="82" t="s">
        <v>140</v>
      </c>
      <c r="C1854" s="68">
        <v>114.9</v>
      </c>
      <c r="D1854" s="68">
        <v>63.5</v>
      </c>
      <c r="E1854" s="68">
        <v>14.873280010836929</v>
      </c>
      <c r="F1854" s="68">
        <v>154.17780023855337</v>
      </c>
      <c r="G1854" s="68">
        <v>15.5</v>
      </c>
      <c r="H1854" s="68">
        <v>2.417135253252447</v>
      </c>
      <c r="I1854" s="68">
        <v>141.11703732537495</v>
      </c>
      <c r="J1854" s="68">
        <v>9.5759059396834232</v>
      </c>
      <c r="K1854" s="68">
        <v>34.700296318652661</v>
      </c>
      <c r="L1854" s="68">
        <v>49.901510216760684</v>
      </c>
      <c r="M1854" s="68">
        <v>10.85942402663553</v>
      </c>
      <c r="N1854" s="68">
        <v>44.24</v>
      </c>
      <c r="O1854" s="68">
        <v>65.599999999999994</v>
      </c>
      <c r="P1854" s="68">
        <v>5.5</v>
      </c>
    </row>
    <row r="1855" spans="1:16" x14ac:dyDescent="0.35">
      <c r="A1855" s="663"/>
      <c r="B1855" s="82" t="s">
        <v>199</v>
      </c>
      <c r="C1855" s="68">
        <v>147.9</v>
      </c>
      <c r="D1855" s="68">
        <v>113.27</v>
      </c>
      <c r="E1855" s="68">
        <v>3.5</v>
      </c>
      <c r="F1855" s="68">
        <v>185.19</v>
      </c>
      <c r="G1855" s="68">
        <v>13.75</v>
      </c>
      <c r="H1855" s="68">
        <v>3.19</v>
      </c>
      <c r="I1855" s="68">
        <v>166.15</v>
      </c>
      <c r="J1855" s="68">
        <v>15.43</v>
      </c>
      <c r="K1855" s="68">
        <v>18.38</v>
      </c>
      <c r="L1855" s="68">
        <v>56.44</v>
      </c>
      <c r="M1855" s="68">
        <v>22.93</v>
      </c>
      <c r="N1855" s="68">
        <v>49.02</v>
      </c>
      <c r="O1855" s="68">
        <v>79.8</v>
      </c>
      <c r="P1855" s="68">
        <v>4.41</v>
      </c>
    </row>
    <row r="1856" spans="1:16" x14ac:dyDescent="0.35">
      <c r="A1856" s="663"/>
      <c r="B1856" s="82" t="s">
        <v>142</v>
      </c>
      <c r="C1856" s="68">
        <v>119</v>
      </c>
      <c r="D1856" s="68">
        <v>47.4</v>
      </c>
      <c r="E1856" s="68">
        <v>13.50148856367057</v>
      </c>
      <c r="F1856" s="68">
        <v>206.44986269582012</v>
      </c>
      <c r="G1856" s="68">
        <v>25.03</v>
      </c>
      <c r="H1856" s="68">
        <v>3.1328637583566836</v>
      </c>
      <c r="I1856" s="68">
        <v>215.32833884288621</v>
      </c>
      <c r="J1856" s="68">
        <v>15.409116269045944</v>
      </c>
      <c r="K1856" s="68">
        <v>31.091800005865029</v>
      </c>
      <c r="L1856" s="68">
        <v>68.839097068138386</v>
      </c>
      <c r="M1856" s="68">
        <v>18.791132299964442</v>
      </c>
      <c r="N1856" s="68">
        <v>58.7</v>
      </c>
      <c r="O1856" s="68">
        <v>82.8</v>
      </c>
      <c r="P1856" s="68">
        <v>6</v>
      </c>
    </row>
    <row r="1857" spans="1:16" x14ac:dyDescent="0.35">
      <c r="A1857" s="663"/>
      <c r="B1857" s="82" t="s">
        <v>143</v>
      </c>
      <c r="C1857" s="68">
        <v>143.9</v>
      </c>
      <c r="D1857" s="68">
        <v>81.7</v>
      </c>
      <c r="E1857" s="68">
        <v>12.820858157372772</v>
      </c>
      <c r="F1857" s="68">
        <v>141.72394231864041</v>
      </c>
      <c r="G1857" s="68">
        <v>9.4742357357929912</v>
      </c>
      <c r="H1857" s="68">
        <v>0.67639893598126588</v>
      </c>
      <c r="I1857" s="68">
        <v>71.152802588823207</v>
      </c>
      <c r="J1857" s="68">
        <v>4.0463381878294005</v>
      </c>
      <c r="K1857" s="68">
        <v>9.6901330320081644</v>
      </c>
      <c r="L1857" s="68">
        <v>14.026910696521444</v>
      </c>
      <c r="M1857" s="68">
        <v>10.314703381775674</v>
      </c>
      <c r="N1857" s="68">
        <v>19.8</v>
      </c>
      <c r="O1857" s="68">
        <v>23.3</v>
      </c>
      <c r="P1857" s="68">
        <v>0.54</v>
      </c>
    </row>
    <row r="1858" spans="1:16" x14ac:dyDescent="0.35">
      <c r="A1858" s="663"/>
    </row>
    <row r="1859" spans="1:16" x14ac:dyDescent="0.35">
      <c r="A1859" s="663"/>
      <c r="B1859" s="671" t="s">
        <v>974</v>
      </c>
      <c r="C1859" s="672"/>
      <c r="D1859" s="672"/>
      <c r="E1859" s="672"/>
      <c r="F1859" s="672"/>
      <c r="G1859" s="672"/>
      <c r="H1859" s="672"/>
      <c r="I1859" s="672"/>
    </row>
    <row r="1860" spans="1:16" ht="29" x14ac:dyDescent="0.35">
      <c r="A1860" s="663"/>
      <c r="B1860" s="85" t="s">
        <v>773</v>
      </c>
      <c r="C1860" s="84"/>
      <c r="D1860" s="54"/>
      <c r="E1860" s="54"/>
      <c r="F1860" s="54"/>
      <c r="G1860" s="54"/>
      <c r="H1860" s="54"/>
      <c r="I1860" s="54"/>
      <c r="J1860" s="54"/>
      <c r="K1860" s="54"/>
      <c r="L1860" s="54"/>
      <c r="M1860" s="54"/>
      <c r="N1860" s="54"/>
      <c r="O1860" s="54"/>
      <c r="P1860" s="54"/>
    </row>
    <row r="1861" spans="1:16" ht="19.399999999999999" customHeight="1" x14ac:dyDescent="0.35">
      <c r="A1861" s="663"/>
      <c r="B1861" s="86" t="s">
        <v>447</v>
      </c>
      <c r="C1861" s="24" t="s">
        <v>182</v>
      </c>
      <c r="D1861" s="24" t="s">
        <v>183</v>
      </c>
      <c r="E1861" s="24" t="s">
        <v>184</v>
      </c>
      <c r="F1861" s="24" t="s">
        <v>185</v>
      </c>
      <c r="G1861" s="24" t="s">
        <v>186</v>
      </c>
      <c r="H1861" s="24" t="s">
        <v>187</v>
      </c>
      <c r="I1861" s="24" t="s">
        <v>188</v>
      </c>
      <c r="J1861" s="24" t="s">
        <v>189</v>
      </c>
      <c r="K1861" s="24" t="s">
        <v>190</v>
      </c>
      <c r="L1861" s="24" t="s">
        <v>191</v>
      </c>
      <c r="M1861" s="24" t="s">
        <v>192</v>
      </c>
      <c r="N1861" s="24" t="s">
        <v>193</v>
      </c>
      <c r="O1861" s="24" t="s">
        <v>194</v>
      </c>
      <c r="P1861" s="24" t="s">
        <v>195</v>
      </c>
    </row>
    <row r="1862" spans="1:16" x14ac:dyDescent="0.35">
      <c r="A1862" s="663"/>
      <c r="B1862" s="82" t="s">
        <v>196</v>
      </c>
      <c r="C1862" s="68">
        <v>126.38879259519562</v>
      </c>
      <c r="D1862" s="68">
        <v>69.755465554343246</v>
      </c>
      <c r="E1862" s="68">
        <v>96.27</v>
      </c>
      <c r="F1862" s="68">
        <v>494.6</v>
      </c>
      <c r="G1862" s="68">
        <v>19.586747759697879</v>
      </c>
      <c r="H1862" s="68">
        <v>0</v>
      </c>
      <c r="I1862" s="68">
        <v>0</v>
      </c>
      <c r="J1862" s="68">
        <v>0</v>
      </c>
      <c r="K1862" s="68">
        <v>0</v>
      </c>
      <c r="L1862" s="68">
        <v>0</v>
      </c>
      <c r="M1862" s="68">
        <v>0</v>
      </c>
      <c r="N1862" s="68">
        <v>39.6</v>
      </c>
      <c r="O1862" s="68">
        <v>96.2</v>
      </c>
      <c r="P1862" s="68">
        <v>7.5</v>
      </c>
    </row>
    <row r="1863" spans="1:16" x14ac:dyDescent="0.35">
      <c r="A1863" s="663"/>
      <c r="B1863" s="82" t="s">
        <v>136</v>
      </c>
      <c r="C1863" s="68">
        <v>115.68</v>
      </c>
      <c r="D1863" s="68">
        <v>104.05</v>
      </c>
      <c r="E1863" s="68">
        <v>85.7453</v>
      </c>
      <c r="F1863" s="68">
        <v>475.45</v>
      </c>
      <c r="G1863" s="68">
        <v>17.43</v>
      </c>
      <c r="H1863" s="68">
        <v>0</v>
      </c>
      <c r="I1863" s="68">
        <v>0</v>
      </c>
      <c r="J1863" s="68">
        <v>0</v>
      </c>
      <c r="K1863" s="68">
        <v>0</v>
      </c>
      <c r="L1863" s="68">
        <v>0</v>
      </c>
      <c r="M1863" s="68">
        <v>0</v>
      </c>
      <c r="N1863" s="68">
        <v>41.28</v>
      </c>
      <c r="O1863" s="68">
        <v>93.14</v>
      </c>
      <c r="P1863" s="68">
        <v>7.8</v>
      </c>
    </row>
    <row r="1864" spans="1:16" x14ac:dyDescent="0.35">
      <c r="A1864" s="663"/>
      <c r="B1864" s="82" t="s">
        <v>197</v>
      </c>
      <c r="C1864" s="68">
        <v>149.40804810550873</v>
      </c>
      <c r="D1864" s="68">
        <v>67.361880288201561</v>
      </c>
      <c r="E1864" s="68">
        <v>67.17</v>
      </c>
      <c r="F1864" s="68">
        <v>619.02</v>
      </c>
      <c r="G1864" s="68">
        <v>7.455625073421162</v>
      </c>
      <c r="H1864" s="68">
        <v>0</v>
      </c>
      <c r="I1864" s="68">
        <v>0</v>
      </c>
      <c r="J1864" s="68">
        <v>0</v>
      </c>
      <c r="K1864" s="68">
        <v>0</v>
      </c>
      <c r="L1864" s="68">
        <v>0</v>
      </c>
      <c r="M1864" s="68">
        <v>0</v>
      </c>
      <c r="N1864" s="68">
        <v>7.5295693055096411</v>
      </c>
      <c r="O1864" s="68">
        <v>44.693772742972108</v>
      </c>
      <c r="P1864" s="68">
        <v>1.3494088082236684</v>
      </c>
    </row>
    <row r="1865" spans="1:16" x14ac:dyDescent="0.35">
      <c r="A1865" s="663"/>
      <c r="B1865" s="82" t="s">
        <v>138</v>
      </c>
      <c r="C1865" s="68">
        <v>158.02380357906154</v>
      </c>
      <c r="D1865" s="68">
        <v>37.700000000000003</v>
      </c>
      <c r="E1865" s="68">
        <v>44.57</v>
      </c>
      <c r="F1865" s="68">
        <v>265.07</v>
      </c>
      <c r="G1865" s="68">
        <v>10.18</v>
      </c>
      <c r="H1865" s="68">
        <v>0</v>
      </c>
      <c r="I1865" s="68">
        <v>0</v>
      </c>
      <c r="J1865" s="68">
        <v>0</v>
      </c>
      <c r="K1865" s="68">
        <v>0</v>
      </c>
      <c r="L1865" s="68">
        <v>0</v>
      </c>
      <c r="M1865" s="68">
        <v>0</v>
      </c>
      <c r="N1865" s="68">
        <v>24.243369350339623</v>
      </c>
      <c r="O1865" s="68">
        <v>25.571707816740577</v>
      </c>
      <c r="P1865" s="68">
        <v>2.9750458397838258</v>
      </c>
    </row>
    <row r="1866" spans="1:16" x14ac:dyDescent="0.35">
      <c r="A1866" s="663"/>
      <c r="B1866" s="82" t="s">
        <v>198</v>
      </c>
      <c r="C1866" s="68">
        <v>148.46</v>
      </c>
      <c r="D1866" s="68">
        <v>30.79</v>
      </c>
      <c r="E1866" s="68">
        <v>31.207799999999999</v>
      </c>
      <c r="F1866" s="68">
        <v>191.68700000000001</v>
      </c>
      <c r="G1866" s="68">
        <v>8.67</v>
      </c>
      <c r="H1866" s="68">
        <v>0</v>
      </c>
      <c r="I1866" s="68">
        <v>0</v>
      </c>
      <c r="J1866" s="68">
        <v>0</v>
      </c>
      <c r="K1866" s="68">
        <v>0</v>
      </c>
      <c r="L1866" s="68">
        <v>0</v>
      </c>
      <c r="M1866" s="68">
        <v>0</v>
      </c>
      <c r="N1866" s="68">
        <v>23.43</v>
      </c>
      <c r="O1866" s="68">
        <v>2.02</v>
      </c>
      <c r="P1866" s="68">
        <v>0.81</v>
      </c>
    </row>
    <row r="1867" spans="1:16" x14ac:dyDescent="0.35">
      <c r="A1867" s="663"/>
      <c r="B1867" s="82" t="s">
        <v>140</v>
      </c>
      <c r="C1867" s="68">
        <v>114.9</v>
      </c>
      <c r="D1867" s="68">
        <v>63.5</v>
      </c>
      <c r="E1867" s="68">
        <v>74.27</v>
      </c>
      <c r="F1867" s="68">
        <v>345.17</v>
      </c>
      <c r="G1867" s="68">
        <v>15.5</v>
      </c>
      <c r="H1867" s="68">
        <v>0</v>
      </c>
      <c r="I1867" s="68">
        <v>0</v>
      </c>
      <c r="J1867" s="68">
        <v>0</v>
      </c>
      <c r="K1867" s="68">
        <v>0</v>
      </c>
      <c r="L1867" s="68">
        <v>0</v>
      </c>
      <c r="M1867" s="68">
        <v>0</v>
      </c>
      <c r="N1867" s="68">
        <v>44.24</v>
      </c>
      <c r="O1867" s="68">
        <v>65.599999999999994</v>
      </c>
      <c r="P1867" s="68">
        <v>5.5</v>
      </c>
    </row>
    <row r="1868" spans="1:16" x14ac:dyDescent="0.35">
      <c r="A1868" s="663"/>
      <c r="B1868" s="82" t="s">
        <v>199</v>
      </c>
      <c r="C1868" s="68">
        <v>147.9</v>
      </c>
      <c r="D1868" s="68">
        <v>113.27</v>
      </c>
      <c r="E1868" s="68">
        <v>73.667199999999994</v>
      </c>
      <c r="F1868" s="68">
        <v>410.834</v>
      </c>
      <c r="G1868" s="68">
        <v>13.75</v>
      </c>
      <c r="H1868" s="68">
        <v>0</v>
      </c>
      <c r="I1868" s="68">
        <v>0</v>
      </c>
      <c r="J1868" s="68">
        <v>0</v>
      </c>
      <c r="K1868" s="68">
        <v>0</v>
      </c>
      <c r="L1868" s="68">
        <v>0</v>
      </c>
      <c r="M1868" s="68">
        <v>0</v>
      </c>
      <c r="N1868" s="68">
        <v>49.02</v>
      </c>
      <c r="O1868" s="68">
        <v>79.8</v>
      </c>
      <c r="P1868" s="68">
        <v>4.41</v>
      </c>
    </row>
    <row r="1869" spans="1:16" x14ac:dyDescent="0.35">
      <c r="A1869" s="663"/>
      <c r="B1869" s="82" t="s">
        <v>142</v>
      </c>
      <c r="C1869" s="68">
        <v>119</v>
      </c>
      <c r="D1869" s="68">
        <v>47.4</v>
      </c>
      <c r="E1869" s="68">
        <v>96.11</v>
      </c>
      <c r="F1869" s="68">
        <v>472.1</v>
      </c>
      <c r="G1869" s="68">
        <v>25.03</v>
      </c>
      <c r="H1869" s="68">
        <v>0</v>
      </c>
      <c r="I1869" s="68">
        <v>0</v>
      </c>
      <c r="J1869" s="68">
        <v>0</v>
      </c>
      <c r="K1869" s="68">
        <v>0</v>
      </c>
      <c r="L1869" s="68">
        <v>0</v>
      </c>
      <c r="M1869" s="68">
        <v>0</v>
      </c>
      <c r="N1869" s="68">
        <v>58.7</v>
      </c>
      <c r="O1869" s="68">
        <v>82.8</v>
      </c>
      <c r="P1869" s="68">
        <v>6</v>
      </c>
    </row>
    <row r="1870" spans="1:16" x14ac:dyDescent="0.35">
      <c r="A1870" s="663"/>
      <c r="B1870" s="82" t="s">
        <v>143</v>
      </c>
      <c r="C1870" s="68">
        <v>143.9</v>
      </c>
      <c r="D1870" s="68">
        <v>81.7</v>
      </c>
      <c r="E1870" s="68">
        <v>35.979999999999997</v>
      </c>
      <c r="F1870" s="68">
        <v>216.19</v>
      </c>
      <c r="G1870" s="68">
        <v>9.4742357357929912</v>
      </c>
      <c r="H1870" s="68">
        <v>0</v>
      </c>
      <c r="I1870" s="68">
        <v>0</v>
      </c>
      <c r="J1870" s="68">
        <v>0</v>
      </c>
      <c r="K1870" s="68">
        <v>0</v>
      </c>
      <c r="L1870" s="68">
        <v>0</v>
      </c>
      <c r="M1870" s="68">
        <v>0</v>
      </c>
      <c r="N1870" s="68">
        <v>19.8</v>
      </c>
      <c r="O1870" s="68">
        <v>23.3</v>
      </c>
      <c r="P1870" s="68">
        <v>0.54</v>
      </c>
    </row>
    <row r="1871" spans="1:16" x14ac:dyDescent="0.35">
      <c r="A1871" s="682" t="s">
        <v>488</v>
      </c>
      <c r="D1871" s="83"/>
      <c r="E1871" s="83"/>
      <c r="F1871" s="83"/>
      <c r="G1871" s="83"/>
      <c r="H1871" s="83"/>
      <c r="I1871" s="83"/>
      <c r="J1871" s="83"/>
      <c r="K1871" s="83"/>
      <c r="L1871" s="83"/>
      <c r="M1871" s="83"/>
      <c r="N1871" s="83"/>
      <c r="O1871" s="83"/>
      <c r="P1871" s="83"/>
    </row>
    <row r="1872" spans="1:16" x14ac:dyDescent="0.35">
      <c r="A1872" s="683"/>
      <c r="B1872" s="659" t="s">
        <v>937</v>
      </c>
      <c r="C1872" s="656"/>
      <c r="D1872" s="83"/>
      <c r="E1872" s="83"/>
      <c r="F1872" s="83"/>
      <c r="G1872" s="83"/>
      <c r="H1872" s="83"/>
      <c r="I1872" s="83"/>
      <c r="J1872" s="83"/>
      <c r="K1872" s="83"/>
      <c r="L1872" s="83"/>
      <c r="M1872" s="83"/>
      <c r="N1872" s="83"/>
      <c r="O1872" s="83"/>
      <c r="P1872" s="83"/>
    </row>
    <row r="1873" spans="1:16" x14ac:dyDescent="0.35">
      <c r="A1873" s="683"/>
      <c r="D1873" s="83"/>
      <c r="E1873" s="83"/>
      <c r="F1873" s="83"/>
      <c r="G1873" s="83"/>
      <c r="H1873" s="83"/>
      <c r="I1873" s="83"/>
      <c r="J1873" s="83"/>
      <c r="K1873" s="83"/>
      <c r="L1873" s="83"/>
      <c r="M1873" s="83"/>
      <c r="N1873" s="83"/>
      <c r="O1873" s="83"/>
      <c r="P1873" s="83"/>
    </row>
    <row r="1874" spans="1:16" x14ac:dyDescent="0.35">
      <c r="A1874" s="683"/>
      <c r="B1874" s="241" t="s">
        <v>971</v>
      </c>
      <c r="D1874" s="83"/>
      <c r="E1874" s="83"/>
      <c r="F1874" s="83"/>
      <c r="G1874" s="83"/>
      <c r="H1874" s="83"/>
      <c r="I1874" s="83"/>
      <c r="J1874" s="83"/>
      <c r="K1874" s="83"/>
      <c r="L1874" s="83"/>
      <c r="M1874" s="83"/>
      <c r="N1874" s="83"/>
      <c r="O1874" s="83"/>
      <c r="P1874" s="83"/>
    </row>
    <row r="1875" spans="1:16" x14ac:dyDescent="0.35">
      <c r="A1875" s="683"/>
      <c r="B1875" s="111" t="s">
        <v>178</v>
      </c>
      <c r="C1875" s="100" t="s">
        <v>998</v>
      </c>
      <c r="D1875" s="83"/>
      <c r="E1875" s="83"/>
      <c r="F1875" s="83"/>
      <c r="G1875" s="83"/>
      <c r="H1875" s="83"/>
      <c r="I1875" s="83"/>
      <c r="J1875" s="83"/>
      <c r="K1875" s="83"/>
      <c r="L1875" s="83"/>
      <c r="M1875" s="83"/>
      <c r="N1875" s="83"/>
      <c r="O1875" s="83"/>
      <c r="P1875" s="83"/>
    </row>
    <row r="1876" spans="1:16" x14ac:dyDescent="0.35">
      <c r="A1876" s="683"/>
      <c r="B1876" s="86" t="s">
        <v>448</v>
      </c>
      <c r="C1876" s="67" t="s">
        <v>181</v>
      </c>
      <c r="D1876" s="83"/>
      <c r="E1876" s="83"/>
      <c r="F1876" s="83"/>
      <c r="G1876" s="83"/>
      <c r="H1876" s="83"/>
      <c r="I1876" s="83"/>
      <c r="J1876" s="83"/>
      <c r="K1876" s="83"/>
      <c r="L1876" s="83"/>
      <c r="M1876" s="83"/>
      <c r="N1876" s="83"/>
      <c r="O1876" s="83"/>
      <c r="P1876" s="83"/>
    </row>
    <row r="1877" spans="1:16" x14ac:dyDescent="0.35">
      <c r="A1877" s="683"/>
      <c r="B1877" s="86" t="s">
        <v>180</v>
      </c>
      <c r="C1877" s="45">
        <v>2.6</v>
      </c>
      <c r="D1877" s="83"/>
      <c r="E1877" s="83"/>
      <c r="F1877" s="83"/>
      <c r="G1877" s="83"/>
      <c r="H1877" s="83"/>
      <c r="I1877" s="83"/>
      <c r="J1877" s="83"/>
      <c r="K1877" s="83"/>
      <c r="L1877" s="83"/>
      <c r="M1877" s="83"/>
      <c r="N1877" s="83"/>
      <c r="O1877" s="83"/>
      <c r="P1877" s="83"/>
    </row>
    <row r="1878" spans="1:16" x14ac:dyDescent="0.35">
      <c r="A1878" s="683"/>
      <c r="D1878" s="83"/>
      <c r="E1878" s="83"/>
      <c r="F1878" s="83"/>
      <c r="G1878" s="83"/>
      <c r="H1878" s="83"/>
      <c r="I1878" s="83"/>
      <c r="J1878" s="83"/>
      <c r="K1878" s="83"/>
      <c r="L1878" s="83"/>
      <c r="M1878" s="83"/>
      <c r="N1878" s="83"/>
      <c r="O1878" s="83"/>
      <c r="P1878" s="83"/>
    </row>
    <row r="1879" spans="1:16" x14ac:dyDescent="0.35">
      <c r="A1879" s="683"/>
      <c r="B1879" s="241" t="s">
        <v>973</v>
      </c>
      <c r="D1879" s="83"/>
      <c r="E1879" s="83"/>
      <c r="F1879" s="83"/>
      <c r="G1879" s="83"/>
      <c r="H1879" s="83"/>
      <c r="I1879" s="83"/>
      <c r="J1879" s="83"/>
      <c r="K1879" s="83"/>
      <c r="L1879" s="83"/>
      <c r="M1879" s="83"/>
      <c r="N1879" s="83"/>
      <c r="O1879" s="83"/>
      <c r="P1879" s="83"/>
    </row>
    <row r="1880" spans="1:16" x14ac:dyDescent="0.35">
      <c r="A1880" s="683"/>
      <c r="B1880" s="111" t="s">
        <v>178</v>
      </c>
      <c r="C1880" s="100" t="s">
        <v>998</v>
      </c>
      <c r="D1880" s="83"/>
      <c r="E1880" s="83"/>
      <c r="F1880" s="83"/>
      <c r="G1880" s="83"/>
      <c r="H1880" s="83"/>
      <c r="I1880" s="83"/>
      <c r="J1880" s="83"/>
      <c r="K1880" s="83"/>
      <c r="L1880" s="83"/>
      <c r="M1880" s="83"/>
      <c r="N1880" s="83"/>
      <c r="O1880" s="83"/>
      <c r="P1880" s="83"/>
    </row>
    <row r="1881" spans="1:16" x14ac:dyDescent="0.35">
      <c r="A1881" s="683"/>
      <c r="B1881" s="86" t="s">
        <v>448</v>
      </c>
      <c r="C1881" s="67" t="s">
        <v>181</v>
      </c>
      <c r="D1881" s="83"/>
      <c r="E1881" s="83"/>
      <c r="F1881" s="83"/>
      <c r="G1881" s="83"/>
      <c r="H1881" s="83"/>
      <c r="I1881" s="83"/>
      <c r="J1881" s="83"/>
      <c r="K1881" s="83"/>
      <c r="L1881" s="83"/>
      <c r="M1881" s="83"/>
      <c r="N1881" s="83"/>
      <c r="O1881" s="83"/>
      <c r="P1881" s="83"/>
    </row>
    <row r="1882" spans="1:16" x14ac:dyDescent="0.35">
      <c r="A1882" s="683"/>
      <c r="B1882" s="86" t="s">
        <v>180</v>
      </c>
      <c r="C1882" s="45">
        <v>4.5</v>
      </c>
      <c r="D1882" s="83"/>
      <c r="E1882" s="83"/>
      <c r="F1882" s="83"/>
      <c r="G1882" s="83"/>
      <c r="H1882" s="83"/>
      <c r="I1882" s="83"/>
      <c r="J1882" s="83"/>
      <c r="K1882" s="83"/>
      <c r="L1882" s="83"/>
      <c r="M1882" s="83"/>
      <c r="N1882" s="83"/>
      <c r="O1882" s="83"/>
      <c r="P1882" s="83"/>
    </row>
    <row r="1883" spans="1:16" x14ac:dyDescent="0.35">
      <c r="A1883" s="683"/>
      <c r="D1883" s="83"/>
      <c r="E1883" s="83"/>
      <c r="F1883" s="83"/>
      <c r="G1883" s="83"/>
      <c r="H1883" s="83"/>
      <c r="I1883" s="83"/>
      <c r="J1883" s="83"/>
      <c r="K1883" s="83"/>
      <c r="L1883" s="83"/>
      <c r="M1883" s="83"/>
      <c r="N1883" s="83"/>
      <c r="O1883" s="83"/>
      <c r="P1883" s="83"/>
    </row>
    <row r="1884" spans="1:16" x14ac:dyDescent="0.35">
      <c r="A1884" s="683"/>
      <c r="B1884" s="241" t="s">
        <v>974</v>
      </c>
      <c r="D1884" s="83"/>
      <c r="E1884" s="83"/>
      <c r="F1884" s="83"/>
      <c r="G1884" s="83"/>
      <c r="H1884" s="83"/>
      <c r="I1884" s="83"/>
      <c r="J1884" s="83"/>
      <c r="K1884" s="83"/>
      <c r="L1884" s="83"/>
      <c r="M1884" s="83"/>
      <c r="N1884" s="83"/>
      <c r="O1884" s="83"/>
      <c r="P1884" s="83"/>
    </row>
    <row r="1885" spans="1:16" x14ac:dyDescent="0.35">
      <c r="A1885" s="683"/>
      <c r="B1885" s="111" t="s">
        <v>178</v>
      </c>
      <c r="C1885" s="100" t="s">
        <v>998</v>
      </c>
      <c r="D1885" s="83"/>
      <c r="E1885" s="83"/>
      <c r="F1885" s="83"/>
      <c r="G1885" s="83"/>
      <c r="H1885" s="83"/>
      <c r="I1885" s="83"/>
      <c r="J1885" s="83"/>
      <c r="K1885" s="83"/>
      <c r="L1885" s="83"/>
      <c r="M1885" s="83"/>
      <c r="N1885" s="83"/>
      <c r="O1885" s="83"/>
      <c r="P1885" s="83"/>
    </row>
    <row r="1886" spans="1:16" x14ac:dyDescent="0.35">
      <c r="A1886" s="683"/>
      <c r="B1886" s="86" t="s">
        <v>448</v>
      </c>
      <c r="C1886" s="67" t="s">
        <v>181</v>
      </c>
      <c r="D1886" s="83"/>
      <c r="E1886" s="83"/>
      <c r="F1886" s="83"/>
      <c r="G1886" s="83"/>
      <c r="H1886" s="83"/>
      <c r="I1886" s="83"/>
      <c r="J1886" s="83"/>
      <c r="K1886" s="83"/>
      <c r="L1886" s="83"/>
      <c r="M1886" s="83"/>
      <c r="N1886" s="83"/>
      <c r="O1886" s="83"/>
      <c r="P1886" s="83"/>
    </row>
    <row r="1887" spans="1:16" x14ac:dyDescent="0.35">
      <c r="A1887" s="683"/>
      <c r="B1887" s="86" t="s">
        <v>180</v>
      </c>
      <c r="C1887" s="45">
        <v>6</v>
      </c>
      <c r="D1887" s="83"/>
      <c r="E1887" s="83"/>
      <c r="F1887" s="83"/>
      <c r="G1887" s="83"/>
      <c r="H1887" s="83"/>
      <c r="I1887" s="83"/>
      <c r="J1887" s="83"/>
      <c r="K1887" s="83"/>
      <c r="L1887" s="83"/>
      <c r="M1887" s="83"/>
      <c r="N1887" s="83"/>
      <c r="O1887" s="83"/>
      <c r="P1887" s="83"/>
    </row>
    <row r="1888" spans="1:16" x14ac:dyDescent="0.35">
      <c r="A1888" s="683"/>
      <c r="D1888" s="83"/>
      <c r="E1888" s="83"/>
      <c r="F1888" s="83"/>
      <c r="G1888" s="83"/>
      <c r="H1888" s="83"/>
      <c r="I1888" s="83"/>
      <c r="J1888" s="83"/>
      <c r="K1888" s="83"/>
      <c r="L1888" s="83"/>
      <c r="M1888" s="83"/>
      <c r="N1888" s="83"/>
      <c r="O1888" s="83"/>
      <c r="P1888" s="83"/>
    </row>
    <row r="1889" spans="1:17" x14ac:dyDescent="0.35">
      <c r="A1889" s="683"/>
      <c r="B1889" s="241" t="s">
        <v>974</v>
      </c>
      <c r="D1889" s="83"/>
      <c r="E1889" s="83"/>
      <c r="F1889" s="83"/>
      <c r="G1889" s="83"/>
      <c r="H1889" s="83"/>
      <c r="I1889" s="83"/>
      <c r="J1889" s="83"/>
      <c r="K1889" s="83"/>
      <c r="L1889" s="83"/>
      <c r="M1889" s="83"/>
      <c r="N1889" s="83"/>
      <c r="O1889" s="83"/>
      <c r="P1889" s="83"/>
    </row>
    <row r="1890" spans="1:17" x14ac:dyDescent="0.35">
      <c r="A1890" s="683"/>
      <c r="B1890" s="111" t="s">
        <v>178</v>
      </c>
      <c r="C1890" s="100" t="s">
        <v>998</v>
      </c>
      <c r="D1890" s="83"/>
      <c r="E1890" s="83"/>
      <c r="F1890" s="83"/>
      <c r="G1890" s="83"/>
      <c r="H1890" s="83"/>
      <c r="I1890" s="83"/>
      <c r="J1890" s="83"/>
      <c r="K1890" s="83"/>
      <c r="L1890" s="83"/>
      <c r="M1890" s="83"/>
      <c r="N1890" s="83"/>
      <c r="O1890" s="83"/>
      <c r="P1890" s="83"/>
    </row>
    <row r="1891" spans="1:17" x14ac:dyDescent="0.35">
      <c r="A1891" s="683"/>
      <c r="B1891" s="86" t="s">
        <v>448</v>
      </c>
      <c r="C1891" s="67" t="s">
        <v>181</v>
      </c>
      <c r="D1891" s="83"/>
      <c r="E1891" s="83"/>
      <c r="F1891" s="83"/>
      <c r="G1891" s="83"/>
      <c r="H1891" s="83"/>
      <c r="I1891" s="83"/>
      <c r="J1891" s="83"/>
      <c r="K1891" s="83"/>
      <c r="L1891" s="83"/>
      <c r="M1891" s="83"/>
      <c r="N1891" s="83"/>
      <c r="O1891" s="83"/>
      <c r="P1891" s="83"/>
    </row>
    <row r="1892" spans="1:17" x14ac:dyDescent="0.35">
      <c r="A1892" s="683"/>
      <c r="B1892" s="86" t="s">
        <v>180</v>
      </c>
      <c r="C1892" s="45">
        <v>8.5</v>
      </c>
      <c r="D1892" s="83"/>
      <c r="E1892" s="83"/>
      <c r="F1892" s="83"/>
      <c r="G1892" s="83"/>
      <c r="H1892" s="83"/>
      <c r="I1892" s="83"/>
      <c r="J1892" s="83"/>
      <c r="K1892" s="83"/>
      <c r="L1892" s="83"/>
      <c r="M1892" s="83"/>
      <c r="N1892" s="83"/>
      <c r="O1892" s="83"/>
      <c r="P1892" s="83"/>
    </row>
    <row r="1893" spans="1:17" x14ac:dyDescent="0.35">
      <c r="A1893" s="664" t="s">
        <v>1244</v>
      </c>
      <c r="B1893" s="664"/>
      <c r="C1893" s="303"/>
      <c r="D1893" s="303"/>
      <c r="E1893" s="303"/>
      <c r="F1893" s="303"/>
      <c r="G1893" s="303"/>
      <c r="H1893" s="303"/>
      <c r="I1893" s="303"/>
      <c r="J1893" s="303"/>
      <c r="K1893" s="303"/>
      <c r="L1893" s="303"/>
      <c r="M1893" s="303"/>
      <c r="N1893" s="303"/>
      <c r="O1893" s="303"/>
      <c r="P1893" s="303"/>
      <c r="Q1893" s="304"/>
    </row>
    <row r="1894" spans="1:17" x14ac:dyDescent="0.35">
      <c r="A1894" s="675" t="s">
        <v>553</v>
      </c>
    </row>
    <row r="1895" spans="1:17" x14ac:dyDescent="0.35">
      <c r="A1895" s="675"/>
      <c r="B1895" s="659" t="s">
        <v>552</v>
      </c>
      <c r="C1895" s="656"/>
    </row>
    <row r="1896" spans="1:17" x14ac:dyDescent="0.35">
      <c r="A1896" s="675"/>
    </row>
    <row r="1897" spans="1:17" ht="15" thickBot="1" x14ac:dyDescent="0.4">
      <c r="A1897" s="675"/>
      <c r="B1897" s="241" t="s">
        <v>971</v>
      </c>
    </row>
    <row r="1898" spans="1:17" x14ac:dyDescent="0.35">
      <c r="A1898" s="675"/>
      <c r="B1898" s="59" t="s">
        <v>868</v>
      </c>
      <c r="C1898" s="567" t="s">
        <v>873</v>
      </c>
      <c r="D1898" s="568"/>
    </row>
    <row r="1899" spans="1:17" ht="15" thickBot="1" x14ac:dyDescent="0.4">
      <c r="A1899" s="675"/>
      <c r="B1899" s="142" t="s">
        <v>446</v>
      </c>
      <c r="C1899" s="11" t="s">
        <v>876</v>
      </c>
      <c r="D1899" s="11" t="s">
        <v>875</v>
      </c>
    </row>
    <row r="1900" spans="1:17" x14ac:dyDescent="0.35">
      <c r="A1900" s="675"/>
      <c r="B1900" s="81" t="s">
        <v>219</v>
      </c>
      <c r="C1900" s="144">
        <v>1.15734</v>
      </c>
      <c r="D1900" s="144">
        <v>0.86943000000000004</v>
      </c>
    </row>
    <row r="1901" spans="1:17" x14ac:dyDescent="0.35">
      <c r="A1901" s="675"/>
      <c r="B1901" s="81" t="s">
        <v>110</v>
      </c>
      <c r="C1901" s="145">
        <v>1.3261400000000001</v>
      </c>
      <c r="D1901" s="145">
        <v>0.81155600000000006</v>
      </c>
    </row>
    <row r="1902" spans="1:17" x14ac:dyDescent="0.35">
      <c r="A1902" s="675"/>
      <c r="B1902" s="81" t="s">
        <v>111</v>
      </c>
      <c r="C1902" s="146">
        <v>1.6097600000000001</v>
      </c>
      <c r="D1902" s="146">
        <v>0.72336800000000001</v>
      </c>
    </row>
    <row r="1903" spans="1:17" x14ac:dyDescent="0.35">
      <c r="A1903" s="675"/>
      <c r="B1903" s="81" t="s">
        <v>112</v>
      </c>
      <c r="C1903" s="145">
        <v>1.6297900000000001</v>
      </c>
      <c r="D1903" s="145">
        <v>0.78969400000000001</v>
      </c>
    </row>
    <row r="1904" spans="1:17" x14ac:dyDescent="0.35">
      <c r="A1904" s="675"/>
      <c r="B1904" s="81" t="s">
        <v>113</v>
      </c>
      <c r="C1904" s="146">
        <v>0.59898499999999999</v>
      </c>
      <c r="D1904" s="146">
        <v>0.62254900000000002</v>
      </c>
    </row>
    <row r="1905" spans="1:4" x14ac:dyDescent="0.35">
      <c r="A1905" s="675"/>
      <c r="B1905" s="81" t="s">
        <v>220</v>
      </c>
      <c r="C1905" s="145">
        <v>1.57233</v>
      </c>
      <c r="D1905" s="145">
        <v>0.79985499999999998</v>
      </c>
    </row>
    <row r="1906" spans="1:4" x14ac:dyDescent="0.35">
      <c r="A1906" s="675"/>
      <c r="B1906" s="81" t="s">
        <v>115</v>
      </c>
      <c r="C1906" s="146">
        <v>1.5042500000000001</v>
      </c>
      <c r="D1906" s="146">
        <v>0.74460199999999999</v>
      </c>
    </row>
    <row r="1907" spans="1:4" x14ac:dyDescent="0.35">
      <c r="A1907" s="675"/>
      <c r="B1907" s="81" t="s">
        <v>116</v>
      </c>
      <c r="C1907" s="145">
        <v>0.71909999999999996</v>
      </c>
      <c r="D1907" s="145">
        <v>0.70989100000000005</v>
      </c>
    </row>
    <row r="1908" spans="1:4" x14ac:dyDescent="0.35">
      <c r="A1908" s="675"/>
      <c r="B1908" s="81" t="s">
        <v>117</v>
      </c>
      <c r="C1908" s="146">
        <v>1.50308</v>
      </c>
      <c r="D1908" s="146">
        <v>0.77793900000000005</v>
      </c>
    </row>
    <row r="1909" spans="1:4" x14ac:dyDescent="0.35">
      <c r="A1909" s="675"/>
      <c r="B1909" s="81" t="s">
        <v>118</v>
      </c>
      <c r="C1909" s="145">
        <v>1.2083299999999999</v>
      </c>
      <c r="D1909" s="145">
        <v>0.87491200000000002</v>
      </c>
    </row>
    <row r="1910" spans="1:4" x14ac:dyDescent="0.35">
      <c r="A1910" s="675"/>
      <c r="B1910" s="81" t="s">
        <v>119</v>
      </c>
      <c r="C1910" s="146">
        <v>0.97941800000000001</v>
      </c>
      <c r="D1910" s="146">
        <v>0.97341699999999998</v>
      </c>
    </row>
    <row r="1911" spans="1:4" x14ac:dyDescent="0.35">
      <c r="A1911" s="675"/>
      <c r="B1911" s="81" t="s">
        <v>120</v>
      </c>
      <c r="C1911" s="145">
        <v>1.3634200000000001</v>
      </c>
      <c r="D1911" s="145">
        <v>0.90668099999999996</v>
      </c>
    </row>
    <row r="1912" spans="1:4" x14ac:dyDescent="0.35">
      <c r="A1912" s="675"/>
      <c r="B1912" s="81" t="s">
        <v>121</v>
      </c>
      <c r="C1912" s="146">
        <v>0.82220199999999999</v>
      </c>
      <c r="D1912" s="146">
        <v>0.81850100000000003</v>
      </c>
    </row>
    <row r="1913" spans="1:4" x14ac:dyDescent="0.35">
      <c r="A1913" s="675"/>
      <c r="B1913" s="81" t="s">
        <v>122</v>
      </c>
      <c r="C1913" s="145">
        <v>1.2584</v>
      </c>
      <c r="D1913" s="145">
        <v>0.79984500000000003</v>
      </c>
    </row>
    <row r="1914" spans="1:4" x14ac:dyDescent="0.35">
      <c r="A1914" s="675"/>
      <c r="B1914" s="81" t="s">
        <v>123</v>
      </c>
      <c r="C1914" s="146">
        <v>1.6003400000000001</v>
      </c>
      <c r="D1914" s="146">
        <v>0.90237199999999995</v>
      </c>
    </row>
    <row r="1915" spans="1:4" x14ac:dyDescent="0.35">
      <c r="A1915" s="675"/>
      <c r="B1915" s="81" t="s">
        <v>124</v>
      </c>
      <c r="C1915" s="145">
        <v>2.0909900000000001</v>
      </c>
      <c r="D1915" s="145">
        <v>0.67103800000000002</v>
      </c>
    </row>
    <row r="1916" spans="1:4" x14ac:dyDescent="0.35">
      <c r="A1916" s="675"/>
      <c r="B1916" s="81" t="s">
        <v>221</v>
      </c>
      <c r="C1916" s="146">
        <v>1.4409000000000001</v>
      </c>
      <c r="D1916" s="146">
        <v>0.70955900000000005</v>
      </c>
    </row>
    <row r="1917" spans="1:4" x14ac:dyDescent="0.35">
      <c r="A1917" s="675"/>
      <c r="B1917" s="81" t="s">
        <v>126</v>
      </c>
      <c r="C1917" s="145">
        <v>1.2328600000000001</v>
      </c>
      <c r="D1917" s="145">
        <v>0.84413700000000003</v>
      </c>
    </row>
    <row r="1918" spans="1:4" x14ac:dyDescent="0.35">
      <c r="A1918" s="675"/>
      <c r="B1918" s="81" t="s">
        <v>127</v>
      </c>
      <c r="C1918" s="146">
        <v>1.35165</v>
      </c>
      <c r="D1918" s="146">
        <v>0.98542300000000005</v>
      </c>
    </row>
    <row r="1919" spans="1:4" x14ac:dyDescent="0.35">
      <c r="A1919" s="675"/>
      <c r="B1919" s="81" t="s">
        <v>128</v>
      </c>
      <c r="C1919" s="145">
        <v>1.21959</v>
      </c>
      <c r="D1919" s="145">
        <v>0.88050099999999998</v>
      </c>
    </row>
    <row r="1920" spans="1:4" x14ac:dyDescent="0.35">
      <c r="A1920" s="675"/>
      <c r="B1920" s="81" t="s">
        <v>129</v>
      </c>
      <c r="C1920" s="146">
        <v>1.5505599999999999</v>
      </c>
      <c r="D1920" s="146">
        <v>0.73339200000000004</v>
      </c>
    </row>
    <row r="1921" spans="1:4" x14ac:dyDescent="0.35">
      <c r="A1921" s="675"/>
      <c r="B1921" s="81" t="s">
        <v>130</v>
      </c>
      <c r="C1921" s="145">
        <v>1.5979300000000001</v>
      </c>
      <c r="D1921" s="145">
        <v>0.93055600000000005</v>
      </c>
    </row>
    <row r="1922" spans="1:4" x14ac:dyDescent="0.35">
      <c r="A1922" s="675"/>
      <c r="B1922" s="81" t="s">
        <v>131</v>
      </c>
      <c r="C1922" s="146">
        <v>1.2358100000000001</v>
      </c>
      <c r="D1922" s="146">
        <v>0.90225599999999995</v>
      </c>
    </row>
    <row r="1923" spans="1:4" x14ac:dyDescent="0.35">
      <c r="A1923" s="675"/>
      <c r="B1923" s="81" t="s">
        <v>132</v>
      </c>
      <c r="C1923" s="145">
        <v>1.6855500000000001</v>
      </c>
      <c r="D1923" s="145">
        <v>0.77078400000000002</v>
      </c>
    </row>
    <row r="1924" spans="1:4" x14ac:dyDescent="0.35">
      <c r="A1924" s="675"/>
      <c r="B1924" s="81" t="s">
        <v>133</v>
      </c>
      <c r="C1924" s="146">
        <v>1.7363500000000001</v>
      </c>
      <c r="D1924" s="146">
        <v>0.69579999999999997</v>
      </c>
    </row>
    <row r="1925" spans="1:4" x14ac:dyDescent="0.35">
      <c r="A1925" s="675"/>
      <c r="B1925" s="81" t="s">
        <v>134</v>
      </c>
      <c r="C1925" s="145">
        <v>1.34704</v>
      </c>
      <c r="D1925" s="145">
        <v>0.98211300000000001</v>
      </c>
    </row>
    <row r="1926" spans="1:4" x14ac:dyDescent="0.35">
      <c r="A1926" s="675"/>
      <c r="B1926" s="81" t="s">
        <v>135</v>
      </c>
      <c r="C1926" s="146">
        <v>1.40164</v>
      </c>
      <c r="D1926" s="146">
        <v>0.74874099999999999</v>
      </c>
    </row>
    <row r="1927" spans="1:4" x14ac:dyDescent="0.35">
      <c r="A1927" s="675"/>
      <c r="B1927" s="81" t="s">
        <v>136</v>
      </c>
      <c r="C1927" s="145">
        <v>1.09965</v>
      </c>
      <c r="D1927" s="145">
        <v>0.90912400000000004</v>
      </c>
    </row>
    <row r="1928" spans="1:4" x14ac:dyDescent="0.35">
      <c r="A1928" s="675"/>
      <c r="B1928" s="81" t="s">
        <v>197</v>
      </c>
      <c r="C1928" s="146">
        <v>0.962893</v>
      </c>
      <c r="D1928" s="146">
        <v>0.86836999999999998</v>
      </c>
    </row>
    <row r="1929" spans="1:4" x14ac:dyDescent="0.35">
      <c r="A1929" s="675"/>
      <c r="B1929" s="81" t="s">
        <v>218</v>
      </c>
      <c r="C1929" s="145">
        <v>1.10683</v>
      </c>
      <c r="D1929" s="145">
        <v>0.78664599999999996</v>
      </c>
    </row>
    <row r="1930" spans="1:4" x14ac:dyDescent="0.35">
      <c r="A1930" s="675"/>
      <c r="B1930" s="81" t="s">
        <v>198</v>
      </c>
      <c r="C1930" s="146">
        <v>0.74012199999999995</v>
      </c>
      <c r="D1930" s="146">
        <v>0.67239000000000004</v>
      </c>
    </row>
    <row r="1931" spans="1:4" x14ac:dyDescent="0.35">
      <c r="A1931" s="675"/>
      <c r="B1931" s="81" t="s">
        <v>140</v>
      </c>
      <c r="C1931" s="145">
        <v>1.36114</v>
      </c>
      <c r="D1931" s="145">
        <v>1.0532900000000001</v>
      </c>
    </row>
    <row r="1932" spans="1:4" x14ac:dyDescent="0.35">
      <c r="A1932" s="675"/>
      <c r="B1932" s="81" t="s">
        <v>199</v>
      </c>
      <c r="C1932" s="146">
        <v>1.3050999999999999</v>
      </c>
      <c r="D1932" s="146">
        <v>0.71912600000000004</v>
      </c>
    </row>
    <row r="1933" spans="1:4" x14ac:dyDescent="0.35">
      <c r="A1933" s="675"/>
      <c r="B1933" s="81" t="s">
        <v>142</v>
      </c>
      <c r="C1933" s="145">
        <v>1.1765399999999999</v>
      </c>
      <c r="D1933" s="145">
        <v>0.86087800000000003</v>
      </c>
    </row>
    <row r="1934" spans="1:4" ht="15" thickBot="1" x14ac:dyDescent="0.4">
      <c r="A1934" s="675"/>
      <c r="B1934" s="81" t="s">
        <v>143</v>
      </c>
      <c r="C1934" s="147">
        <v>1.10002</v>
      </c>
      <c r="D1934" s="147">
        <v>0.86697400000000002</v>
      </c>
    </row>
    <row r="1935" spans="1:4" x14ac:dyDescent="0.35">
      <c r="A1935" s="675"/>
    </row>
    <row r="1936" spans="1:4" ht="15" thickBot="1" x14ac:dyDescent="0.4">
      <c r="A1936" s="675"/>
      <c r="B1936" s="241" t="s">
        <v>973</v>
      </c>
    </row>
    <row r="1937" spans="1:4" x14ac:dyDescent="0.35">
      <c r="A1937" s="675"/>
      <c r="B1937" s="59" t="s">
        <v>868</v>
      </c>
      <c r="C1937" s="567" t="s">
        <v>873</v>
      </c>
      <c r="D1937" s="568"/>
    </row>
    <row r="1938" spans="1:4" ht="15" thickBot="1" x14ac:dyDescent="0.4">
      <c r="A1938" s="675"/>
      <c r="B1938" s="142" t="s">
        <v>446</v>
      </c>
      <c r="C1938" s="11" t="s">
        <v>876</v>
      </c>
      <c r="D1938" s="11" t="s">
        <v>875</v>
      </c>
    </row>
    <row r="1939" spans="1:4" x14ac:dyDescent="0.35">
      <c r="A1939" s="675"/>
      <c r="B1939" s="81" t="s">
        <v>219</v>
      </c>
      <c r="C1939" s="144">
        <v>1.07867</v>
      </c>
      <c r="D1939" s="144">
        <v>0.93471499999999996</v>
      </c>
    </row>
    <row r="1940" spans="1:4" x14ac:dyDescent="0.35">
      <c r="A1940" s="675"/>
      <c r="B1940" s="81" t="s">
        <v>110</v>
      </c>
      <c r="C1940" s="145">
        <v>1.16307</v>
      </c>
      <c r="D1940" s="145">
        <v>0.90577799999999997</v>
      </c>
    </row>
    <row r="1941" spans="1:4" x14ac:dyDescent="0.35">
      <c r="A1941" s="675"/>
      <c r="B1941" s="81" t="s">
        <v>111</v>
      </c>
      <c r="C1941" s="146">
        <v>1.30488</v>
      </c>
      <c r="D1941" s="146">
        <v>0.86168400000000001</v>
      </c>
    </row>
    <row r="1942" spans="1:4" x14ac:dyDescent="0.35">
      <c r="A1942" s="675"/>
      <c r="B1942" s="81" t="s">
        <v>112</v>
      </c>
      <c r="C1942" s="145">
        <v>1.3148949999999999</v>
      </c>
      <c r="D1942" s="145">
        <v>0.89484699999999995</v>
      </c>
    </row>
    <row r="1943" spans="1:4" x14ac:dyDescent="0.35">
      <c r="A1943" s="675"/>
      <c r="B1943" s="81" t="s">
        <v>113</v>
      </c>
      <c r="C1943" s="146">
        <v>0.79949249999999994</v>
      </c>
      <c r="D1943" s="146">
        <v>0.81127450000000001</v>
      </c>
    </row>
    <row r="1944" spans="1:4" x14ac:dyDescent="0.35">
      <c r="A1944" s="675"/>
      <c r="B1944" s="81" t="s">
        <v>220</v>
      </c>
      <c r="C1944" s="145">
        <v>1.286165</v>
      </c>
      <c r="D1944" s="145">
        <v>0.89992749999999999</v>
      </c>
    </row>
    <row r="1945" spans="1:4" x14ac:dyDescent="0.35">
      <c r="A1945" s="675"/>
      <c r="B1945" s="81" t="s">
        <v>115</v>
      </c>
      <c r="C1945" s="146">
        <v>1.2521249999999999</v>
      </c>
      <c r="D1945" s="146">
        <v>0.87230099999999999</v>
      </c>
    </row>
    <row r="1946" spans="1:4" x14ac:dyDescent="0.35">
      <c r="A1946" s="675"/>
      <c r="B1946" s="81" t="s">
        <v>116</v>
      </c>
      <c r="C1946" s="145">
        <v>0.85955000000000004</v>
      </c>
      <c r="D1946" s="145">
        <v>0.85494550000000002</v>
      </c>
    </row>
    <row r="1947" spans="1:4" x14ac:dyDescent="0.35">
      <c r="A1947" s="675"/>
      <c r="B1947" s="81" t="s">
        <v>117</v>
      </c>
      <c r="C1947" s="146">
        <v>1.2515399999999999</v>
      </c>
      <c r="D1947" s="146">
        <v>0.88896949999999997</v>
      </c>
    </row>
    <row r="1948" spans="1:4" x14ac:dyDescent="0.35">
      <c r="A1948" s="675"/>
      <c r="B1948" s="81" t="s">
        <v>118</v>
      </c>
      <c r="C1948" s="145">
        <v>1.1041650000000001</v>
      </c>
      <c r="D1948" s="145">
        <v>0.93745600000000007</v>
      </c>
    </row>
    <row r="1949" spans="1:4" x14ac:dyDescent="0.35">
      <c r="A1949" s="675"/>
      <c r="B1949" s="81" t="s">
        <v>119</v>
      </c>
      <c r="C1949" s="146">
        <v>0.98970899999999995</v>
      </c>
      <c r="D1949" s="146">
        <v>0.98670849999999999</v>
      </c>
    </row>
    <row r="1950" spans="1:4" x14ac:dyDescent="0.35">
      <c r="A1950" s="675"/>
      <c r="B1950" s="81" t="s">
        <v>120</v>
      </c>
      <c r="C1950" s="145">
        <v>1.18171</v>
      </c>
      <c r="D1950" s="145">
        <v>0.95334049999999992</v>
      </c>
    </row>
    <row r="1951" spans="1:4" x14ac:dyDescent="0.35">
      <c r="A1951" s="675"/>
      <c r="B1951" s="81" t="s">
        <v>121</v>
      </c>
      <c r="C1951" s="146">
        <v>0.91110099999999994</v>
      </c>
      <c r="D1951" s="146">
        <v>0.90925049999999996</v>
      </c>
    </row>
    <row r="1952" spans="1:4" x14ac:dyDescent="0.35">
      <c r="A1952" s="675"/>
      <c r="B1952" s="81" t="s">
        <v>122</v>
      </c>
      <c r="C1952" s="145">
        <v>1.1292</v>
      </c>
      <c r="D1952" s="145">
        <v>0.89992249999999996</v>
      </c>
    </row>
    <row r="1953" spans="1:4" x14ac:dyDescent="0.35">
      <c r="A1953" s="675"/>
      <c r="B1953" s="81" t="s">
        <v>123</v>
      </c>
      <c r="C1953" s="146">
        <v>1.30017</v>
      </c>
      <c r="D1953" s="146">
        <v>0.95118599999999998</v>
      </c>
    </row>
    <row r="1954" spans="1:4" x14ac:dyDescent="0.35">
      <c r="A1954" s="675"/>
      <c r="B1954" s="81" t="s">
        <v>124</v>
      </c>
      <c r="C1954" s="145">
        <v>1.5454950000000001</v>
      </c>
      <c r="D1954" s="145">
        <v>0.83551900000000001</v>
      </c>
    </row>
    <row r="1955" spans="1:4" x14ac:dyDescent="0.35">
      <c r="A1955" s="675"/>
      <c r="B1955" s="81" t="s">
        <v>221</v>
      </c>
      <c r="C1955" s="146">
        <v>1.22045</v>
      </c>
      <c r="D1955" s="146">
        <v>0.85477950000000003</v>
      </c>
    </row>
    <row r="1956" spans="1:4" x14ac:dyDescent="0.35">
      <c r="A1956" s="675"/>
      <c r="B1956" s="81" t="s">
        <v>126</v>
      </c>
      <c r="C1956" s="145">
        <v>1.11643</v>
      </c>
      <c r="D1956" s="145">
        <v>0.92206849999999996</v>
      </c>
    </row>
    <row r="1957" spans="1:4" x14ac:dyDescent="0.35">
      <c r="A1957" s="675"/>
      <c r="B1957" s="81" t="s">
        <v>127</v>
      </c>
      <c r="C1957" s="146">
        <v>1.1758250000000001</v>
      </c>
      <c r="D1957" s="146">
        <v>0.99271149999999997</v>
      </c>
    </row>
    <row r="1958" spans="1:4" x14ac:dyDescent="0.35">
      <c r="A1958" s="675"/>
      <c r="B1958" s="81" t="s">
        <v>128</v>
      </c>
      <c r="C1958" s="145">
        <v>1.1097950000000001</v>
      </c>
      <c r="D1958" s="145">
        <v>0.94025049999999999</v>
      </c>
    </row>
    <row r="1959" spans="1:4" x14ac:dyDescent="0.35">
      <c r="A1959" s="675"/>
      <c r="B1959" s="81" t="s">
        <v>129</v>
      </c>
      <c r="C1959" s="146">
        <v>1.27528</v>
      </c>
      <c r="D1959" s="146">
        <v>0.86669600000000002</v>
      </c>
    </row>
    <row r="1960" spans="1:4" x14ac:dyDescent="0.35">
      <c r="A1960" s="675"/>
      <c r="B1960" s="81" t="s">
        <v>130</v>
      </c>
      <c r="C1960" s="145">
        <v>1.2989649999999999</v>
      </c>
      <c r="D1960" s="145">
        <v>0.96527800000000008</v>
      </c>
    </row>
    <row r="1961" spans="1:4" x14ac:dyDescent="0.35">
      <c r="A1961" s="675"/>
      <c r="B1961" s="81" t="s">
        <v>131</v>
      </c>
      <c r="C1961" s="146">
        <v>1.1179049999999999</v>
      </c>
      <c r="D1961" s="146">
        <v>0.95112799999999997</v>
      </c>
    </row>
    <row r="1962" spans="1:4" x14ac:dyDescent="0.35">
      <c r="A1962" s="675"/>
      <c r="B1962" s="81" t="s">
        <v>132</v>
      </c>
      <c r="C1962" s="145">
        <v>1.3427750000000001</v>
      </c>
      <c r="D1962" s="145">
        <v>0.88539199999999996</v>
      </c>
    </row>
    <row r="1963" spans="1:4" x14ac:dyDescent="0.35">
      <c r="A1963" s="675"/>
      <c r="B1963" s="81" t="s">
        <v>133</v>
      </c>
      <c r="C1963" s="146">
        <v>1.3681749999999999</v>
      </c>
      <c r="D1963" s="146">
        <v>0.84789999999999999</v>
      </c>
    </row>
    <row r="1964" spans="1:4" x14ac:dyDescent="0.35">
      <c r="A1964" s="675"/>
      <c r="B1964" s="81" t="s">
        <v>134</v>
      </c>
      <c r="C1964" s="145">
        <v>1.1735199999999999</v>
      </c>
      <c r="D1964" s="145">
        <v>0.99105650000000001</v>
      </c>
    </row>
    <row r="1965" spans="1:4" x14ac:dyDescent="0.35">
      <c r="A1965" s="675"/>
      <c r="B1965" s="81" t="s">
        <v>135</v>
      </c>
      <c r="C1965" s="146">
        <v>1.20082</v>
      </c>
      <c r="D1965" s="146">
        <v>0.87437049999999994</v>
      </c>
    </row>
    <row r="1966" spans="1:4" x14ac:dyDescent="0.35">
      <c r="A1966" s="675"/>
      <c r="B1966" s="81" t="s">
        <v>136</v>
      </c>
      <c r="C1966" s="145">
        <v>1.049825</v>
      </c>
      <c r="D1966" s="145">
        <v>0.95456200000000002</v>
      </c>
    </row>
    <row r="1967" spans="1:4" x14ac:dyDescent="0.35">
      <c r="A1967" s="675"/>
      <c r="B1967" s="81" t="s">
        <v>197</v>
      </c>
      <c r="C1967" s="146">
        <v>0.9814465</v>
      </c>
      <c r="D1967" s="146">
        <v>0.93418500000000004</v>
      </c>
    </row>
    <row r="1968" spans="1:4" x14ac:dyDescent="0.35">
      <c r="A1968" s="675"/>
      <c r="B1968" s="81" t="s">
        <v>218</v>
      </c>
      <c r="C1968" s="145">
        <v>1.053415</v>
      </c>
      <c r="D1968" s="145">
        <v>0.89332299999999998</v>
      </c>
    </row>
    <row r="1969" spans="1:4" x14ac:dyDescent="0.35">
      <c r="A1969" s="675"/>
      <c r="B1969" s="81" t="s">
        <v>198</v>
      </c>
      <c r="C1969" s="146">
        <v>0.87006099999999997</v>
      </c>
      <c r="D1969" s="146">
        <v>0.83619500000000002</v>
      </c>
    </row>
    <row r="1970" spans="1:4" ht="14.9" customHeight="1" x14ac:dyDescent="0.35">
      <c r="A1970" s="675"/>
      <c r="B1970" s="81" t="s">
        <v>140</v>
      </c>
      <c r="C1970" s="145">
        <v>1.1805699999999999</v>
      </c>
      <c r="D1970" s="145">
        <v>1.026645</v>
      </c>
    </row>
    <row r="1971" spans="1:4" x14ac:dyDescent="0.35">
      <c r="A1971" s="675"/>
      <c r="B1971" s="81" t="s">
        <v>199</v>
      </c>
      <c r="C1971" s="146">
        <v>1.15255</v>
      </c>
      <c r="D1971" s="146">
        <v>0.85956300000000008</v>
      </c>
    </row>
    <row r="1972" spans="1:4" x14ac:dyDescent="0.35">
      <c r="A1972" s="675"/>
      <c r="B1972" s="81" t="s">
        <v>142</v>
      </c>
      <c r="C1972" s="145">
        <v>1.0882700000000001</v>
      </c>
      <c r="D1972" s="145">
        <v>0.93043900000000002</v>
      </c>
    </row>
    <row r="1973" spans="1:4" ht="15" thickBot="1" x14ac:dyDescent="0.4">
      <c r="A1973" s="675"/>
      <c r="B1973" s="81" t="s">
        <v>143</v>
      </c>
      <c r="C1973" s="147">
        <v>1.0500099999999999</v>
      </c>
      <c r="D1973" s="147">
        <v>0.93348699999999996</v>
      </c>
    </row>
    <row r="1974" spans="1:4" x14ac:dyDescent="0.35">
      <c r="A1974" s="675"/>
    </row>
    <row r="1975" spans="1:4" ht="15" thickBot="1" x14ac:dyDescent="0.4">
      <c r="A1975" s="675"/>
      <c r="B1975" s="241" t="s">
        <v>974</v>
      </c>
    </row>
    <row r="1976" spans="1:4" x14ac:dyDescent="0.35">
      <c r="A1976" s="675"/>
      <c r="B1976" s="59" t="s">
        <v>868</v>
      </c>
      <c r="C1976" s="567" t="s">
        <v>873</v>
      </c>
      <c r="D1976" s="568"/>
    </row>
    <row r="1977" spans="1:4" ht="15" thickBot="1" x14ac:dyDescent="0.4">
      <c r="A1977" s="675"/>
      <c r="B1977" s="142" t="s">
        <v>446</v>
      </c>
      <c r="C1977" s="11" t="s">
        <v>876</v>
      </c>
      <c r="D1977" s="11" t="s">
        <v>875</v>
      </c>
    </row>
    <row r="1978" spans="1:4" ht="15" thickBot="1" x14ac:dyDescent="0.4">
      <c r="A1978" s="675"/>
      <c r="B1978" s="81" t="s">
        <v>219</v>
      </c>
      <c r="C1978" s="144">
        <v>1</v>
      </c>
      <c r="D1978" s="144">
        <v>1</v>
      </c>
    </row>
    <row r="1979" spans="1:4" ht="15" thickBot="1" x14ac:dyDescent="0.4">
      <c r="A1979" s="675"/>
      <c r="B1979" s="81" t="s">
        <v>110</v>
      </c>
      <c r="C1979" s="144">
        <v>1</v>
      </c>
      <c r="D1979" s="145">
        <v>1</v>
      </c>
    </row>
    <row r="1980" spans="1:4" ht="15" thickBot="1" x14ac:dyDescent="0.4">
      <c r="A1980" s="675"/>
      <c r="B1980" s="81" t="s">
        <v>111</v>
      </c>
      <c r="C1980" s="144">
        <v>1</v>
      </c>
      <c r="D1980" s="146">
        <v>1</v>
      </c>
    </row>
    <row r="1981" spans="1:4" ht="15" thickBot="1" x14ac:dyDescent="0.4">
      <c r="A1981" s="675"/>
      <c r="B1981" s="81" t="s">
        <v>112</v>
      </c>
      <c r="C1981" s="144">
        <v>1</v>
      </c>
      <c r="D1981" s="145">
        <v>1</v>
      </c>
    </row>
    <row r="1982" spans="1:4" ht="15" thickBot="1" x14ac:dyDescent="0.4">
      <c r="A1982" s="675"/>
      <c r="B1982" s="81" t="s">
        <v>113</v>
      </c>
      <c r="C1982" s="144">
        <v>1</v>
      </c>
      <c r="D1982" s="146">
        <v>1</v>
      </c>
    </row>
    <row r="1983" spans="1:4" ht="15" thickBot="1" x14ac:dyDescent="0.4">
      <c r="A1983" s="675"/>
      <c r="B1983" s="81" t="s">
        <v>220</v>
      </c>
      <c r="C1983" s="144">
        <v>1</v>
      </c>
      <c r="D1983" s="145">
        <v>1</v>
      </c>
    </row>
    <row r="1984" spans="1:4" ht="15" thickBot="1" x14ac:dyDescent="0.4">
      <c r="A1984" s="675"/>
      <c r="B1984" s="81" t="s">
        <v>115</v>
      </c>
      <c r="C1984" s="144">
        <v>1</v>
      </c>
      <c r="D1984" s="146">
        <v>1</v>
      </c>
    </row>
    <row r="1985" spans="1:4" ht="15" thickBot="1" x14ac:dyDescent="0.4">
      <c r="A1985" s="675"/>
      <c r="B1985" s="81" t="s">
        <v>116</v>
      </c>
      <c r="C1985" s="144">
        <v>1</v>
      </c>
      <c r="D1985" s="145">
        <v>1</v>
      </c>
    </row>
    <row r="1986" spans="1:4" ht="15" thickBot="1" x14ac:dyDescent="0.4">
      <c r="A1986" s="675"/>
      <c r="B1986" s="81" t="s">
        <v>117</v>
      </c>
      <c r="C1986" s="144">
        <v>1</v>
      </c>
      <c r="D1986" s="146">
        <v>1</v>
      </c>
    </row>
    <row r="1987" spans="1:4" ht="15" thickBot="1" x14ac:dyDescent="0.4">
      <c r="A1987" s="675"/>
      <c r="B1987" s="81" t="s">
        <v>118</v>
      </c>
      <c r="C1987" s="144">
        <v>1</v>
      </c>
      <c r="D1987" s="145">
        <v>1</v>
      </c>
    </row>
    <row r="1988" spans="1:4" ht="15" thickBot="1" x14ac:dyDescent="0.4">
      <c r="A1988" s="675"/>
      <c r="B1988" s="81" t="s">
        <v>119</v>
      </c>
      <c r="C1988" s="144">
        <v>1</v>
      </c>
      <c r="D1988" s="146">
        <v>1</v>
      </c>
    </row>
    <row r="1989" spans="1:4" ht="15" thickBot="1" x14ac:dyDescent="0.4">
      <c r="A1989" s="675"/>
      <c r="B1989" s="81" t="s">
        <v>120</v>
      </c>
      <c r="C1989" s="144">
        <v>1</v>
      </c>
      <c r="D1989" s="145">
        <v>1</v>
      </c>
    </row>
    <row r="1990" spans="1:4" ht="15" thickBot="1" x14ac:dyDescent="0.4">
      <c r="A1990" s="675"/>
      <c r="B1990" s="81" t="s">
        <v>121</v>
      </c>
      <c r="C1990" s="144">
        <v>1</v>
      </c>
      <c r="D1990" s="146">
        <v>1</v>
      </c>
    </row>
    <row r="1991" spans="1:4" ht="15" thickBot="1" x14ac:dyDescent="0.4">
      <c r="A1991" s="675"/>
      <c r="B1991" s="81" t="s">
        <v>122</v>
      </c>
      <c r="C1991" s="144">
        <v>1</v>
      </c>
      <c r="D1991" s="145">
        <v>1</v>
      </c>
    </row>
    <row r="1992" spans="1:4" ht="15" thickBot="1" x14ac:dyDescent="0.4">
      <c r="A1992" s="675"/>
      <c r="B1992" s="81" t="s">
        <v>123</v>
      </c>
      <c r="C1992" s="144">
        <v>1</v>
      </c>
      <c r="D1992" s="146">
        <v>1</v>
      </c>
    </row>
    <row r="1993" spans="1:4" ht="15" thickBot="1" x14ac:dyDescent="0.4">
      <c r="A1993" s="675"/>
      <c r="B1993" s="81" t="s">
        <v>124</v>
      </c>
      <c r="C1993" s="144">
        <v>1</v>
      </c>
      <c r="D1993" s="145">
        <v>1</v>
      </c>
    </row>
    <row r="1994" spans="1:4" ht="15" thickBot="1" x14ac:dyDescent="0.4">
      <c r="A1994" s="675"/>
      <c r="B1994" s="81" t="s">
        <v>221</v>
      </c>
      <c r="C1994" s="144">
        <v>1</v>
      </c>
      <c r="D1994" s="146">
        <v>1</v>
      </c>
    </row>
    <row r="1995" spans="1:4" ht="15" thickBot="1" x14ac:dyDescent="0.4">
      <c r="A1995" s="675"/>
      <c r="B1995" s="81" t="s">
        <v>126</v>
      </c>
      <c r="C1995" s="144">
        <v>1</v>
      </c>
      <c r="D1995" s="145">
        <v>1</v>
      </c>
    </row>
    <row r="1996" spans="1:4" ht="15" thickBot="1" x14ac:dyDescent="0.4">
      <c r="A1996" s="675"/>
      <c r="B1996" s="81" t="s">
        <v>127</v>
      </c>
      <c r="C1996" s="144">
        <v>1</v>
      </c>
      <c r="D1996" s="146">
        <v>1</v>
      </c>
    </row>
    <row r="1997" spans="1:4" ht="15" thickBot="1" x14ac:dyDescent="0.4">
      <c r="A1997" s="675"/>
      <c r="B1997" s="81" t="s">
        <v>128</v>
      </c>
      <c r="C1997" s="144">
        <v>1</v>
      </c>
      <c r="D1997" s="145">
        <v>1</v>
      </c>
    </row>
    <row r="1998" spans="1:4" ht="15" thickBot="1" x14ac:dyDescent="0.4">
      <c r="A1998" s="675"/>
      <c r="B1998" s="81" t="s">
        <v>129</v>
      </c>
      <c r="C1998" s="144">
        <v>1</v>
      </c>
      <c r="D1998" s="146">
        <v>1</v>
      </c>
    </row>
    <row r="1999" spans="1:4" ht="15" thickBot="1" x14ac:dyDescent="0.4">
      <c r="A1999" s="675"/>
      <c r="B1999" s="81" t="s">
        <v>130</v>
      </c>
      <c r="C1999" s="144">
        <v>1</v>
      </c>
      <c r="D1999" s="145">
        <v>1</v>
      </c>
    </row>
    <row r="2000" spans="1:4" ht="15" thickBot="1" x14ac:dyDescent="0.4">
      <c r="A2000" s="675"/>
      <c r="B2000" s="81" t="s">
        <v>131</v>
      </c>
      <c r="C2000" s="144">
        <v>1</v>
      </c>
      <c r="D2000" s="146">
        <v>1</v>
      </c>
    </row>
    <row r="2001" spans="1:4" ht="15" thickBot="1" x14ac:dyDescent="0.4">
      <c r="A2001" s="675"/>
      <c r="B2001" s="81" t="s">
        <v>132</v>
      </c>
      <c r="C2001" s="144">
        <v>1</v>
      </c>
      <c r="D2001" s="145">
        <v>1</v>
      </c>
    </row>
    <row r="2002" spans="1:4" ht="15" thickBot="1" x14ac:dyDescent="0.4">
      <c r="A2002" s="675"/>
      <c r="B2002" s="81" t="s">
        <v>133</v>
      </c>
      <c r="C2002" s="144">
        <v>1</v>
      </c>
      <c r="D2002" s="146">
        <v>1</v>
      </c>
    </row>
    <row r="2003" spans="1:4" ht="15" thickBot="1" x14ac:dyDescent="0.4">
      <c r="A2003" s="675"/>
      <c r="B2003" s="81" t="s">
        <v>134</v>
      </c>
      <c r="C2003" s="144">
        <v>1</v>
      </c>
      <c r="D2003" s="145">
        <v>1</v>
      </c>
    </row>
    <row r="2004" spans="1:4" ht="15" thickBot="1" x14ac:dyDescent="0.4">
      <c r="A2004" s="675"/>
      <c r="B2004" s="81" t="s">
        <v>135</v>
      </c>
      <c r="C2004" s="144">
        <v>1</v>
      </c>
      <c r="D2004" s="146">
        <v>1</v>
      </c>
    </row>
    <row r="2005" spans="1:4" ht="15" thickBot="1" x14ac:dyDescent="0.4">
      <c r="A2005" s="675"/>
      <c r="B2005" s="81" t="s">
        <v>136</v>
      </c>
      <c r="C2005" s="144">
        <v>1</v>
      </c>
      <c r="D2005" s="145">
        <v>1</v>
      </c>
    </row>
    <row r="2006" spans="1:4" ht="15" thickBot="1" x14ac:dyDescent="0.4">
      <c r="A2006" s="675"/>
      <c r="B2006" s="81" t="s">
        <v>197</v>
      </c>
      <c r="C2006" s="144">
        <v>1</v>
      </c>
      <c r="D2006" s="146">
        <v>1</v>
      </c>
    </row>
    <row r="2007" spans="1:4" ht="15" thickBot="1" x14ac:dyDescent="0.4">
      <c r="A2007" s="675"/>
      <c r="B2007" s="81" t="s">
        <v>218</v>
      </c>
      <c r="C2007" s="144">
        <v>1</v>
      </c>
      <c r="D2007" s="145">
        <v>1</v>
      </c>
    </row>
    <row r="2008" spans="1:4" ht="15" thickBot="1" x14ac:dyDescent="0.4">
      <c r="A2008" s="675"/>
      <c r="B2008" s="81" t="s">
        <v>198</v>
      </c>
      <c r="C2008" s="144">
        <v>1</v>
      </c>
      <c r="D2008" s="146">
        <v>1</v>
      </c>
    </row>
    <row r="2009" spans="1:4" ht="15" thickBot="1" x14ac:dyDescent="0.4">
      <c r="A2009" s="675"/>
      <c r="B2009" s="81" t="s">
        <v>140</v>
      </c>
      <c r="C2009" s="144">
        <v>1</v>
      </c>
      <c r="D2009" s="145">
        <v>1</v>
      </c>
    </row>
    <row r="2010" spans="1:4" ht="15" thickBot="1" x14ac:dyDescent="0.4">
      <c r="A2010" s="675"/>
      <c r="B2010" s="81" t="s">
        <v>199</v>
      </c>
      <c r="C2010" s="144">
        <v>1</v>
      </c>
      <c r="D2010" s="146">
        <v>1</v>
      </c>
    </row>
    <row r="2011" spans="1:4" ht="15" thickBot="1" x14ac:dyDescent="0.4">
      <c r="A2011" s="675"/>
      <c r="B2011" s="81" t="s">
        <v>142</v>
      </c>
      <c r="C2011" s="144">
        <v>1</v>
      </c>
      <c r="D2011" s="145">
        <v>1</v>
      </c>
    </row>
    <row r="2012" spans="1:4" ht="15" thickBot="1" x14ac:dyDescent="0.4">
      <c r="A2012" s="675"/>
      <c r="B2012" s="81" t="s">
        <v>143</v>
      </c>
      <c r="C2012" s="144">
        <v>1</v>
      </c>
      <c r="D2012" s="147">
        <v>1</v>
      </c>
    </row>
    <row r="2013" spans="1:4" x14ac:dyDescent="0.35">
      <c r="A2013" s="665" t="s">
        <v>488</v>
      </c>
    </row>
    <row r="2014" spans="1:4" ht="16.399999999999999" customHeight="1" x14ac:dyDescent="0.35">
      <c r="A2014" s="666"/>
      <c r="B2014" s="667" t="s">
        <v>459</v>
      </c>
      <c r="C2014" s="668"/>
    </row>
    <row r="2015" spans="1:4" x14ac:dyDescent="0.35">
      <c r="A2015" s="666"/>
    </row>
    <row r="2016" spans="1:4" x14ac:dyDescent="0.35">
      <c r="A2016" s="666"/>
      <c r="B2016" s="241" t="s">
        <v>971</v>
      </c>
    </row>
    <row r="2017" spans="1:3" x14ac:dyDescent="0.35">
      <c r="A2017" s="666"/>
      <c r="B2017" s="111" t="s">
        <v>178</v>
      </c>
      <c r="C2017" s="100" t="s">
        <v>1148</v>
      </c>
    </row>
    <row r="2018" spans="1:3" x14ac:dyDescent="0.35">
      <c r="A2018" s="666"/>
      <c r="B2018" s="86" t="s">
        <v>448</v>
      </c>
      <c r="C2018" s="67" t="s">
        <v>181</v>
      </c>
    </row>
    <row r="2019" spans="1:3" x14ac:dyDescent="0.35">
      <c r="A2019" s="666"/>
      <c r="B2019" s="86" t="s">
        <v>180</v>
      </c>
      <c r="C2019" s="45">
        <v>2.5</v>
      </c>
    </row>
    <row r="2020" spans="1:3" x14ac:dyDescent="0.35">
      <c r="A2020" s="666"/>
    </row>
    <row r="2021" spans="1:3" x14ac:dyDescent="0.35">
      <c r="A2021" s="666"/>
      <c r="B2021" s="241" t="s">
        <v>973</v>
      </c>
    </row>
    <row r="2022" spans="1:3" x14ac:dyDescent="0.35">
      <c r="A2022" s="666"/>
      <c r="B2022" s="111" t="s">
        <v>178</v>
      </c>
      <c r="C2022" s="100" t="s">
        <v>1148</v>
      </c>
    </row>
    <row r="2023" spans="1:3" x14ac:dyDescent="0.35">
      <c r="A2023" s="666"/>
      <c r="B2023" s="86" t="s">
        <v>448</v>
      </c>
      <c r="C2023" s="67" t="s">
        <v>181</v>
      </c>
    </row>
    <row r="2024" spans="1:3" x14ac:dyDescent="0.35">
      <c r="A2024" s="666"/>
      <c r="B2024" s="86" t="s">
        <v>180</v>
      </c>
      <c r="C2024" s="45">
        <v>3</v>
      </c>
    </row>
    <row r="2025" spans="1:3" x14ac:dyDescent="0.35">
      <c r="A2025" s="666"/>
    </row>
    <row r="2026" spans="1:3" x14ac:dyDescent="0.35">
      <c r="A2026" s="666"/>
      <c r="B2026" s="241" t="s">
        <v>974</v>
      </c>
    </row>
    <row r="2027" spans="1:3" x14ac:dyDescent="0.35">
      <c r="A2027" s="666"/>
      <c r="B2027" s="111" t="s">
        <v>178</v>
      </c>
      <c r="C2027" s="100" t="s">
        <v>1148</v>
      </c>
    </row>
    <row r="2028" spans="1:3" x14ac:dyDescent="0.35">
      <c r="A2028" s="666"/>
      <c r="B2028" s="86" t="s">
        <v>448</v>
      </c>
      <c r="C2028" s="67" t="s">
        <v>181</v>
      </c>
    </row>
    <row r="2029" spans="1:3" x14ac:dyDescent="0.35">
      <c r="A2029" s="666"/>
      <c r="B2029" s="86" t="s">
        <v>180</v>
      </c>
      <c r="C2029" s="45">
        <v>4</v>
      </c>
    </row>
    <row r="2030" spans="1:3" x14ac:dyDescent="0.35">
      <c r="A2030" s="662" t="s">
        <v>396</v>
      </c>
    </row>
    <row r="2031" spans="1:3" x14ac:dyDescent="0.35">
      <c r="A2031" s="663"/>
      <c r="B2031" s="660" t="s">
        <v>380</v>
      </c>
      <c r="C2031" s="661"/>
    </row>
    <row r="2032" spans="1:3" x14ac:dyDescent="0.35">
      <c r="A2032" s="663"/>
    </row>
    <row r="2033" spans="1:3" x14ac:dyDescent="0.35">
      <c r="A2033" s="663"/>
      <c r="B2033" s="241" t="s">
        <v>971</v>
      </c>
    </row>
    <row r="2034" spans="1:3" x14ac:dyDescent="0.35">
      <c r="A2034" s="663"/>
      <c r="B2034" s="292" t="s">
        <v>387</v>
      </c>
      <c r="C2034" s="59" t="s">
        <v>378</v>
      </c>
    </row>
    <row r="2035" spans="1:3" x14ac:dyDescent="0.35">
      <c r="A2035" s="663"/>
      <c r="B2035" s="5" t="s">
        <v>446</v>
      </c>
      <c r="C2035" s="78" t="s">
        <v>181</v>
      </c>
    </row>
    <row r="2036" spans="1:3" x14ac:dyDescent="0.35">
      <c r="A2036" s="663"/>
      <c r="B2036" s="293" t="s">
        <v>196</v>
      </c>
      <c r="C2036" s="64">
        <v>0</v>
      </c>
    </row>
    <row r="2037" spans="1:3" x14ac:dyDescent="0.35">
      <c r="A2037" s="663"/>
      <c r="B2037" s="293" t="s">
        <v>136</v>
      </c>
      <c r="C2037" s="64">
        <v>0</v>
      </c>
    </row>
    <row r="2038" spans="1:3" x14ac:dyDescent="0.35">
      <c r="A2038" s="663"/>
      <c r="B2038" s="293" t="s">
        <v>197</v>
      </c>
      <c r="C2038" s="64">
        <v>0</v>
      </c>
    </row>
    <row r="2039" spans="1:3" x14ac:dyDescent="0.35">
      <c r="A2039" s="663"/>
      <c r="B2039" s="293" t="s">
        <v>218</v>
      </c>
      <c r="C2039" s="64">
        <v>0</v>
      </c>
    </row>
    <row r="2040" spans="1:3" x14ac:dyDescent="0.35">
      <c r="A2040" s="663"/>
      <c r="B2040" s="293" t="s">
        <v>198</v>
      </c>
      <c r="C2040" s="64">
        <v>0</v>
      </c>
    </row>
    <row r="2041" spans="1:3" x14ac:dyDescent="0.35">
      <c r="A2041" s="663"/>
      <c r="B2041" s="293" t="s">
        <v>140</v>
      </c>
      <c r="C2041" s="64">
        <v>0</v>
      </c>
    </row>
    <row r="2042" spans="1:3" x14ac:dyDescent="0.35">
      <c r="A2042" s="663"/>
      <c r="B2042" s="293" t="s">
        <v>199</v>
      </c>
      <c r="C2042" s="64">
        <v>0</v>
      </c>
    </row>
    <row r="2043" spans="1:3" x14ac:dyDescent="0.35">
      <c r="A2043" s="663"/>
      <c r="B2043" s="293" t="s">
        <v>142</v>
      </c>
      <c r="C2043" s="64">
        <v>0</v>
      </c>
    </row>
    <row r="2044" spans="1:3" x14ac:dyDescent="0.35">
      <c r="A2044" s="663"/>
      <c r="B2044" s="293" t="s">
        <v>143</v>
      </c>
      <c r="C2044" s="64">
        <v>0</v>
      </c>
    </row>
    <row r="2045" spans="1:3" x14ac:dyDescent="0.35">
      <c r="A2045" s="663"/>
    </row>
    <row r="2046" spans="1:3" x14ac:dyDescent="0.35">
      <c r="A2046" s="663"/>
      <c r="B2046" s="241" t="s">
        <v>973</v>
      </c>
    </row>
    <row r="2047" spans="1:3" x14ac:dyDescent="0.35">
      <c r="A2047" s="663"/>
      <c r="B2047" s="292" t="s">
        <v>387</v>
      </c>
      <c r="C2047" s="59" t="s">
        <v>378</v>
      </c>
    </row>
    <row r="2048" spans="1:3" x14ac:dyDescent="0.35">
      <c r="A2048" s="663"/>
      <c r="B2048" s="5" t="s">
        <v>446</v>
      </c>
      <c r="C2048" s="78" t="s">
        <v>181</v>
      </c>
    </row>
    <row r="2049" spans="1:3" x14ac:dyDescent="0.35">
      <c r="A2049" s="663"/>
      <c r="B2049" s="293" t="s">
        <v>196</v>
      </c>
      <c r="C2049" s="277">
        <v>0.5</v>
      </c>
    </row>
    <row r="2050" spans="1:3" x14ac:dyDescent="0.35">
      <c r="A2050" s="663"/>
      <c r="B2050" s="293" t="s">
        <v>136</v>
      </c>
      <c r="C2050" s="277">
        <v>0.5</v>
      </c>
    </row>
    <row r="2051" spans="1:3" x14ac:dyDescent="0.35">
      <c r="A2051" s="663"/>
      <c r="B2051" s="293" t="s">
        <v>197</v>
      </c>
      <c r="C2051" s="277">
        <v>0.5</v>
      </c>
    </row>
    <row r="2052" spans="1:3" x14ac:dyDescent="0.35">
      <c r="A2052" s="663"/>
      <c r="B2052" s="293" t="s">
        <v>218</v>
      </c>
      <c r="C2052" s="277">
        <v>0.5</v>
      </c>
    </row>
    <row r="2053" spans="1:3" x14ac:dyDescent="0.35">
      <c r="A2053" s="663"/>
      <c r="B2053" s="293" t="s">
        <v>198</v>
      </c>
      <c r="C2053" s="277">
        <v>0.5</v>
      </c>
    </row>
    <row r="2054" spans="1:3" x14ac:dyDescent="0.35">
      <c r="A2054" s="663"/>
      <c r="B2054" s="293" t="s">
        <v>140</v>
      </c>
      <c r="C2054" s="277">
        <v>0.5</v>
      </c>
    </row>
    <row r="2055" spans="1:3" x14ac:dyDescent="0.35">
      <c r="A2055" s="663"/>
      <c r="B2055" s="293" t="s">
        <v>199</v>
      </c>
      <c r="C2055" s="277">
        <v>0.5</v>
      </c>
    </row>
    <row r="2056" spans="1:3" x14ac:dyDescent="0.35">
      <c r="A2056" s="663"/>
      <c r="B2056" s="293" t="s">
        <v>142</v>
      </c>
      <c r="C2056" s="277">
        <v>0.5</v>
      </c>
    </row>
    <row r="2057" spans="1:3" x14ac:dyDescent="0.35">
      <c r="A2057" s="663"/>
      <c r="B2057" s="293" t="s">
        <v>143</v>
      </c>
      <c r="C2057" s="277">
        <v>0.5</v>
      </c>
    </row>
    <row r="2058" spans="1:3" x14ac:dyDescent="0.35">
      <c r="A2058" s="663"/>
    </row>
    <row r="2059" spans="1:3" x14ac:dyDescent="0.35">
      <c r="A2059" s="663"/>
      <c r="B2059" s="241" t="s">
        <v>974</v>
      </c>
    </row>
    <row r="2060" spans="1:3" x14ac:dyDescent="0.35">
      <c r="A2060" s="663"/>
      <c r="B2060" s="292" t="s">
        <v>387</v>
      </c>
      <c r="C2060" s="59" t="s">
        <v>378</v>
      </c>
    </row>
    <row r="2061" spans="1:3" x14ac:dyDescent="0.35">
      <c r="A2061" s="663"/>
      <c r="B2061" s="5" t="s">
        <v>446</v>
      </c>
      <c r="C2061" s="78" t="s">
        <v>181</v>
      </c>
    </row>
    <row r="2062" spans="1:3" x14ac:dyDescent="0.35">
      <c r="A2062" s="663"/>
      <c r="B2062" s="293" t="s">
        <v>196</v>
      </c>
      <c r="C2062" s="64">
        <v>1</v>
      </c>
    </row>
    <row r="2063" spans="1:3" x14ac:dyDescent="0.35">
      <c r="A2063" s="663"/>
      <c r="B2063" s="293" t="s">
        <v>136</v>
      </c>
      <c r="C2063" s="64">
        <v>1</v>
      </c>
    </row>
    <row r="2064" spans="1:3" x14ac:dyDescent="0.35">
      <c r="A2064" s="663"/>
      <c r="B2064" s="293" t="s">
        <v>197</v>
      </c>
      <c r="C2064" s="64">
        <v>1</v>
      </c>
    </row>
    <row r="2065" spans="1:15" x14ac:dyDescent="0.35">
      <c r="A2065" s="663"/>
      <c r="B2065" s="293" t="s">
        <v>218</v>
      </c>
      <c r="C2065" s="64">
        <v>1</v>
      </c>
    </row>
    <row r="2066" spans="1:15" x14ac:dyDescent="0.35">
      <c r="A2066" s="663"/>
      <c r="B2066" s="293" t="s">
        <v>198</v>
      </c>
      <c r="C2066" s="64">
        <v>1</v>
      </c>
    </row>
    <row r="2067" spans="1:15" x14ac:dyDescent="0.35">
      <c r="A2067" s="663"/>
      <c r="B2067" s="293" t="s">
        <v>140</v>
      </c>
      <c r="C2067" s="64">
        <v>1</v>
      </c>
    </row>
    <row r="2068" spans="1:15" x14ac:dyDescent="0.35">
      <c r="A2068" s="663"/>
      <c r="B2068" s="293" t="s">
        <v>199</v>
      </c>
      <c r="C2068" s="64">
        <v>1</v>
      </c>
    </row>
    <row r="2069" spans="1:15" x14ac:dyDescent="0.35">
      <c r="A2069" s="663"/>
      <c r="B2069" s="293" t="s">
        <v>142</v>
      </c>
      <c r="C2069" s="64">
        <v>1</v>
      </c>
    </row>
    <row r="2070" spans="1:15" x14ac:dyDescent="0.35">
      <c r="A2070" s="663"/>
      <c r="B2070" s="293" t="s">
        <v>143</v>
      </c>
      <c r="C2070" s="64">
        <v>1</v>
      </c>
    </row>
    <row r="2071" spans="1:15" x14ac:dyDescent="0.35">
      <c r="A2071" s="662" t="s">
        <v>1238</v>
      </c>
    </row>
    <row r="2072" spans="1:15" x14ac:dyDescent="0.35">
      <c r="A2072" s="663"/>
      <c r="B2072" s="282" t="s">
        <v>1025</v>
      </c>
    </row>
    <row r="2073" spans="1:15" x14ac:dyDescent="0.35">
      <c r="A2073" s="663"/>
    </row>
    <row r="2074" spans="1:15" x14ac:dyDescent="0.35">
      <c r="A2074" s="663"/>
      <c r="B2074" s="241" t="s">
        <v>971</v>
      </c>
    </row>
    <row r="2075" spans="1:15" x14ac:dyDescent="0.35">
      <c r="A2075" s="663"/>
      <c r="B2075" s="24" t="s">
        <v>1030</v>
      </c>
    </row>
    <row r="2076" spans="1:15" x14ac:dyDescent="0.35">
      <c r="A2076" s="663"/>
      <c r="B2076" s="85" t="s">
        <v>783</v>
      </c>
      <c r="C2076" s="24" t="s">
        <v>1032</v>
      </c>
      <c r="D2076" s="24" t="s">
        <v>1033</v>
      </c>
      <c r="E2076" s="24" t="s">
        <v>1034</v>
      </c>
      <c r="F2076" s="24" t="s">
        <v>1035</v>
      </c>
      <c r="G2076" s="292" t="s">
        <v>1036</v>
      </c>
      <c r="H2076" s="24" t="s">
        <v>1037</v>
      </c>
      <c r="I2076" s="24" t="s">
        <v>1038</v>
      </c>
      <c r="J2076" s="24" t="s">
        <v>1039</v>
      </c>
      <c r="K2076" s="24" t="s">
        <v>1040</v>
      </c>
      <c r="L2076" s="24" t="s">
        <v>1041</v>
      </c>
      <c r="M2076" s="24" t="s">
        <v>1042</v>
      </c>
    </row>
    <row r="2077" spans="1:15" x14ac:dyDescent="0.35">
      <c r="A2077" s="663"/>
      <c r="B2077" s="91" t="s">
        <v>196</v>
      </c>
      <c r="C2077" s="52">
        <v>0</v>
      </c>
      <c r="D2077" s="52">
        <v>0.26600000000000001</v>
      </c>
      <c r="E2077" s="52">
        <v>0.48399999999999999</v>
      </c>
      <c r="F2077" s="52">
        <v>0</v>
      </c>
      <c r="G2077" s="52">
        <v>0.19000000000000003</v>
      </c>
      <c r="H2077" s="52">
        <v>4.7500000000000021E-2</v>
      </c>
      <c r="I2077" s="52">
        <v>0</v>
      </c>
      <c r="J2077" s="52">
        <v>0</v>
      </c>
      <c r="K2077" s="118">
        <v>0</v>
      </c>
      <c r="L2077" s="118">
        <v>0</v>
      </c>
      <c r="M2077" s="52">
        <v>1.2500000000000023E-2</v>
      </c>
      <c r="O2077" s="306"/>
    </row>
    <row r="2078" spans="1:15" x14ac:dyDescent="0.35">
      <c r="A2078" s="663"/>
      <c r="B2078" s="91" t="s">
        <v>136</v>
      </c>
      <c r="C2078" s="52">
        <v>0</v>
      </c>
      <c r="D2078" s="52">
        <v>0.35699999999999998</v>
      </c>
      <c r="E2078" s="52">
        <v>0.36799999999999999</v>
      </c>
      <c r="F2078" s="52">
        <v>0</v>
      </c>
      <c r="G2078" s="52">
        <v>0.2</v>
      </c>
      <c r="H2078" s="52">
        <v>7.0000000000000007E-2</v>
      </c>
      <c r="I2078" s="52">
        <v>0</v>
      </c>
      <c r="J2078" s="52">
        <v>0</v>
      </c>
      <c r="K2078" s="118">
        <v>0</v>
      </c>
      <c r="L2078" s="118">
        <v>0</v>
      </c>
      <c r="M2078" s="52">
        <v>5.0000000000000001E-3</v>
      </c>
      <c r="O2078" s="306"/>
    </row>
    <row r="2079" spans="1:15" x14ac:dyDescent="0.35">
      <c r="A2079" s="663"/>
      <c r="B2079" s="91" t="s">
        <v>197</v>
      </c>
      <c r="C2079" s="52">
        <v>0.04</v>
      </c>
      <c r="D2079" s="52">
        <v>0.38</v>
      </c>
      <c r="E2079" s="52">
        <v>0</v>
      </c>
      <c r="F2079" s="52">
        <v>0</v>
      </c>
      <c r="G2079" s="52">
        <v>0.2</v>
      </c>
      <c r="H2079" s="52">
        <v>0.28999999999999998</v>
      </c>
      <c r="I2079" s="52">
        <v>0.02</v>
      </c>
      <c r="J2079" s="52">
        <v>7.0000000000000007E-2</v>
      </c>
      <c r="K2079" s="118">
        <v>0</v>
      </c>
      <c r="L2079" s="118">
        <v>0</v>
      </c>
      <c r="M2079" s="52">
        <v>0</v>
      </c>
      <c r="O2079" s="306"/>
    </row>
    <row r="2080" spans="1:15" x14ac:dyDescent="0.35">
      <c r="A2080" s="663"/>
      <c r="B2080" s="91" t="s">
        <v>218</v>
      </c>
      <c r="C2080" s="52">
        <v>9.9166666666666695E-2</v>
      </c>
      <c r="D2080" s="52">
        <v>0.19416700000000001</v>
      </c>
      <c r="E2080" s="52">
        <v>0</v>
      </c>
      <c r="F2080" s="52">
        <v>0</v>
      </c>
      <c r="G2080" s="52">
        <v>0.47916700000000001</v>
      </c>
      <c r="H2080" s="52">
        <v>0.18416666666666667</v>
      </c>
      <c r="I2080" s="52">
        <v>9.1666666666666841E-3</v>
      </c>
      <c r="J2080" s="52">
        <v>3.4167000000000003E-2</v>
      </c>
      <c r="K2080" s="118">
        <v>0</v>
      </c>
      <c r="L2080" s="118">
        <v>0</v>
      </c>
      <c r="M2080" s="52">
        <v>0</v>
      </c>
      <c r="O2080" s="306"/>
    </row>
    <row r="2081" spans="1:15" x14ac:dyDescent="0.35">
      <c r="A2081" s="663"/>
      <c r="B2081" s="91" t="s">
        <v>198</v>
      </c>
      <c r="C2081" s="52">
        <v>0</v>
      </c>
      <c r="D2081" s="52">
        <v>1.2000000000000002E-2</v>
      </c>
      <c r="E2081" s="52">
        <v>0</v>
      </c>
      <c r="F2081" s="52">
        <v>0</v>
      </c>
      <c r="G2081" s="52">
        <v>0.27200000000000002</v>
      </c>
      <c r="H2081" s="52">
        <v>0.192</v>
      </c>
      <c r="I2081" s="52">
        <v>1.2000000000000002E-2</v>
      </c>
      <c r="J2081" s="52">
        <v>0.51200000000000001</v>
      </c>
      <c r="K2081" s="118">
        <v>0</v>
      </c>
      <c r="L2081" s="118">
        <v>0</v>
      </c>
      <c r="M2081" s="52">
        <v>0</v>
      </c>
      <c r="O2081" s="306"/>
    </row>
    <row r="2082" spans="1:15" x14ac:dyDescent="0.35">
      <c r="A2082" s="663"/>
      <c r="B2082" s="91" t="s">
        <v>140</v>
      </c>
      <c r="C2082" s="52">
        <v>0</v>
      </c>
      <c r="D2082" s="52">
        <v>0.01</v>
      </c>
      <c r="E2082" s="52">
        <v>0.01</v>
      </c>
      <c r="F2082" s="52">
        <v>0</v>
      </c>
      <c r="G2082" s="52">
        <v>0.36</v>
      </c>
      <c r="H2082" s="52">
        <v>0.62</v>
      </c>
      <c r="I2082" s="52">
        <v>0</v>
      </c>
      <c r="J2082" s="52">
        <v>0</v>
      </c>
      <c r="K2082" s="118">
        <v>0</v>
      </c>
      <c r="L2082" s="118">
        <v>0</v>
      </c>
      <c r="M2082" s="52">
        <v>0</v>
      </c>
      <c r="O2082" s="306"/>
    </row>
    <row r="2083" spans="1:15" x14ac:dyDescent="0.35">
      <c r="A2083" s="663"/>
      <c r="B2083" s="91" t="s">
        <v>199</v>
      </c>
      <c r="C2083" s="52">
        <v>2.0000000000000014E-2</v>
      </c>
      <c r="D2083" s="52">
        <v>0.27749999999999997</v>
      </c>
      <c r="E2083" s="52">
        <v>0.3</v>
      </c>
      <c r="F2083" s="52">
        <v>0</v>
      </c>
      <c r="G2083" s="52">
        <v>0.19</v>
      </c>
      <c r="H2083" s="52">
        <v>0.15750000000000003</v>
      </c>
      <c r="I2083" s="52">
        <v>1.0000000000000014E-2</v>
      </c>
      <c r="J2083" s="52">
        <v>3.5000000000000017E-2</v>
      </c>
      <c r="K2083" s="118">
        <v>0</v>
      </c>
      <c r="L2083" s="118">
        <v>0</v>
      </c>
      <c r="M2083" s="52">
        <v>1.0000000000000014E-2</v>
      </c>
      <c r="O2083" s="306"/>
    </row>
    <row r="2084" spans="1:15" x14ac:dyDescent="0.35">
      <c r="A2084" s="663"/>
      <c r="B2084" s="91" t="s">
        <v>142</v>
      </c>
      <c r="C2084" s="52">
        <v>0.14979999999999999</v>
      </c>
      <c r="D2084" s="52">
        <v>0.26983000000000001</v>
      </c>
      <c r="E2084" s="52">
        <v>0.26283000000000001</v>
      </c>
      <c r="F2084" s="52">
        <v>0</v>
      </c>
      <c r="G2084" s="52">
        <v>0.10783</v>
      </c>
      <c r="H2084" s="52">
        <v>0.18383333333333332</v>
      </c>
      <c r="I2084" s="52">
        <v>0</v>
      </c>
      <c r="J2084" s="52">
        <v>0</v>
      </c>
      <c r="K2084" s="118">
        <v>0</v>
      </c>
      <c r="L2084" s="118">
        <v>0</v>
      </c>
      <c r="M2084" s="52">
        <v>2.5833333333333312E-2</v>
      </c>
      <c r="O2084" s="306"/>
    </row>
    <row r="2085" spans="1:15" x14ac:dyDescent="0.35">
      <c r="A2085" s="663"/>
      <c r="B2085" s="91" t="s">
        <v>143</v>
      </c>
      <c r="C2085" s="52">
        <v>6.3124999999999935E-3</v>
      </c>
      <c r="D2085" s="52">
        <v>5.931249999999999E-2</v>
      </c>
      <c r="E2085" s="52">
        <v>1.0812499999999994E-2</v>
      </c>
      <c r="F2085" s="52">
        <v>0</v>
      </c>
      <c r="G2085" s="52">
        <v>0.72981249999999998</v>
      </c>
      <c r="H2085" s="52">
        <v>8.0312499999999995E-2</v>
      </c>
      <c r="I2085" s="52">
        <v>3.3124999999999934E-3</v>
      </c>
      <c r="J2085" s="52">
        <v>8.3812499999999998E-2</v>
      </c>
      <c r="K2085" s="118">
        <v>0</v>
      </c>
      <c r="L2085" s="118">
        <v>0</v>
      </c>
      <c r="M2085" s="52">
        <v>2.6312499999999996E-2</v>
      </c>
      <c r="O2085" s="306"/>
    </row>
    <row r="2086" spans="1:15" x14ac:dyDescent="0.35">
      <c r="A2086" s="663"/>
      <c r="O2086" s="306"/>
    </row>
    <row r="2087" spans="1:15" x14ac:dyDescent="0.35">
      <c r="A2087" s="663"/>
      <c r="B2087" s="24" t="s">
        <v>1043</v>
      </c>
      <c r="O2087" s="306"/>
    </row>
    <row r="2088" spans="1:15" x14ac:dyDescent="0.35">
      <c r="A2088" s="663"/>
      <c r="B2088" s="85" t="s">
        <v>783</v>
      </c>
      <c r="C2088" s="24" t="s">
        <v>1032</v>
      </c>
      <c r="D2088" s="24" t="s">
        <v>1033</v>
      </c>
      <c r="E2088" s="24" t="s">
        <v>1034</v>
      </c>
      <c r="F2088" s="24" t="s">
        <v>1035</v>
      </c>
      <c r="G2088" s="292" t="s">
        <v>1036</v>
      </c>
      <c r="H2088" s="24" t="s">
        <v>1037</v>
      </c>
      <c r="I2088" s="24" t="s">
        <v>1038</v>
      </c>
      <c r="J2088" s="24" t="s">
        <v>1039</v>
      </c>
      <c r="K2088" s="24" t="s">
        <v>1040</v>
      </c>
      <c r="L2088" s="24" t="s">
        <v>1041</v>
      </c>
      <c r="M2088" s="24" t="s">
        <v>1042</v>
      </c>
      <c r="O2088" s="306"/>
    </row>
    <row r="2089" spans="1:15" x14ac:dyDescent="0.35">
      <c r="A2089" s="663"/>
      <c r="B2089" s="91" t="s">
        <v>196</v>
      </c>
      <c r="C2089" s="52">
        <v>0</v>
      </c>
      <c r="D2089" s="52">
        <v>0.23849999999999999</v>
      </c>
      <c r="E2089" s="52">
        <v>0.41500000000000004</v>
      </c>
      <c r="F2089" s="52">
        <v>0</v>
      </c>
      <c r="G2089" s="52">
        <v>0.26</v>
      </c>
      <c r="H2089" s="52">
        <v>8.9999999999999993E-3</v>
      </c>
      <c r="I2089" s="52">
        <v>0</v>
      </c>
      <c r="J2089" s="52">
        <v>0</v>
      </c>
      <c r="K2089" s="118">
        <v>0</v>
      </c>
      <c r="L2089" s="118">
        <v>0</v>
      </c>
      <c r="M2089" s="52">
        <v>7.7499999999999999E-2</v>
      </c>
      <c r="O2089" s="306"/>
    </row>
    <row r="2090" spans="1:15" x14ac:dyDescent="0.35">
      <c r="A2090" s="663"/>
      <c r="B2090" s="91" t="s">
        <v>136</v>
      </c>
      <c r="C2090" s="52">
        <v>0</v>
      </c>
      <c r="D2090" s="52">
        <v>0.252</v>
      </c>
      <c r="E2090" s="52">
        <v>0.39</v>
      </c>
      <c r="F2090" s="52">
        <v>0</v>
      </c>
      <c r="G2090" s="52">
        <v>0.32</v>
      </c>
      <c r="H2090" s="52">
        <v>1.7999999999999999E-2</v>
      </c>
      <c r="I2090" s="52">
        <v>0</v>
      </c>
      <c r="J2090" s="52">
        <v>0</v>
      </c>
      <c r="K2090" s="118">
        <v>0</v>
      </c>
      <c r="L2090" s="118">
        <v>0</v>
      </c>
      <c r="M2090" s="52">
        <v>0.02</v>
      </c>
      <c r="O2090" s="306"/>
    </row>
    <row r="2091" spans="1:15" x14ac:dyDescent="0.35">
      <c r="A2091" s="663"/>
      <c r="B2091" s="91" t="s">
        <v>197</v>
      </c>
      <c r="C2091" s="52">
        <v>0</v>
      </c>
      <c r="D2091" s="52">
        <v>0</v>
      </c>
      <c r="E2091" s="52">
        <v>0</v>
      </c>
      <c r="F2091" s="52">
        <v>0.46</v>
      </c>
      <c r="G2091" s="52">
        <v>0.5</v>
      </c>
      <c r="H2091" s="52">
        <v>0.02</v>
      </c>
      <c r="I2091" s="52">
        <v>0</v>
      </c>
      <c r="J2091" s="52">
        <v>0.02</v>
      </c>
      <c r="K2091" s="118">
        <v>0</v>
      </c>
      <c r="L2091" s="118">
        <v>0</v>
      </c>
      <c r="M2091" s="52">
        <v>0</v>
      </c>
      <c r="O2091" s="306"/>
    </row>
    <row r="2092" spans="1:15" x14ac:dyDescent="0.35">
      <c r="A2092" s="663"/>
      <c r="B2092" s="91" t="s">
        <v>218</v>
      </c>
      <c r="C2092" s="52">
        <v>0</v>
      </c>
      <c r="D2092" s="52">
        <v>0</v>
      </c>
      <c r="E2092" s="52">
        <v>0</v>
      </c>
      <c r="F2092" s="52">
        <v>0.27500000000000002</v>
      </c>
      <c r="G2092" s="52">
        <v>0.70500000000000007</v>
      </c>
      <c r="H2092" s="52">
        <v>0.01</v>
      </c>
      <c r="I2092" s="52">
        <v>0</v>
      </c>
      <c r="J2092" s="52">
        <v>0.01</v>
      </c>
      <c r="K2092" s="118">
        <v>0</v>
      </c>
      <c r="L2092" s="118">
        <v>0</v>
      </c>
      <c r="M2092" s="52">
        <v>0</v>
      </c>
      <c r="O2092" s="306"/>
    </row>
    <row r="2093" spans="1:15" x14ac:dyDescent="0.35">
      <c r="A2093" s="663"/>
      <c r="B2093" s="91" t="s">
        <v>198</v>
      </c>
      <c r="C2093" s="52">
        <v>0</v>
      </c>
      <c r="D2093" s="52">
        <v>8.3333333333333315E-3</v>
      </c>
      <c r="E2093" s="52">
        <v>0</v>
      </c>
      <c r="F2093" s="52">
        <v>3.833333333333333E-2</v>
      </c>
      <c r="G2093" s="52">
        <v>0.21833333333333332</v>
      </c>
      <c r="H2093" s="52">
        <v>0.19833333333333333</v>
      </c>
      <c r="I2093" s="52">
        <v>8.3333333333333315E-3</v>
      </c>
      <c r="J2093" s="52">
        <v>0.52833333333333332</v>
      </c>
      <c r="K2093" s="118">
        <v>0</v>
      </c>
      <c r="L2093" s="118">
        <v>0</v>
      </c>
      <c r="M2093" s="52">
        <v>0</v>
      </c>
      <c r="O2093" s="306"/>
    </row>
    <row r="2094" spans="1:15" x14ac:dyDescent="0.35">
      <c r="A2094" s="663"/>
      <c r="B2094" s="91" t="s">
        <v>140</v>
      </c>
      <c r="C2094" s="52">
        <v>0</v>
      </c>
      <c r="D2094" s="52">
        <v>0</v>
      </c>
      <c r="E2094" s="52">
        <v>0</v>
      </c>
      <c r="F2094" s="52">
        <v>0</v>
      </c>
      <c r="G2094" s="52">
        <v>0.99</v>
      </c>
      <c r="H2094" s="52">
        <v>0</v>
      </c>
      <c r="I2094" s="52">
        <v>0</v>
      </c>
      <c r="J2094" s="52">
        <v>0</v>
      </c>
      <c r="K2094" s="118">
        <v>0</v>
      </c>
      <c r="L2094" s="118">
        <v>0</v>
      </c>
      <c r="M2094" s="52">
        <v>0.01</v>
      </c>
      <c r="O2094" s="306"/>
    </row>
    <row r="2095" spans="1:15" x14ac:dyDescent="0.35">
      <c r="A2095" s="663"/>
      <c r="B2095" s="91" t="s">
        <v>199</v>
      </c>
      <c r="C2095" s="52">
        <v>0</v>
      </c>
      <c r="D2095" s="52">
        <v>0.1125</v>
      </c>
      <c r="E2095" s="52">
        <v>0.22</v>
      </c>
      <c r="F2095" s="52">
        <v>0.23</v>
      </c>
      <c r="G2095" s="52">
        <v>0.35</v>
      </c>
      <c r="H2095" s="52">
        <v>0.01</v>
      </c>
      <c r="I2095" s="52">
        <v>0</v>
      </c>
      <c r="J2095" s="52">
        <v>0.01</v>
      </c>
      <c r="K2095" s="118">
        <v>0</v>
      </c>
      <c r="L2095" s="118">
        <v>0</v>
      </c>
      <c r="M2095" s="52">
        <v>6.7500000000000004E-2</v>
      </c>
      <c r="O2095" s="306"/>
    </row>
    <row r="2096" spans="1:15" x14ac:dyDescent="0.35">
      <c r="A2096" s="663"/>
      <c r="B2096" s="91" t="s">
        <v>142</v>
      </c>
      <c r="C2096" s="52">
        <v>0</v>
      </c>
      <c r="D2096" s="52">
        <v>1.6666666666667034E-3</v>
      </c>
      <c r="E2096" s="52">
        <v>0</v>
      </c>
      <c r="F2096" s="52">
        <v>0.1836666666666667</v>
      </c>
      <c r="G2096" s="52">
        <v>0.81466666666666665</v>
      </c>
      <c r="H2096" s="52">
        <v>0</v>
      </c>
      <c r="I2096" s="52">
        <v>0</v>
      </c>
      <c r="J2096" s="52">
        <v>0</v>
      </c>
      <c r="K2096" s="118">
        <v>0</v>
      </c>
      <c r="L2096" s="118">
        <v>0</v>
      </c>
      <c r="M2096" s="52">
        <v>0</v>
      </c>
      <c r="O2096" s="306"/>
    </row>
    <row r="2097" spans="1:15" x14ac:dyDescent="0.35">
      <c r="A2097" s="663"/>
      <c r="B2097" s="91" t="s">
        <v>143</v>
      </c>
      <c r="C2097" s="52">
        <v>0</v>
      </c>
      <c r="D2097" s="52">
        <v>0</v>
      </c>
      <c r="E2097" s="52">
        <v>0</v>
      </c>
      <c r="F2097" s="52">
        <v>7.7100000000000057E-2</v>
      </c>
      <c r="G2097" s="52">
        <v>0.85009999999999997</v>
      </c>
      <c r="H2097" s="52">
        <v>1.3100000000000046E-2</v>
      </c>
      <c r="I2097" s="52">
        <v>0</v>
      </c>
      <c r="J2097" s="52">
        <v>5.6100000000000046E-2</v>
      </c>
      <c r="K2097" s="118">
        <v>0</v>
      </c>
      <c r="L2097" s="118">
        <v>0</v>
      </c>
      <c r="M2097" s="52">
        <v>3.6000000000000441E-3</v>
      </c>
      <c r="O2097" s="306"/>
    </row>
    <row r="2098" spans="1:15" x14ac:dyDescent="0.35">
      <c r="A2098" s="663"/>
      <c r="B2098" s="58"/>
      <c r="C2098" s="58"/>
      <c r="D2098" s="58"/>
      <c r="E2098" s="58"/>
      <c r="F2098" s="58"/>
      <c r="G2098" s="66"/>
      <c r="H2098" s="66"/>
      <c r="I2098" s="66"/>
      <c r="J2098" s="66"/>
      <c r="K2098" s="66"/>
      <c r="L2098" s="66"/>
      <c r="O2098" s="306"/>
    </row>
    <row r="2099" spans="1:15" x14ac:dyDescent="0.35">
      <c r="A2099" s="663"/>
      <c r="B2099" s="24" t="s">
        <v>1044</v>
      </c>
      <c r="O2099" s="306"/>
    </row>
    <row r="2100" spans="1:15" x14ac:dyDescent="0.35">
      <c r="A2100" s="663"/>
      <c r="B2100" s="85" t="s">
        <v>783</v>
      </c>
      <c r="C2100" s="24" t="s">
        <v>1032</v>
      </c>
      <c r="D2100" s="24" t="s">
        <v>1033</v>
      </c>
      <c r="E2100" s="24" t="s">
        <v>1034</v>
      </c>
      <c r="F2100" s="24" t="s">
        <v>1035</v>
      </c>
      <c r="G2100" s="292" t="s">
        <v>1036</v>
      </c>
      <c r="H2100" s="24" t="s">
        <v>1037</v>
      </c>
      <c r="I2100" s="24" t="s">
        <v>1038</v>
      </c>
      <c r="J2100" s="24" t="s">
        <v>1039</v>
      </c>
      <c r="K2100" s="24" t="s">
        <v>1040</v>
      </c>
      <c r="L2100" s="24" t="s">
        <v>1041</v>
      </c>
      <c r="M2100" s="24" t="s">
        <v>1042</v>
      </c>
      <c r="O2100" s="306"/>
    </row>
    <row r="2101" spans="1:15" x14ac:dyDescent="0.35">
      <c r="A2101" s="663"/>
      <c r="B2101" s="91" t="s">
        <v>196</v>
      </c>
      <c r="C2101" s="52">
        <v>0</v>
      </c>
      <c r="D2101" s="52">
        <v>0.22125</v>
      </c>
      <c r="E2101" s="52">
        <v>0</v>
      </c>
      <c r="F2101" s="52">
        <v>0.39624999999999999</v>
      </c>
      <c r="G2101" s="52">
        <v>0.14624999999999999</v>
      </c>
      <c r="H2101" s="52">
        <v>0</v>
      </c>
      <c r="I2101" s="52">
        <v>0</v>
      </c>
      <c r="J2101" s="52">
        <v>0</v>
      </c>
      <c r="K2101" s="118">
        <v>0</v>
      </c>
      <c r="L2101" s="118">
        <v>0</v>
      </c>
      <c r="M2101" s="52">
        <v>0.23624999999999999</v>
      </c>
      <c r="O2101" s="306"/>
    </row>
    <row r="2102" spans="1:15" x14ac:dyDescent="0.35">
      <c r="A2102" s="663"/>
      <c r="B2102" s="91" t="s">
        <v>136</v>
      </c>
      <c r="C2102" s="52">
        <v>0</v>
      </c>
      <c r="D2102" s="52">
        <v>0.20500000000000002</v>
      </c>
      <c r="E2102" s="52">
        <v>0</v>
      </c>
      <c r="F2102" s="52">
        <v>0.79500000000000004</v>
      </c>
      <c r="G2102" s="52">
        <v>0</v>
      </c>
      <c r="H2102" s="52">
        <v>0</v>
      </c>
      <c r="I2102" s="52">
        <v>0</v>
      </c>
      <c r="J2102" s="52">
        <v>0</v>
      </c>
      <c r="K2102" s="118">
        <v>0</v>
      </c>
      <c r="L2102" s="118">
        <v>0</v>
      </c>
      <c r="M2102" s="52">
        <v>0</v>
      </c>
      <c r="O2102" s="306"/>
    </row>
    <row r="2103" spans="1:15" x14ac:dyDescent="0.35">
      <c r="A2103" s="663"/>
      <c r="B2103" s="91" t="s">
        <v>197</v>
      </c>
      <c r="C2103" s="52">
        <v>0</v>
      </c>
      <c r="D2103" s="52">
        <v>0</v>
      </c>
      <c r="E2103" s="52">
        <v>0</v>
      </c>
      <c r="F2103" s="52">
        <v>0.41</v>
      </c>
      <c r="G2103" s="52">
        <v>0.5</v>
      </c>
      <c r="H2103" s="52">
        <v>0.04</v>
      </c>
      <c r="I2103" s="52">
        <v>0</v>
      </c>
      <c r="J2103" s="52">
        <v>0.05</v>
      </c>
      <c r="K2103" s="118">
        <v>0</v>
      </c>
      <c r="L2103" s="118">
        <v>0</v>
      </c>
      <c r="M2103" s="52">
        <v>0</v>
      </c>
      <c r="O2103" s="306"/>
    </row>
    <row r="2104" spans="1:15" x14ac:dyDescent="0.35">
      <c r="A2104" s="663"/>
      <c r="B2104" s="91" t="s">
        <v>218</v>
      </c>
      <c r="C2104" s="52">
        <v>0</v>
      </c>
      <c r="D2104" s="52">
        <v>0</v>
      </c>
      <c r="E2104" s="52">
        <v>0</v>
      </c>
      <c r="F2104" s="52">
        <v>0.41</v>
      </c>
      <c r="G2104" s="52">
        <v>0.5</v>
      </c>
      <c r="H2104" s="52">
        <v>0.04</v>
      </c>
      <c r="I2104" s="52">
        <v>0</v>
      </c>
      <c r="J2104" s="52">
        <v>0.05</v>
      </c>
      <c r="K2104" s="118">
        <v>0</v>
      </c>
      <c r="L2104" s="118">
        <v>0</v>
      </c>
      <c r="M2104" s="52">
        <v>0</v>
      </c>
      <c r="O2104" s="306"/>
    </row>
    <row r="2105" spans="1:15" x14ac:dyDescent="0.35">
      <c r="A2105" s="663"/>
      <c r="B2105" s="91" t="s">
        <v>198</v>
      </c>
      <c r="C2105" s="52">
        <v>0</v>
      </c>
      <c r="D2105" s="52">
        <v>0</v>
      </c>
      <c r="E2105" s="52">
        <v>0</v>
      </c>
      <c r="F2105" s="52">
        <v>0.04</v>
      </c>
      <c r="G2105" s="52">
        <v>0.19</v>
      </c>
      <c r="H2105" s="52">
        <v>0.21</v>
      </c>
      <c r="I2105" s="52">
        <v>0.01</v>
      </c>
      <c r="J2105" s="52">
        <v>0.55000000000000004</v>
      </c>
      <c r="K2105" s="118">
        <v>0</v>
      </c>
      <c r="L2105" s="118">
        <v>0</v>
      </c>
      <c r="M2105" s="52">
        <v>0</v>
      </c>
      <c r="O2105" s="306"/>
    </row>
    <row r="2106" spans="1:15" x14ac:dyDescent="0.35">
      <c r="A2106" s="663"/>
      <c r="B2106" s="91" t="s">
        <v>140</v>
      </c>
      <c r="C2106" s="52">
        <v>0</v>
      </c>
      <c r="D2106" s="52">
        <v>0</v>
      </c>
      <c r="E2106" s="52">
        <v>0</v>
      </c>
      <c r="F2106" s="52">
        <v>0</v>
      </c>
      <c r="G2106" s="52">
        <v>0.99</v>
      </c>
      <c r="H2106" s="52">
        <v>0</v>
      </c>
      <c r="I2106" s="52">
        <v>0</v>
      </c>
      <c r="J2106" s="52">
        <v>0</v>
      </c>
      <c r="K2106" s="118">
        <v>0</v>
      </c>
      <c r="L2106" s="118">
        <v>0</v>
      </c>
      <c r="M2106" s="52">
        <v>0.01</v>
      </c>
      <c r="O2106" s="306"/>
    </row>
    <row r="2107" spans="1:15" x14ac:dyDescent="0.35">
      <c r="A2107" s="663"/>
      <c r="B2107" s="91" t="s">
        <v>199</v>
      </c>
      <c r="C2107" s="52">
        <v>0</v>
      </c>
      <c r="D2107" s="52">
        <v>0.12</v>
      </c>
      <c r="E2107" s="52">
        <v>0</v>
      </c>
      <c r="F2107" s="52">
        <v>0.20499999999999999</v>
      </c>
      <c r="G2107" s="52">
        <v>0.39500000000000002</v>
      </c>
      <c r="H2107" s="52">
        <v>0.02</v>
      </c>
      <c r="I2107" s="52">
        <v>0</v>
      </c>
      <c r="J2107" s="52">
        <v>2.5000000000000001E-2</v>
      </c>
      <c r="K2107" s="118">
        <v>0</v>
      </c>
      <c r="L2107" s="118">
        <v>0</v>
      </c>
      <c r="M2107" s="52">
        <v>0.23499999999999999</v>
      </c>
      <c r="O2107" s="306"/>
    </row>
    <row r="2108" spans="1:15" x14ac:dyDescent="0.35">
      <c r="A2108" s="663"/>
      <c r="B2108" s="91" t="s">
        <v>142</v>
      </c>
      <c r="C2108" s="52">
        <v>0</v>
      </c>
      <c r="D2108" s="52">
        <v>0.20500000000000002</v>
      </c>
      <c r="E2108" s="52">
        <v>0</v>
      </c>
      <c r="F2108" s="52">
        <v>0.79500000000000004</v>
      </c>
      <c r="G2108" s="52">
        <v>0</v>
      </c>
      <c r="H2108" s="52">
        <v>0</v>
      </c>
      <c r="I2108" s="52">
        <v>0</v>
      </c>
      <c r="J2108" s="52">
        <v>0</v>
      </c>
      <c r="K2108" s="118">
        <v>0</v>
      </c>
      <c r="L2108" s="118">
        <v>0</v>
      </c>
      <c r="M2108" s="52">
        <v>0</v>
      </c>
      <c r="O2108" s="306"/>
    </row>
    <row r="2109" spans="1:15" x14ac:dyDescent="0.35">
      <c r="A2109" s="663"/>
      <c r="B2109" s="91" t="s">
        <v>143</v>
      </c>
      <c r="C2109" s="52">
        <v>0</v>
      </c>
      <c r="D2109" s="52">
        <v>0</v>
      </c>
      <c r="E2109" s="52">
        <v>0</v>
      </c>
      <c r="F2109" s="52">
        <v>0.14349999999999999</v>
      </c>
      <c r="G2109" s="52">
        <v>0.30499999999999999</v>
      </c>
      <c r="H2109" s="52">
        <v>0.13750000000000001</v>
      </c>
      <c r="I2109" s="52">
        <v>0</v>
      </c>
      <c r="J2109" s="52">
        <v>0.29050000000000004</v>
      </c>
      <c r="K2109" s="118">
        <v>0</v>
      </c>
      <c r="L2109" s="118">
        <v>0</v>
      </c>
      <c r="M2109" s="52">
        <v>0.12350000000000001</v>
      </c>
      <c r="O2109" s="306"/>
    </row>
    <row r="2110" spans="1:15" x14ac:dyDescent="0.35">
      <c r="A2110" s="663"/>
      <c r="O2110" s="306"/>
    </row>
    <row r="2111" spans="1:15" x14ac:dyDescent="0.35">
      <c r="A2111" s="663"/>
      <c r="B2111" s="24" t="s">
        <v>1045</v>
      </c>
      <c r="O2111" s="306"/>
    </row>
    <row r="2112" spans="1:15" x14ac:dyDescent="0.35">
      <c r="A2112" s="663"/>
      <c r="B2112" s="85" t="s">
        <v>783</v>
      </c>
      <c r="C2112" s="24" t="s">
        <v>1032</v>
      </c>
      <c r="D2112" s="24" t="s">
        <v>1033</v>
      </c>
      <c r="E2112" s="24" t="s">
        <v>1034</v>
      </c>
      <c r="F2112" s="24" t="s">
        <v>1035</v>
      </c>
      <c r="G2112" s="292" t="s">
        <v>1036</v>
      </c>
      <c r="H2112" s="24" t="s">
        <v>1037</v>
      </c>
      <c r="I2112" s="24" t="s">
        <v>1038</v>
      </c>
      <c r="J2112" s="24" t="s">
        <v>1039</v>
      </c>
      <c r="K2112" s="24" t="s">
        <v>1040</v>
      </c>
      <c r="L2112" s="24" t="s">
        <v>1041</v>
      </c>
      <c r="M2112" s="24" t="s">
        <v>1042</v>
      </c>
      <c r="O2112" s="306"/>
    </row>
    <row r="2113" spans="1:15" x14ac:dyDescent="0.35">
      <c r="A2113" s="663"/>
      <c r="B2113" s="91" t="s">
        <v>196</v>
      </c>
      <c r="C2113" s="52">
        <v>5.8416666666666672E-2</v>
      </c>
      <c r="D2113" s="52">
        <v>0</v>
      </c>
      <c r="E2113" s="52">
        <v>0.27841666666666665</v>
      </c>
      <c r="F2113" s="52">
        <v>0</v>
      </c>
      <c r="G2113" s="118">
        <v>0</v>
      </c>
      <c r="H2113" s="52">
        <v>9.9166666666666778E-3</v>
      </c>
      <c r="I2113" s="52">
        <v>0</v>
      </c>
      <c r="J2113" s="118">
        <v>0</v>
      </c>
      <c r="K2113" s="52">
        <v>0.13741666666666669</v>
      </c>
      <c r="L2113" s="52">
        <v>0.47241666666666665</v>
      </c>
      <c r="M2113" s="52">
        <v>4.3416666666666673E-2</v>
      </c>
      <c r="O2113" s="306"/>
    </row>
    <row r="2114" spans="1:15" x14ac:dyDescent="0.35">
      <c r="A2114" s="663"/>
      <c r="B2114" s="91" t="s">
        <v>136</v>
      </c>
      <c r="C2114" s="52">
        <v>8.6999999999999994E-2</v>
      </c>
      <c r="D2114" s="52">
        <v>0</v>
      </c>
      <c r="E2114" s="52">
        <v>0.13700000000000001</v>
      </c>
      <c r="F2114" s="52">
        <v>0</v>
      </c>
      <c r="G2114" s="118">
        <v>0</v>
      </c>
      <c r="H2114" s="52">
        <v>2.0000000000000004E-2</v>
      </c>
      <c r="I2114" s="52">
        <v>0</v>
      </c>
      <c r="J2114" s="118">
        <v>0</v>
      </c>
      <c r="K2114" s="52">
        <v>2.8000000000000001E-2</v>
      </c>
      <c r="L2114" s="52">
        <v>0.69799999999999995</v>
      </c>
      <c r="M2114" s="52">
        <v>0.03</v>
      </c>
      <c r="O2114" s="306"/>
    </row>
    <row r="2115" spans="1:15" x14ac:dyDescent="0.35">
      <c r="A2115" s="663"/>
      <c r="B2115" s="91" t="s">
        <v>197</v>
      </c>
      <c r="C2115" s="52">
        <v>0</v>
      </c>
      <c r="D2115" s="52">
        <v>0.39666666666666667</v>
      </c>
      <c r="E2115" s="52">
        <v>0</v>
      </c>
      <c r="F2115" s="52">
        <v>0.53666666666666674</v>
      </c>
      <c r="G2115" s="118">
        <v>0</v>
      </c>
      <c r="H2115" s="52">
        <v>0</v>
      </c>
      <c r="I2115" s="52">
        <v>6.666666666666668E-2</v>
      </c>
      <c r="J2115" s="118">
        <v>0</v>
      </c>
      <c r="K2115" s="52">
        <v>0</v>
      </c>
      <c r="L2115" s="52">
        <v>0</v>
      </c>
      <c r="M2115" s="52">
        <v>0</v>
      </c>
      <c r="O2115" s="306"/>
    </row>
    <row r="2116" spans="1:15" x14ac:dyDescent="0.35">
      <c r="A2116" s="663"/>
      <c r="B2116" s="91" t="s">
        <v>218</v>
      </c>
      <c r="C2116" s="52">
        <v>0.26916666666666667</v>
      </c>
      <c r="D2116" s="52">
        <v>0.19916666666666666</v>
      </c>
      <c r="E2116" s="52">
        <v>1.4166666666666647E-2</v>
      </c>
      <c r="F2116" s="52">
        <v>0.34416666666666673</v>
      </c>
      <c r="G2116" s="118">
        <v>0</v>
      </c>
      <c r="H2116" s="52">
        <v>0</v>
      </c>
      <c r="I2116" s="52">
        <v>3.4166666666666658E-2</v>
      </c>
      <c r="J2116" s="118">
        <v>0</v>
      </c>
      <c r="K2116" s="52">
        <v>0</v>
      </c>
      <c r="L2116" s="52">
        <v>0</v>
      </c>
      <c r="M2116" s="52">
        <v>0.13916666666666669</v>
      </c>
      <c r="O2116" s="306"/>
    </row>
    <row r="2117" spans="1:15" x14ac:dyDescent="0.35">
      <c r="A2117" s="663"/>
      <c r="B2117" s="91" t="s">
        <v>198</v>
      </c>
      <c r="C2117" s="52">
        <v>0.09</v>
      </c>
      <c r="D2117" s="52">
        <v>0.22</v>
      </c>
      <c r="E2117" s="52">
        <v>0.16000000000000003</v>
      </c>
      <c r="F2117" s="52">
        <v>0.30000000000000004</v>
      </c>
      <c r="G2117" s="118">
        <v>0</v>
      </c>
      <c r="H2117" s="52">
        <v>0.09</v>
      </c>
      <c r="I2117" s="52">
        <v>8.0000000000000016E-2</v>
      </c>
      <c r="J2117" s="118">
        <v>0</v>
      </c>
      <c r="K2117" s="52">
        <v>0.03</v>
      </c>
      <c r="L2117" s="52">
        <v>0</v>
      </c>
      <c r="M2117" s="52">
        <v>0.03</v>
      </c>
      <c r="O2117" s="306"/>
    </row>
    <row r="2118" spans="1:15" x14ac:dyDescent="0.35">
      <c r="A2118" s="663"/>
      <c r="B2118" s="91" t="s">
        <v>140</v>
      </c>
      <c r="C2118" s="52">
        <v>0</v>
      </c>
      <c r="D2118" s="52">
        <v>7.8000000000000014E-2</v>
      </c>
      <c r="E2118" s="52">
        <v>9.8000000000000004E-2</v>
      </c>
      <c r="F2118" s="52">
        <v>0.40799999999999997</v>
      </c>
      <c r="G2118" s="118">
        <v>0</v>
      </c>
      <c r="H2118" s="52">
        <v>1.8000000000000002E-2</v>
      </c>
      <c r="I2118" s="52">
        <v>0</v>
      </c>
      <c r="J2118" s="118">
        <v>0</v>
      </c>
      <c r="K2118" s="52">
        <v>0</v>
      </c>
      <c r="L2118" s="52">
        <v>0</v>
      </c>
      <c r="M2118" s="52">
        <v>0.39800000000000002</v>
      </c>
      <c r="O2118" s="306"/>
    </row>
    <row r="2119" spans="1:15" x14ac:dyDescent="0.35">
      <c r="A2119" s="663"/>
      <c r="B2119" s="91" t="s">
        <v>199</v>
      </c>
      <c r="C2119" s="52">
        <v>1.4312499999999992E-2</v>
      </c>
      <c r="D2119" s="52">
        <v>0.1993125</v>
      </c>
      <c r="E2119" s="52">
        <v>0.20931249999999998</v>
      </c>
      <c r="F2119" s="52">
        <v>0.26931250000000001</v>
      </c>
      <c r="G2119" s="118">
        <v>0</v>
      </c>
      <c r="H2119" s="52">
        <v>0</v>
      </c>
      <c r="I2119" s="52">
        <v>3.4312500000000003E-2</v>
      </c>
      <c r="J2119" s="118">
        <v>0</v>
      </c>
      <c r="K2119" s="52">
        <v>0.12281249999999999</v>
      </c>
      <c r="L2119" s="52">
        <v>0.12281249999999999</v>
      </c>
      <c r="M2119" s="52">
        <v>2.7812499999999997E-2</v>
      </c>
      <c r="O2119" s="306"/>
    </row>
    <row r="2120" spans="1:15" x14ac:dyDescent="0.35">
      <c r="A2120" s="663"/>
      <c r="B2120" s="91" t="s">
        <v>142</v>
      </c>
      <c r="C2120" s="52">
        <v>0.32779999999999998</v>
      </c>
      <c r="D2120" s="52">
        <v>0.18479999999999996</v>
      </c>
      <c r="E2120" s="52">
        <v>4.1799999999999983E-2</v>
      </c>
      <c r="F2120" s="52">
        <v>3.9799999999999988E-2</v>
      </c>
      <c r="G2120" s="118">
        <v>0</v>
      </c>
      <c r="H2120" s="52">
        <v>0</v>
      </c>
      <c r="I2120" s="52">
        <v>0</v>
      </c>
      <c r="J2120" s="118">
        <v>0</v>
      </c>
      <c r="K2120" s="52">
        <v>0</v>
      </c>
      <c r="L2120" s="52">
        <v>0.40580000000000005</v>
      </c>
      <c r="M2120" s="52">
        <v>0</v>
      </c>
      <c r="O2120" s="306"/>
    </row>
    <row r="2121" spans="1:15" x14ac:dyDescent="0.35">
      <c r="A2121" s="663"/>
      <c r="B2121" s="91" t="s">
        <v>143</v>
      </c>
      <c r="C2121" s="52">
        <v>0</v>
      </c>
      <c r="D2121" s="52">
        <v>0.12675</v>
      </c>
      <c r="E2121" s="52">
        <v>3.8749999999999993E-2</v>
      </c>
      <c r="F2121" s="52">
        <v>0.78425</v>
      </c>
      <c r="G2121" s="118">
        <v>0</v>
      </c>
      <c r="H2121" s="52">
        <v>0</v>
      </c>
      <c r="I2121" s="52">
        <v>1.0249999999999992E-2</v>
      </c>
      <c r="J2121" s="118">
        <v>0</v>
      </c>
      <c r="K2121" s="52">
        <v>6.2499999999999917E-3</v>
      </c>
      <c r="L2121" s="52">
        <v>3.3749999999999995E-2</v>
      </c>
      <c r="M2121" s="52">
        <v>0</v>
      </c>
      <c r="O2121" s="306"/>
    </row>
    <row r="2122" spans="1:15" x14ac:dyDescent="0.35">
      <c r="A2122" s="663"/>
      <c r="O2122" s="306"/>
    </row>
    <row r="2123" spans="1:15" x14ac:dyDescent="0.35">
      <c r="A2123" s="663"/>
      <c r="B2123" s="241" t="s">
        <v>973</v>
      </c>
      <c r="O2123" s="306"/>
    </row>
    <row r="2124" spans="1:15" x14ac:dyDescent="0.35">
      <c r="A2124" s="663"/>
      <c r="B2124" s="24" t="s">
        <v>1030</v>
      </c>
      <c r="O2124" s="306"/>
    </row>
    <row r="2125" spans="1:15" x14ac:dyDescent="0.35">
      <c r="A2125" s="663"/>
      <c r="B2125" s="85" t="s">
        <v>783</v>
      </c>
      <c r="C2125" s="24" t="s">
        <v>1032</v>
      </c>
      <c r="D2125" s="24" t="s">
        <v>1033</v>
      </c>
      <c r="E2125" s="24" t="s">
        <v>1034</v>
      </c>
      <c r="F2125" s="24" t="s">
        <v>1035</v>
      </c>
      <c r="G2125" s="292" t="s">
        <v>1036</v>
      </c>
      <c r="H2125" s="24" t="s">
        <v>1037</v>
      </c>
      <c r="I2125" s="24" t="s">
        <v>1038</v>
      </c>
      <c r="J2125" s="24" t="s">
        <v>1039</v>
      </c>
      <c r="K2125" s="24" t="s">
        <v>1040</v>
      </c>
      <c r="L2125" s="24" t="s">
        <v>1041</v>
      </c>
      <c r="M2125" s="24" t="s">
        <v>1042</v>
      </c>
      <c r="O2125" s="306"/>
    </row>
    <row r="2126" spans="1:15" x14ac:dyDescent="0.35">
      <c r="A2126" s="663"/>
      <c r="B2126" s="91" t="s">
        <v>196</v>
      </c>
      <c r="C2126" s="52">
        <v>0</v>
      </c>
      <c r="D2126" s="52">
        <v>0.13300000000000001</v>
      </c>
      <c r="E2126" s="52">
        <v>0.57741233541233539</v>
      </c>
      <c r="F2126" s="52">
        <v>0</v>
      </c>
      <c r="G2126" s="52">
        <v>0.2266701316701317</v>
      </c>
      <c r="H2126" s="52">
        <v>5.6667532917532938E-2</v>
      </c>
      <c r="I2126" s="52">
        <v>0</v>
      </c>
      <c r="J2126" s="52">
        <v>0</v>
      </c>
      <c r="K2126" s="118">
        <v>0</v>
      </c>
      <c r="L2126" s="118">
        <v>0</v>
      </c>
      <c r="M2126" s="52">
        <v>6.2500000000000116E-3</v>
      </c>
      <c r="O2126" s="306"/>
    </row>
    <row r="2127" spans="1:15" x14ac:dyDescent="0.35">
      <c r="A2127" s="663"/>
      <c r="B2127" s="91" t="s">
        <v>136</v>
      </c>
      <c r="C2127" s="52">
        <v>0</v>
      </c>
      <c r="D2127" s="52">
        <v>0.17849999999999999</v>
      </c>
      <c r="E2127" s="52">
        <v>0.47240125391849519</v>
      </c>
      <c r="F2127" s="52">
        <v>0</v>
      </c>
      <c r="G2127" s="52">
        <v>0.25673981191222567</v>
      </c>
      <c r="H2127" s="52">
        <v>8.9858934169278981E-2</v>
      </c>
      <c r="I2127" s="52">
        <v>0</v>
      </c>
      <c r="J2127" s="52">
        <v>0</v>
      </c>
      <c r="K2127" s="118">
        <v>0</v>
      </c>
      <c r="L2127" s="118">
        <v>0</v>
      </c>
      <c r="M2127" s="52">
        <v>2.5000000000000001E-3</v>
      </c>
      <c r="O2127" s="306"/>
    </row>
    <row r="2128" spans="1:15" x14ac:dyDescent="0.35">
      <c r="A2128" s="663"/>
      <c r="B2128" s="91" t="s">
        <v>197</v>
      </c>
      <c r="C2128" s="52">
        <v>0.02</v>
      </c>
      <c r="D2128" s="52">
        <v>0.19</v>
      </c>
      <c r="E2128" s="52">
        <v>0</v>
      </c>
      <c r="F2128" s="52">
        <v>0</v>
      </c>
      <c r="G2128" s="52">
        <v>0.30408163265306121</v>
      </c>
      <c r="H2128" s="52">
        <v>0.44091836734693879</v>
      </c>
      <c r="I2128" s="52">
        <v>0.01</v>
      </c>
      <c r="J2128" s="52">
        <v>3.5000000000000003E-2</v>
      </c>
      <c r="K2128" s="118">
        <v>0</v>
      </c>
      <c r="L2128" s="118">
        <v>0</v>
      </c>
      <c r="M2128" s="52">
        <v>0</v>
      </c>
      <c r="O2128" s="306"/>
    </row>
    <row r="2129" spans="1:15" x14ac:dyDescent="0.35">
      <c r="A2129" s="663"/>
      <c r="B2129" s="91" t="s">
        <v>218</v>
      </c>
      <c r="C2129" s="52">
        <v>4.9583333333333347E-2</v>
      </c>
      <c r="D2129" s="52">
        <v>9.7083500000000003E-2</v>
      </c>
      <c r="E2129" s="52">
        <v>0</v>
      </c>
      <c r="F2129" s="52">
        <v>0</v>
      </c>
      <c r="G2129" s="52">
        <v>0.60076411309994315</v>
      </c>
      <c r="H2129" s="52">
        <v>0.23090222023339016</v>
      </c>
      <c r="I2129" s="52">
        <v>4.583333333333342E-3</v>
      </c>
      <c r="J2129" s="52">
        <v>1.7083500000000001E-2</v>
      </c>
      <c r="K2129" s="118">
        <v>0</v>
      </c>
      <c r="L2129" s="118">
        <v>0</v>
      </c>
      <c r="M2129" s="52">
        <v>0</v>
      </c>
      <c r="O2129" s="306"/>
    </row>
    <row r="2130" spans="1:15" x14ac:dyDescent="0.35">
      <c r="A2130" s="663"/>
      <c r="B2130" s="91" t="s">
        <v>198</v>
      </c>
      <c r="C2130" s="52">
        <v>0</v>
      </c>
      <c r="D2130" s="52">
        <v>6.000000000000001E-3</v>
      </c>
      <c r="E2130" s="52">
        <v>0</v>
      </c>
      <c r="F2130" s="52">
        <v>0</v>
      </c>
      <c r="G2130" s="52">
        <v>0.42910344827586205</v>
      </c>
      <c r="H2130" s="52">
        <v>0.30289655172413793</v>
      </c>
      <c r="I2130" s="52">
        <v>6.000000000000001E-3</v>
      </c>
      <c r="J2130" s="52">
        <v>0.25600000000000001</v>
      </c>
      <c r="K2130" s="118">
        <v>0</v>
      </c>
      <c r="L2130" s="118">
        <v>0</v>
      </c>
      <c r="M2130" s="52">
        <v>0</v>
      </c>
      <c r="O2130" s="306"/>
    </row>
    <row r="2131" spans="1:15" x14ac:dyDescent="0.35">
      <c r="A2131" s="663"/>
      <c r="B2131" s="91" t="s">
        <v>140</v>
      </c>
      <c r="C2131" s="52">
        <v>0</v>
      </c>
      <c r="D2131" s="52">
        <v>5.0000000000000001E-3</v>
      </c>
      <c r="E2131" s="52">
        <v>1.0050505050505051E-2</v>
      </c>
      <c r="F2131" s="52">
        <v>0</v>
      </c>
      <c r="G2131" s="52">
        <v>0.36181818181818176</v>
      </c>
      <c r="H2131" s="52">
        <v>0.62313131313131309</v>
      </c>
      <c r="I2131" s="52">
        <v>0</v>
      </c>
      <c r="J2131" s="52">
        <v>0</v>
      </c>
      <c r="K2131" s="118">
        <v>0</v>
      </c>
      <c r="L2131" s="118">
        <v>0</v>
      </c>
      <c r="M2131" s="52">
        <v>0</v>
      </c>
      <c r="O2131" s="306"/>
    </row>
    <row r="2132" spans="1:15" x14ac:dyDescent="0.35">
      <c r="A2132" s="663"/>
      <c r="B2132" s="91" t="s">
        <v>199</v>
      </c>
      <c r="C2132" s="52">
        <v>1.0000000000000007E-2</v>
      </c>
      <c r="D2132" s="52">
        <v>0.13874999999999998</v>
      </c>
      <c r="E2132" s="52">
        <v>0.38166023166023166</v>
      </c>
      <c r="F2132" s="52">
        <v>0</v>
      </c>
      <c r="G2132" s="52">
        <v>0.24171814671814673</v>
      </c>
      <c r="H2132" s="52">
        <v>0.20037162162162167</v>
      </c>
      <c r="I2132" s="52">
        <v>5.000000000000007E-3</v>
      </c>
      <c r="J2132" s="52">
        <v>1.7500000000000009E-2</v>
      </c>
      <c r="K2132" s="118">
        <v>0</v>
      </c>
      <c r="L2132" s="118">
        <v>0</v>
      </c>
      <c r="M2132" s="52">
        <v>5.000000000000007E-3</v>
      </c>
      <c r="O2132" s="306"/>
    </row>
    <row r="2133" spans="1:15" x14ac:dyDescent="0.35">
      <c r="A2133" s="663"/>
      <c r="B2133" s="91" t="s">
        <v>142</v>
      </c>
      <c r="C2133" s="52">
        <v>7.4899999999999994E-2</v>
      </c>
      <c r="D2133" s="52">
        <v>0.13491500000000001</v>
      </c>
      <c r="E2133" s="52">
        <v>0.3684254142821074</v>
      </c>
      <c r="F2133" s="52">
        <v>0</v>
      </c>
      <c r="G2133" s="52">
        <v>0.15115212274869552</v>
      </c>
      <c r="H2133" s="52">
        <v>0.25769079630253044</v>
      </c>
      <c r="I2133" s="52">
        <v>0</v>
      </c>
      <c r="J2133" s="52">
        <v>0</v>
      </c>
      <c r="K2133" s="118">
        <v>0</v>
      </c>
      <c r="L2133" s="118">
        <v>0</v>
      </c>
      <c r="M2133" s="52">
        <v>1.2916666666666656E-2</v>
      </c>
      <c r="O2133" s="306"/>
    </row>
    <row r="2134" spans="1:15" x14ac:dyDescent="0.35">
      <c r="A2134" s="663"/>
      <c r="B2134" s="91" t="s">
        <v>143</v>
      </c>
      <c r="C2134" s="52">
        <v>3.1562499999999967E-3</v>
      </c>
      <c r="D2134" s="52">
        <v>2.9656249999999995E-2</v>
      </c>
      <c r="E2134" s="52">
        <v>1.1991708698134748E-2</v>
      </c>
      <c r="F2134" s="52">
        <v>0</v>
      </c>
      <c r="G2134" s="52">
        <v>0.80940567900647131</v>
      </c>
      <c r="H2134" s="52">
        <v>8.9071362295393974E-2</v>
      </c>
      <c r="I2134" s="52">
        <v>1.6562499999999967E-3</v>
      </c>
      <c r="J2134" s="52">
        <v>4.1906249999999999E-2</v>
      </c>
      <c r="K2134" s="118">
        <v>0</v>
      </c>
      <c r="L2134" s="118">
        <v>0</v>
      </c>
      <c r="M2134" s="52">
        <v>1.3156249999999998E-2</v>
      </c>
      <c r="O2134" s="306"/>
    </row>
    <row r="2135" spans="1:15" x14ac:dyDescent="0.35">
      <c r="A2135" s="663"/>
      <c r="O2135" s="306"/>
    </row>
    <row r="2136" spans="1:15" x14ac:dyDescent="0.35">
      <c r="A2136" s="663"/>
      <c r="B2136" s="24" t="s">
        <v>1043</v>
      </c>
      <c r="O2136" s="306"/>
    </row>
    <row r="2137" spans="1:15" x14ac:dyDescent="0.35">
      <c r="A2137" s="663"/>
      <c r="B2137" s="85" t="s">
        <v>783</v>
      </c>
      <c r="C2137" s="24" t="s">
        <v>1032</v>
      </c>
      <c r="D2137" s="24" t="s">
        <v>1033</v>
      </c>
      <c r="E2137" s="24" t="s">
        <v>1034</v>
      </c>
      <c r="F2137" s="24" t="s">
        <v>1035</v>
      </c>
      <c r="G2137" s="292" t="s">
        <v>1036</v>
      </c>
      <c r="H2137" s="24" t="s">
        <v>1037</v>
      </c>
      <c r="I2137" s="24" t="s">
        <v>1038</v>
      </c>
      <c r="J2137" s="24" t="s">
        <v>1039</v>
      </c>
      <c r="K2137" s="24" t="s">
        <v>1040</v>
      </c>
      <c r="L2137" s="24" t="s">
        <v>1041</v>
      </c>
      <c r="M2137" s="24" t="s">
        <v>1042</v>
      </c>
      <c r="O2137" s="306"/>
    </row>
    <row r="2138" spans="1:15" x14ac:dyDescent="0.35">
      <c r="A2138" s="663"/>
      <c r="B2138" s="91" t="s">
        <v>196</v>
      </c>
      <c r="C2138" s="52">
        <v>0</v>
      </c>
      <c r="D2138" s="52">
        <v>0.11924999999999999</v>
      </c>
      <c r="E2138" s="52">
        <v>0.51086257309941518</v>
      </c>
      <c r="F2138" s="52">
        <v>0</v>
      </c>
      <c r="G2138" s="52">
        <v>0.32005847953216371</v>
      </c>
      <c r="H2138" s="52">
        <v>1.1078947368421049E-2</v>
      </c>
      <c r="I2138" s="52">
        <v>0</v>
      </c>
      <c r="J2138" s="52">
        <v>0</v>
      </c>
      <c r="K2138" s="118">
        <v>0</v>
      </c>
      <c r="L2138" s="118">
        <v>0</v>
      </c>
      <c r="M2138" s="52">
        <v>3.875E-2</v>
      </c>
      <c r="O2138" s="306"/>
    </row>
    <row r="2139" spans="1:15" x14ac:dyDescent="0.35">
      <c r="A2139" s="663"/>
      <c r="B2139" s="91" t="s">
        <v>136</v>
      </c>
      <c r="C2139" s="52">
        <v>0</v>
      </c>
      <c r="D2139" s="52">
        <v>0.126</v>
      </c>
      <c r="E2139" s="52">
        <v>0.46285714285714286</v>
      </c>
      <c r="F2139" s="52">
        <v>0</v>
      </c>
      <c r="G2139" s="52">
        <v>0.37978021978021981</v>
      </c>
      <c r="H2139" s="52">
        <v>2.1362637362637361E-2</v>
      </c>
      <c r="I2139" s="52">
        <v>0</v>
      </c>
      <c r="J2139" s="52">
        <v>0</v>
      </c>
      <c r="K2139" s="118">
        <v>0</v>
      </c>
      <c r="L2139" s="118">
        <v>0</v>
      </c>
      <c r="M2139" s="52">
        <v>0.01</v>
      </c>
      <c r="O2139" s="306"/>
    </row>
    <row r="2140" spans="1:15" x14ac:dyDescent="0.35">
      <c r="A2140" s="663"/>
      <c r="B2140" s="91" t="s">
        <v>197</v>
      </c>
      <c r="C2140" s="52">
        <v>0</v>
      </c>
      <c r="D2140" s="52">
        <v>0</v>
      </c>
      <c r="E2140" s="52">
        <v>0</v>
      </c>
      <c r="F2140" s="52">
        <v>0.46469387755102043</v>
      </c>
      <c r="G2140" s="52">
        <v>0.50510204081632648</v>
      </c>
      <c r="H2140" s="52">
        <v>2.0204081632653064E-2</v>
      </c>
      <c r="I2140" s="52">
        <v>0</v>
      </c>
      <c r="J2140" s="52">
        <v>0.01</v>
      </c>
      <c r="K2140" s="118">
        <v>0</v>
      </c>
      <c r="L2140" s="118">
        <v>0</v>
      </c>
      <c r="M2140" s="52">
        <v>0</v>
      </c>
      <c r="O2140" s="306"/>
    </row>
    <row r="2141" spans="1:15" x14ac:dyDescent="0.35">
      <c r="A2141" s="663"/>
      <c r="B2141" s="91" t="s">
        <v>218</v>
      </c>
      <c r="C2141" s="52">
        <v>0</v>
      </c>
      <c r="D2141" s="52">
        <v>0</v>
      </c>
      <c r="E2141" s="52">
        <v>0</v>
      </c>
      <c r="F2141" s="52">
        <v>0.27638888888888885</v>
      </c>
      <c r="G2141" s="52">
        <v>0.70856060606060611</v>
      </c>
      <c r="H2141" s="52">
        <v>1.0050505050505049E-2</v>
      </c>
      <c r="I2141" s="52">
        <v>0</v>
      </c>
      <c r="J2141" s="52">
        <v>5.0000000000000001E-3</v>
      </c>
      <c r="K2141" s="118">
        <v>0</v>
      </c>
      <c r="L2141" s="118">
        <v>0</v>
      </c>
      <c r="M2141" s="52">
        <v>0</v>
      </c>
      <c r="O2141" s="306"/>
    </row>
    <row r="2142" spans="1:15" x14ac:dyDescent="0.35">
      <c r="A2142" s="663"/>
      <c r="B2142" s="91" t="s">
        <v>198</v>
      </c>
      <c r="C2142" s="52">
        <v>0</v>
      </c>
      <c r="D2142" s="52">
        <v>4.1666666666666657E-3</v>
      </c>
      <c r="E2142" s="52">
        <v>0</v>
      </c>
      <c r="F2142" s="52">
        <v>6.1291208791208793E-2</v>
      </c>
      <c r="G2142" s="52">
        <v>0.3490934065934066</v>
      </c>
      <c r="H2142" s="52">
        <v>0.31711538461538469</v>
      </c>
      <c r="I2142" s="52">
        <v>4.1666666666666657E-3</v>
      </c>
      <c r="J2142" s="52">
        <v>0.26416666666666666</v>
      </c>
      <c r="K2142" s="118">
        <v>0</v>
      </c>
      <c r="L2142" s="118">
        <v>0</v>
      </c>
      <c r="M2142" s="52">
        <v>0</v>
      </c>
      <c r="O2142" s="306"/>
    </row>
    <row r="2143" spans="1:15" x14ac:dyDescent="0.35">
      <c r="A2143" s="663"/>
      <c r="B2143" s="91" t="s">
        <v>140</v>
      </c>
      <c r="C2143" s="52">
        <v>0</v>
      </c>
      <c r="D2143" s="52">
        <v>0</v>
      </c>
      <c r="E2143" s="52">
        <v>0</v>
      </c>
      <c r="F2143" s="52">
        <v>0</v>
      </c>
      <c r="G2143" s="52">
        <v>0.995</v>
      </c>
      <c r="H2143" s="52">
        <v>0</v>
      </c>
      <c r="I2143" s="52">
        <v>0</v>
      </c>
      <c r="J2143" s="52">
        <v>0</v>
      </c>
      <c r="K2143" s="118">
        <v>0</v>
      </c>
      <c r="L2143" s="118">
        <v>0</v>
      </c>
      <c r="M2143" s="52">
        <v>5.0000000000000001E-3</v>
      </c>
      <c r="O2143" s="306"/>
    </row>
    <row r="2144" spans="1:15" x14ac:dyDescent="0.35">
      <c r="A2144" s="663"/>
      <c r="B2144" s="91" t="s">
        <v>199</v>
      </c>
      <c r="C2144" s="52">
        <v>0</v>
      </c>
      <c r="D2144" s="52">
        <v>5.6250000000000001E-2</v>
      </c>
      <c r="E2144" s="52">
        <v>0.24580246913580245</v>
      </c>
      <c r="F2144" s="52">
        <v>0.25697530864197532</v>
      </c>
      <c r="G2144" s="52">
        <v>0.39104938271604933</v>
      </c>
      <c r="H2144" s="52">
        <v>1.117283950617284E-2</v>
      </c>
      <c r="I2144" s="52">
        <v>0</v>
      </c>
      <c r="J2144" s="52">
        <v>5.0000000000000001E-3</v>
      </c>
      <c r="K2144" s="118">
        <v>0</v>
      </c>
      <c r="L2144" s="118">
        <v>0</v>
      </c>
      <c r="M2144" s="52">
        <v>3.3750000000000002E-2</v>
      </c>
      <c r="O2144" s="306"/>
    </row>
    <row r="2145" spans="1:15" x14ac:dyDescent="0.35">
      <c r="A2145" s="663"/>
      <c r="B2145" s="91" t="s">
        <v>142</v>
      </c>
      <c r="C2145" s="52">
        <v>0</v>
      </c>
      <c r="D2145" s="52">
        <v>8.3333333333335171E-4</v>
      </c>
      <c r="E2145" s="52">
        <v>0</v>
      </c>
      <c r="F2145" s="52">
        <v>0.18381997774067896</v>
      </c>
      <c r="G2145" s="52">
        <v>0.81534668892598772</v>
      </c>
      <c r="H2145" s="52">
        <v>0</v>
      </c>
      <c r="I2145" s="52">
        <v>0</v>
      </c>
      <c r="J2145" s="52">
        <v>0</v>
      </c>
      <c r="K2145" s="118">
        <v>0</v>
      </c>
      <c r="L2145" s="118">
        <v>0</v>
      </c>
      <c r="M2145" s="52">
        <v>0</v>
      </c>
      <c r="O2145" s="306"/>
    </row>
    <row r="2146" spans="1:15" x14ac:dyDescent="0.35">
      <c r="A2146" s="663"/>
      <c r="B2146" s="91" t="s">
        <v>143</v>
      </c>
      <c r="C2146" s="52">
        <v>0</v>
      </c>
      <c r="D2146" s="52">
        <v>0</v>
      </c>
      <c r="E2146" s="52">
        <v>0</v>
      </c>
      <c r="F2146" s="52">
        <v>7.95475539721366E-2</v>
      </c>
      <c r="G2146" s="52">
        <v>0.87708658406891404</v>
      </c>
      <c r="H2146" s="52">
        <v>1.3515861958949318E-2</v>
      </c>
      <c r="I2146" s="52">
        <v>0</v>
      </c>
      <c r="J2146" s="52">
        <v>2.8050000000000023E-2</v>
      </c>
      <c r="K2146" s="118">
        <v>0</v>
      </c>
      <c r="L2146" s="118">
        <v>0</v>
      </c>
      <c r="M2146" s="52">
        <v>1.8000000000000221E-3</v>
      </c>
      <c r="O2146" s="306"/>
    </row>
    <row r="2147" spans="1:15" x14ac:dyDescent="0.35">
      <c r="A2147" s="663"/>
      <c r="B2147" s="58"/>
      <c r="C2147" s="58"/>
      <c r="D2147" s="58"/>
      <c r="E2147" s="58"/>
      <c r="F2147" s="58"/>
      <c r="G2147" s="66"/>
      <c r="H2147" s="66"/>
      <c r="I2147" s="66"/>
      <c r="J2147" s="66"/>
      <c r="K2147" s="66"/>
      <c r="L2147" s="66"/>
      <c r="O2147" s="306"/>
    </row>
    <row r="2148" spans="1:15" x14ac:dyDescent="0.35">
      <c r="A2148" s="663"/>
      <c r="B2148" s="24" t="s">
        <v>1044</v>
      </c>
      <c r="O2148" s="306"/>
    </row>
    <row r="2149" spans="1:15" x14ac:dyDescent="0.35">
      <c r="A2149" s="663"/>
      <c r="B2149" s="85" t="s">
        <v>783</v>
      </c>
      <c r="C2149" s="24" t="s">
        <v>1032</v>
      </c>
      <c r="D2149" s="24" t="s">
        <v>1033</v>
      </c>
      <c r="E2149" s="24" t="s">
        <v>1034</v>
      </c>
      <c r="F2149" s="24" t="s">
        <v>1035</v>
      </c>
      <c r="G2149" s="292" t="s">
        <v>1036</v>
      </c>
      <c r="H2149" s="24" t="s">
        <v>1037</v>
      </c>
      <c r="I2149" s="24" t="s">
        <v>1038</v>
      </c>
      <c r="J2149" s="24" t="s">
        <v>1039</v>
      </c>
      <c r="K2149" s="24" t="s">
        <v>1040</v>
      </c>
      <c r="L2149" s="24" t="s">
        <v>1041</v>
      </c>
      <c r="M2149" s="24" t="s">
        <v>1042</v>
      </c>
      <c r="O2149" s="306"/>
    </row>
    <row r="2150" spans="1:15" x14ac:dyDescent="0.35">
      <c r="A2150" s="663"/>
      <c r="B2150" s="91" t="s">
        <v>196</v>
      </c>
      <c r="C2150" s="52">
        <v>0</v>
      </c>
      <c r="D2150" s="52">
        <v>0.110625</v>
      </c>
      <c r="E2150" s="52">
        <v>0</v>
      </c>
      <c r="F2150" s="52">
        <v>0.56333237327188934</v>
      </c>
      <c r="G2150" s="52">
        <v>0.20791762672811059</v>
      </c>
      <c r="H2150" s="52">
        <v>0</v>
      </c>
      <c r="I2150" s="52">
        <v>0</v>
      </c>
      <c r="J2150" s="52">
        <v>0</v>
      </c>
      <c r="K2150" s="118">
        <v>0</v>
      </c>
      <c r="L2150" s="118">
        <v>0</v>
      </c>
      <c r="M2150" s="52">
        <v>0.11812499999999999</v>
      </c>
      <c r="O2150" s="306"/>
    </row>
    <row r="2151" spans="1:15" x14ac:dyDescent="0.35">
      <c r="A2151" s="663"/>
      <c r="B2151" s="91" t="s">
        <v>136</v>
      </c>
      <c r="C2151" s="52">
        <v>0</v>
      </c>
      <c r="D2151" s="52">
        <v>0.10250000000000001</v>
      </c>
      <c r="E2151" s="52">
        <v>0</v>
      </c>
      <c r="F2151" s="52">
        <v>0.89749999999999996</v>
      </c>
      <c r="G2151" s="52">
        <v>0</v>
      </c>
      <c r="H2151" s="52">
        <v>0</v>
      </c>
      <c r="I2151" s="52">
        <v>0</v>
      </c>
      <c r="J2151" s="52">
        <v>0</v>
      </c>
      <c r="K2151" s="118">
        <v>0</v>
      </c>
      <c r="L2151" s="118">
        <v>0</v>
      </c>
      <c r="M2151" s="52">
        <v>0</v>
      </c>
      <c r="O2151" s="306"/>
    </row>
    <row r="2152" spans="1:15" x14ac:dyDescent="0.35">
      <c r="A2152" s="663"/>
      <c r="B2152" s="91" t="s">
        <v>197</v>
      </c>
      <c r="C2152" s="52">
        <v>0</v>
      </c>
      <c r="D2152" s="52">
        <v>0</v>
      </c>
      <c r="E2152" s="52">
        <v>0</v>
      </c>
      <c r="F2152" s="52">
        <v>0.42078947368421055</v>
      </c>
      <c r="G2152" s="52">
        <v>0.51315789473684215</v>
      </c>
      <c r="H2152" s="52">
        <v>4.1052631578947368E-2</v>
      </c>
      <c r="I2152" s="52">
        <v>0</v>
      </c>
      <c r="J2152" s="52">
        <v>2.5000000000000001E-2</v>
      </c>
      <c r="K2152" s="118">
        <v>0</v>
      </c>
      <c r="L2152" s="118">
        <v>0</v>
      </c>
      <c r="M2152" s="52">
        <v>0</v>
      </c>
      <c r="O2152" s="306"/>
    </row>
    <row r="2153" spans="1:15" x14ac:dyDescent="0.35">
      <c r="A2153" s="663"/>
      <c r="B2153" s="91" t="s">
        <v>218</v>
      </c>
      <c r="C2153" s="52">
        <v>0</v>
      </c>
      <c r="D2153" s="52">
        <v>0</v>
      </c>
      <c r="E2153" s="52">
        <v>0</v>
      </c>
      <c r="F2153" s="52">
        <v>0.42078947368421055</v>
      </c>
      <c r="G2153" s="52">
        <v>0.51315789473684215</v>
      </c>
      <c r="H2153" s="52">
        <v>4.1052631578947368E-2</v>
      </c>
      <c r="I2153" s="52">
        <v>0</v>
      </c>
      <c r="J2153" s="52">
        <v>2.5000000000000001E-2</v>
      </c>
      <c r="K2153" s="118">
        <v>0</v>
      </c>
      <c r="L2153" s="118">
        <v>0</v>
      </c>
      <c r="M2153" s="52">
        <v>0</v>
      </c>
      <c r="O2153" s="306"/>
    </row>
    <row r="2154" spans="1:15" x14ac:dyDescent="0.35">
      <c r="A2154" s="663"/>
      <c r="B2154" s="91" t="s">
        <v>198</v>
      </c>
      <c r="C2154" s="52">
        <v>0</v>
      </c>
      <c r="D2154" s="52">
        <v>0</v>
      </c>
      <c r="E2154" s="52">
        <v>0</v>
      </c>
      <c r="F2154" s="52">
        <v>6.5454545454545446E-2</v>
      </c>
      <c r="G2154" s="52">
        <v>0.31090909090909091</v>
      </c>
      <c r="H2154" s="52">
        <v>0.34363636363636363</v>
      </c>
      <c r="I2154" s="52">
        <v>5.0000000000000001E-3</v>
      </c>
      <c r="J2154" s="52">
        <v>0.27500000000000002</v>
      </c>
      <c r="K2154" s="118">
        <v>0</v>
      </c>
      <c r="L2154" s="118">
        <v>0</v>
      </c>
      <c r="M2154" s="52">
        <v>0</v>
      </c>
      <c r="O2154" s="306"/>
    </row>
    <row r="2155" spans="1:15" x14ac:dyDescent="0.35">
      <c r="A2155" s="663"/>
      <c r="B2155" s="91" t="s">
        <v>140</v>
      </c>
      <c r="C2155" s="52">
        <v>0</v>
      </c>
      <c r="D2155" s="52">
        <v>0</v>
      </c>
      <c r="E2155" s="52">
        <v>0</v>
      </c>
      <c r="F2155" s="52">
        <v>0</v>
      </c>
      <c r="G2155" s="52">
        <v>0.995</v>
      </c>
      <c r="H2155" s="52">
        <v>0</v>
      </c>
      <c r="I2155" s="52">
        <v>0</v>
      </c>
      <c r="J2155" s="52">
        <v>0</v>
      </c>
      <c r="K2155" s="118">
        <v>0</v>
      </c>
      <c r="L2155" s="118">
        <v>0</v>
      </c>
      <c r="M2155" s="52">
        <v>5.0000000000000001E-3</v>
      </c>
      <c r="O2155" s="306"/>
    </row>
    <row r="2156" spans="1:15" x14ac:dyDescent="0.35">
      <c r="A2156" s="663"/>
      <c r="B2156" s="91" t="s">
        <v>199</v>
      </c>
      <c r="C2156" s="52">
        <v>0</v>
      </c>
      <c r="D2156" s="52">
        <v>0.06</v>
      </c>
      <c r="E2156" s="52">
        <v>0</v>
      </c>
      <c r="F2156" s="52">
        <v>0.26782258064516129</v>
      </c>
      <c r="G2156" s="52">
        <v>0.51604838709677425</v>
      </c>
      <c r="H2156" s="52">
        <v>2.6129032258064521E-2</v>
      </c>
      <c r="I2156" s="52">
        <v>0</v>
      </c>
      <c r="J2156" s="52">
        <v>1.2500000000000001E-2</v>
      </c>
      <c r="K2156" s="118">
        <v>0</v>
      </c>
      <c r="L2156" s="118">
        <v>0</v>
      </c>
      <c r="M2156" s="52">
        <v>0.11749999999999999</v>
      </c>
      <c r="O2156" s="306"/>
    </row>
    <row r="2157" spans="1:15" x14ac:dyDescent="0.35">
      <c r="A2157" s="663"/>
      <c r="B2157" s="91" t="s">
        <v>142</v>
      </c>
      <c r="C2157" s="52">
        <v>0</v>
      </c>
      <c r="D2157" s="52">
        <v>0.10250000000000001</v>
      </c>
      <c r="E2157" s="52">
        <v>0</v>
      </c>
      <c r="F2157" s="52">
        <v>0.89749999999999996</v>
      </c>
      <c r="G2157" s="52">
        <v>0</v>
      </c>
      <c r="H2157" s="52">
        <v>0</v>
      </c>
      <c r="I2157" s="52">
        <v>0</v>
      </c>
      <c r="J2157" s="52">
        <v>0</v>
      </c>
      <c r="K2157" s="118">
        <v>0</v>
      </c>
      <c r="L2157" s="118">
        <v>0</v>
      </c>
      <c r="M2157" s="52">
        <v>0</v>
      </c>
      <c r="O2157" s="306"/>
    </row>
    <row r="2158" spans="1:15" x14ac:dyDescent="0.35">
      <c r="A2158" s="663"/>
      <c r="B2158" s="91" t="s">
        <v>143</v>
      </c>
      <c r="C2158" s="52">
        <v>0</v>
      </c>
      <c r="D2158" s="52">
        <v>0</v>
      </c>
      <c r="E2158" s="52">
        <v>0</v>
      </c>
      <c r="F2158" s="52">
        <v>0.1941902730375426</v>
      </c>
      <c r="G2158" s="52">
        <v>0.41273890784982925</v>
      </c>
      <c r="H2158" s="52">
        <v>0.18607081911262796</v>
      </c>
      <c r="I2158" s="52">
        <v>0</v>
      </c>
      <c r="J2158" s="52">
        <v>0.14525000000000002</v>
      </c>
      <c r="K2158" s="118">
        <v>0</v>
      </c>
      <c r="L2158" s="118">
        <v>0</v>
      </c>
      <c r="M2158" s="52">
        <v>6.1750000000000006E-2</v>
      </c>
      <c r="O2158" s="306"/>
    </row>
    <row r="2159" spans="1:15" x14ac:dyDescent="0.35">
      <c r="A2159" s="663"/>
      <c r="O2159" s="306"/>
    </row>
    <row r="2160" spans="1:15" x14ac:dyDescent="0.35">
      <c r="A2160" s="663"/>
      <c r="B2160" s="24" t="s">
        <v>1045</v>
      </c>
      <c r="O2160" s="306"/>
    </row>
    <row r="2161" spans="1:15" x14ac:dyDescent="0.35">
      <c r="A2161" s="663"/>
      <c r="B2161" s="85" t="s">
        <v>783</v>
      </c>
      <c r="C2161" s="24" t="s">
        <v>1032</v>
      </c>
      <c r="D2161" s="24" t="s">
        <v>1033</v>
      </c>
      <c r="E2161" s="24" t="s">
        <v>1034</v>
      </c>
      <c r="F2161" s="24" t="s">
        <v>1035</v>
      </c>
      <c r="G2161" s="292" t="s">
        <v>1036</v>
      </c>
      <c r="H2161" s="24" t="s">
        <v>1037</v>
      </c>
      <c r="I2161" s="24" t="s">
        <v>1038</v>
      </c>
      <c r="J2161" s="24" t="s">
        <v>1039</v>
      </c>
      <c r="K2161" s="24" t="s">
        <v>1040</v>
      </c>
      <c r="L2161" s="24" t="s">
        <v>1041</v>
      </c>
      <c r="M2161" s="24" t="s">
        <v>1042</v>
      </c>
      <c r="O2161" s="306"/>
    </row>
    <row r="2162" spans="1:15" x14ac:dyDescent="0.35">
      <c r="A2162" s="663"/>
      <c r="B2162" s="91" t="s">
        <v>196</v>
      </c>
      <c r="C2162" s="52">
        <v>2.9208333333333336E-2</v>
      </c>
      <c r="D2162" s="52">
        <v>0</v>
      </c>
      <c r="E2162" s="52">
        <v>0.46618034351145038</v>
      </c>
      <c r="F2162" s="52">
        <v>0</v>
      </c>
      <c r="G2162" s="52">
        <v>0</v>
      </c>
      <c r="H2162" s="52">
        <v>1.6604448032883166E-2</v>
      </c>
      <c r="I2162" s="52">
        <v>0</v>
      </c>
      <c r="J2162" s="118">
        <v>0</v>
      </c>
      <c r="K2162" s="52">
        <v>0.23009020845566652</v>
      </c>
      <c r="L2162" s="52">
        <v>0.23620833333333333</v>
      </c>
      <c r="M2162" s="52">
        <v>2.1708333333333336E-2</v>
      </c>
      <c r="O2162" s="306"/>
    </row>
    <row r="2163" spans="1:15" x14ac:dyDescent="0.35">
      <c r="A2163" s="663"/>
      <c r="B2163" s="91" t="s">
        <v>136</v>
      </c>
      <c r="C2163" s="52">
        <v>4.3499999999999997E-2</v>
      </c>
      <c r="D2163" s="52">
        <v>0</v>
      </c>
      <c r="E2163" s="52">
        <v>0.43877027027027027</v>
      </c>
      <c r="F2163" s="52">
        <v>0</v>
      </c>
      <c r="G2163" s="52">
        <v>0</v>
      </c>
      <c r="H2163" s="52">
        <v>6.4054054054054066E-2</v>
      </c>
      <c r="I2163" s="52">
        <v>0</v>
      </c>
      <c r="J2163" s="118">
        <v>0</v>
      </c>
      <c r="K2163" s="52">
        <v>8.9675675675675665E-2</v>
      </c>
      <c r="L2163" s="52">
        <v>0.34899999999999998</v>
      </c>
      <c r="M2163" s="52">
        <v>1.4999999999999999E-2</v>
      </c>
      <c r="O2163" s="306"/>
    </row>
    <row r="2164" spans="1:15" x14ac:dyDescent="0.35">
      <c r="A2164" s="663"/>
      <c r="B2164" s="91" t="s">
        <v>197</v>
      </c>
      <c r="C2164" s="52">
        <v>0</v>
      </c>
      <c r="D2164" s="52">
        <v>0.19833333333333333</v>
      </c>
      <c r="E2164" s="52">
        <v>0</v>
      </c>
      <c r="F2164" s="52">
        <v>0.76833333333333331</v>
      </c>
      <c r="G2164" s="52">
        <v>0</v>
      </c>
      <c r="H2164" s="52">
        <v>0</v>
      </c>
      <c r="I2164" s="52">
        <v>3.333333333333334E-2</v>
      </c>
      <c r="J2164" s="118">
        <v>0</v>
      </c>
      <c r="K2164" s="52">
        <v>0</v>
      </c>
      <c r="L2164" s="52">
        <v>0</v>
      </c>
      <c r="M2164" s="52">
        <v>0</v>
      </c>
      <c r="O2164" s="306"/>
    </row>
    <row r="2165" spans="1:15" x14ac:dyDescent="0.35">
      <c r="A2165" s="663"/>
      <c r="B2165" s="91" t="s">
        <v>218</v>
      </c>
      <c r="C2165" s="52">
        <v>0.13458333333333333</v>
      </c>
      <c r="D2165" s="52">
        <v>9.9583333333333329E-2</v>
      </c>
      <c r="E2165" s="52">
        <v>2.6850775193798412E-2</v>
      </c>
      <c r="F2165" s="52">
        <v>0.65231589147286828</v>
      </c>
      <c r="G2165" s="52">
        <v>0</v>
      </c>
      <c r="H2165" s="52">
        <v>0</v>
      </c>
      <c r="I2165" s="52">
        <v>1.7083333333333329E-2</v>
      </c>
      <c r="J2165" s="118">
        <v>0</v>
      </c>
      <c r="K2165" s="52">
        <v>0</v>
      </c>
      <c r="L2165" s="52">
        <v>0</v>
      </c>
      <c r="M2165" s="52">
        <v>6.9583333333333344E-2</v>
      </c>
      <c r="O2165" s="306"/>
    </row>
    <row r="2166" spans="1:15" x14ac:dyDescent="0.35">
      <c r="A2166" s="663"/>
      <c r="B2166" s="91" t="s">
        <v>198</v>
      </c>
      <c r="C2166" s="52">
        <v>4.4999999999999998E-2</v>
      </c>
      <c r="D2166" s="52">
        <v>0.11</v>
      </c>
      <c r="E2166" s="52">
        <v>0.21793103448275866</v>
      </c>
      <c r="F2166" s="52">
        <v>0.40862068965517245</v>
      </c>
      <c r="G2166" s="52">
        <v>0</v>
      </c>
      <c r="H2166" s="52">
        <v>0.1225862068965517</v>
      </c>
      <c r="I2166" s="52">
        <v>4.0000000000000008E-2</v>
      </c>
      <c r="J2166" s="118">
        <v>0</v>
      </c>
      <c r="K2166" s="52">
        <v>4.0862068965517237E-2</v>
      </c>
      <c r="L2166" s="52">
        <v>0</v>
      </c>
      <c r="M2166" s="52">
        <v>1.4999999999999999E-2</v>
      </c>
      <c r="O2166" s="306"/>
    </row>
    <row r="2167" spans="1:15" x14ac:dyDescent="0.35">
      <c r="A2167" s="663"/>
      <c r="B2167" s="91" t="s">
        <v>140</v>
      </c>
      <c r="C2167" s="52">
        <v>0</v>
      </c>
      <c r="D2167" s="52">
        <v>3.9000000000000007E-2</v>
      </c>
      <c r="E2167" s="52">
        <v>0.14251145038167939</v>
      </c>
      <c r="F2167" s="52">
        <v>0.59331297709923658</v>
      </c>
      <c r="G2167" s="52">
        <v>0</v>
      </c>
      <c r="H2167" s="52">
        <v>2.6175572519083975E-2</v>
      </c>
      <c r="I2167" s="52">
        <v>0</v>
      </c>
      <c r="J2167" s="118">
        <v>0</v>
      </c>
      <c r="K2167" s="52">
        <v>0</v>
      </c>
      <c r="L2167" s="52">
        <v>0</v>
      </c>
      <c r="M2167" s="52">
        <v>0.19900000000000001</v>
      </c>
      <c r="O2167" s="306"/>
    </row>
    <row r="2168" spans="1:15" x14ac:dyDescent="0.35">
      <c r="A2168" s="663"/>
      <c r="B2168" s="91" t="s">
        <v>199</v>
      </c>
      <c r="C2168" s="52">
        <v>7.1562499999999959E-3</v>
      </c>
      <c r="D2168" s="52">
        <v>9.9656250000000002E-2</v>
      </c>
      <c r="E2168" s="52">
        <v>0.278666433934324</v>
      </c>
      <c r="F2168" s="52">
        <v>0.3585469285825626</v>
      </c>
      <c r="G2168" s="52">
        <v>0</v>
      </c>
      <c r="H2168" s="52">
        <v>0</v>
      </c>
      <c r="I2168" s="52">
        <v>1.7156250000000001E-2</v>
      </c>
      <c r="J2168" s="118">
        <v>0</v>
      </c>
      <c r="K2168" s="52">
        <v>0.16350538748311336</v>
      </c>
      <c r="L2168" s="52">
        <v>6.1406249999999996E-2</v>
      </c>
      <c r="M2168" s="52">
        <v>1.3906249999999998E-2</v>
      </c>
      <c r="O2168" s="306"/>
    </row>
    <row r="2169" spans="1:15" x14ac:dyDescent="0.35">
      <c r="A2169" s="663"/>
      <c r="B2169" s="91" t="s">
        <v>142</v>
      </c>
      <c r="C2169" s="52">
        <v>0.16389999999999999</v>
      </c>
      <c r="D2169" s="52">
        <v>9.2399999999999982E-2</v>
      </c>
      <c r="E2169" s="52">
        <v>0.27702745098039205</v>
      </c>
      <c r="F2169" s="52">
        <v>0.26377254901960784</v>
      </c>
      <c r="G2169" s="52">
        <v>0</v>
      </c>
      <c r="H2169" s="52">
        <v>0</v>
      </c>
      <c r="I2169" s="52">
        <v>0</v>
      </c>
      <c r="J2169" s="118">
        <v>0</v>
      </c>
      <c r="K2169" s="52">
        <v>0</v>
      </c>
      <c r="L2169" s="52">
        <v>0.20290000000000002</v>
      </c>
      <c r="M2169" s="52">
        <v>0</v>
      </c>
      <c r="O2169" s="306"/>
    </row>
    <row r="2170" spans="1:15" x14ac:dyDescent="0.35">
      <c r="A2170" s="663"/>
      <c r="B2170" s="91" t="s">
        <v>143</v>
      </c>
      <c r="C2170" s="52">
        <v>0</v>
      </c>
      <c r="D2170" s="52">
        <v>6.3375000000000001E-2</v>
      </c>
      <c r="E2170" s="52">
        <v>4.273948598130841E-2</v>
      </c>
      <c r="F2170" s="52">
        <v>0.86499204853783551</v>
      </c>
      <c r="G2170" s="52">
        <v>0</v>
      </c>
      <c r="H2170" s="52">
        <v>0</v>
      </c>
      <c r="I2170" s="52">
        <v>5.1249999999999959E-3</v>
      </c>
      <c r="J2170" s="118">
        <v>0</v>
      </c>
      <c r="K2170" s="52">
        <v>6.893465480856187E-3</v>
      </c>
      <c r="L2170" s="52">
        <v>1.6874999999999998E-2</v>
      </c>
      <c r="M2170" s="52">
        <v>0</v>
      </c>
      <c r="O2170" s="306"/>
    </row>
    <row r="2171" spans="1:15" x14ac:dyDescent="0.35">
      <c r="A2171" s="663"/>
      <c r="O2171" s="306"/>
    </row>
    <row r="2172" spans="1:15" x14ac:dyDescent="0.35">
      <c r="A2172" s="663"/>
      <c r="B2172" s="241" t="s">
        <v>974</v>
      </c>
      <c r="O2172" s="306"/>
    </row>
    <row r="2173" spans="1:15" x14ac:dyDescent="0.35">
      <c r="A2173" s="663"/>
      <c r="B2173" s="24" t="s">
        <v>1030</v>
      </c>
      <c r="O2173" s="306"/>
    </row>
    <row r="2174" spans="1:15" x14ac:dyDescent="0.35">
      <c r="A2174" s="663"/>
      <c r="B2174" s="85" t="s">
        <v>783</v>
      </c>
      <c r="C2174" s="24" t="s">
        <v>1032</v>
      </c>
      <c r="D2174" s="24" t="s">
        <v>1033</v>
      </c>
      <c r="E2174" s="24" t="s">
        <v>1034</v>
      </c>
      <c r="F2174" s="24" t="s">
        <v>1035</v>
      </c>
      <c r="G2174" s="292" t="s">
        <v>1036</v>
      </c>
      <c r="H2174" s="24" t="s">
        <v>1037</v>
      </c>
      <c r="I2174" s="24" t="s">
        <v>1038</v>
      </c>
      <c r="J2174" s="24" t="s">
        <v>1039</v>
      </c>
      <c r="K2174" s="24" t="s">
        <v>1040</v>
      </c>
      <c r="L2174" s="24" t="s">
        <v>1041</v>
      </c>
      <c r="M2174" s="24" t="s">
        <v>1042</v>
      </c>
      <c r="O2174" s="306"/>
    </row>
    <row r="2175" spans="1:15" x14ac:dyDescent="0.35">
      <c r="A2175" s="663"/>
      <c r="B2175" s="91" t="s">
        <v>196</v>
      </c>
      <c r="C2175" s="52">
        <v>0</v>
      </c>
      <c r="D2175" s="52">
        <v>0</v>
      </c>
      <c r="E2175" s="52">
        <v>0.67082467082467079</v>
      </c>
      <c r="F2175" s="52">
        <v>0</v>
      </c>
      <c r="G2175" s="52">
        <v>0.26334026334026339</v>
      </c>
      <c r="H2175" s="52">
        <v>6.5835065835065862E-2</v>
      </c>
      <c r="I2175" s="52">
        <v>0</v>
      </c>
      <c r="J2175" s="52">
        <v>0</v>
      </c>
      <c r="K2175" s="118">
        <v>0</v>
      </c>
      <c r="L2175" s="118">
        <v>0</v>
      </c>
      <c r="M2175" s="52">
        <v>0</v>
      </c>
      <c r="O2175" s="306"/>
    </row>
    <row r="2176" spans="1:15" x14ac:dyDescent="0.35">
      <c r="A2176" s="663"/>
      <c r="B2176" s="91" t="s">
        <v>136</v>
      </c>
      <c r="C2176" s="52">
        <v>0</v>
      </c>
      <c r="D2176" s="52">
        <v>0</v>
      </c>
      <c r="E2176" s="52">
        <v>0.5768025078369905</v>
      </c>
      <c r="F2176" s="52">
        <v>0</v>
      </c>
      <c r="G2176" s="52">
        <v>0.31347962382445138</v>
      </c>
      <c r="H2176" s="52">
        <v>0.10971786833855798</v>
      </c>
      <c r="I2176" s="52">
        <v>0</v>
      </c>
      <c r="J2176" s="52">
        <v>0</v>
      </c>
      <c r="K2176" s="118">
        <v>0</v>
      </c>
      <c r="L2176" s="118">
        <v>0</v>
      </c>
      <c r="M2176" s="52">
        <v>0</v>
      </c>
      <c r="O2176" s="306"/>
    </row>
    <row r="2177" spans="1:15" x14ac:dyDescent="0.35">
      <c r="A2177" s="663"/>
      <c r="B2177" s="91" t="s">
        <v>197</v>
      </c>
      <c r="C2177" s="52">
        <v>0</v>
      </c>
      <c r="D2177" s="52">
        <v>0</v>
      </c>
      <c r="E2177" s="52">
        <v>0</v>
      </c>
      <c r="F2177" s="52">
        <v>0</v>
      </c>
      <c r="G2177" s="52">
        <v>0.40816326530612246</v>
      </c>
      <c r="H2177" s="52">
        <v>0.59183673469387754</v>
      </c>
      <c r="I2177" s="52">
        <v>0</v>
      </c>
      <c r="J2177" s="52">
        <v>0</v>
      </c>
      <c r="K2177" s="118">
        <v>0</v>
      </c>
      <c r="L2177" s="118">
        <v>0</v>
      </c>
      <c r="M2177" s="52">
        <v>0</v>
      </c>
      <c r="O2177" s="306"/>
    </row>
    <row r="2178" spans="1:15" x14ac:dyDescent="0.35">
      <c r="A2178" s="663"/>
      <c r="B2178" s="91" t="s">
        <v>218</v>
      </c>
      <c r="C2178" s="52">
        <v>0</v>
      </c>
      <c r="D2178" s="52">
        <v>0</v>
      </c>
      <c r="E2178" s="52">
        <v>0</v>
      </c>
      <c r="F2178" s="52">
        <v>0</v>
      </c>
      <c r="G2178" s="52">
        <v>0.72236194856183489</v>
      </c>
      <c r="H2178" s="52">
        <v>0.27763805143816511</v>
      </c>
      <c r="I2178" s="52">
        <v>0</v>
      </c>
      <c r="J2178" s="52">
        <v>0</v>
      </c>
      <c r="K2178" s="118">
        <v>0</v>
      </c>
      <c r="L2178" s="118">
        <v>0</v>
      </c>
      <c r="M2178" s="52">
        <v>0</v>
      </c>
      <c r="O2178" s="306"/>
    </row>
    <row r="2179" spans="1:15" x14ac:dyDescent="0.35">
      <c r="A2179" s="663"/>
      <c r="B2179" s="91" t="s">
        <v>198</v>
      </c>
      <c r="C2179" s="52">
        <v>0</v>
      </c>
      <c r="D2179" s="52">
        <v>0</v>
      </c>
      <c r="E2179" s="52">
        <v>0</v>
      </c>
      <c r="F2179" s="52">
        <v>0</v>
      </c>
      <c r="G2179" s="52">
        <v>0.5862068965517242</v>
      </c>
      <c r="H2179" s="52">
        <v>0.41379310344827586</v>
      </c>
      <c r="I2179" s="52">
        <v>0</v>
      </c>
      <c r="J2179" s="52">
        <v>0</v>
      </c>
      <c r="K2179" s="118">
        <v>0</v>
      </c>
      <c r="L2179" s="118">
        <v>0</v>
      </c>
      <c r="M2179" s="52">
        <v>0</v>
      </c>
      <c r="O2179" s="306"/>
    </row>
    <row r="2180" spans="1:15" x14ac:dyDescent="0.35">
      <c r="A2180" s="663"/>
      <c r="B2180" s="91" t="s">
        <v>140</v>
      </c>
      <c r="C2180" s="52">
        <v>0</v>
      </c>
      <c r="D2180" s="52">
        <v>0</v>
      </c>
      <c r="E2180" s="52">
        <v>1.0101010101010102E-2</v>
      </c>
      <c r="F2180" s="52">
        <v>0</v>
      </c>
      <c r="G2180" s="52">
        <v>0.36363636363636365</v>
      </c>
      <c r="H2180" s="52">
        <v>0.6262626262626263</v>
      </c>
      <c r="I2180" s="52">
        <v>0</v>
      </c>
      <c r="J2180" s="52">
        <v>0</v>
      </c>
      <c r="K2180" s="118">
        <v>0</v>
      </c>
      <c r="L2180" s="118">
        <v>0</v>
      </c>
      <c r="M2180" s="52">
        <v>0</v>
      </c>
      <c r="O2180" s="306"/>
    </row>
    <row r="2181" spans="1:15" x14ac:dyDescent="0.35">
      <c r="A2181" s="663"/>
      <c r="B2181" s="91" t="s">
        <v>199</v>
      </c>
      <c r="C2181" s="52">
        <v>0</v>
      </c>
      <c r="D2181" s="52">
        <v>0</v>
      </c>
      <c r="E2181" s="52">
        <v>0.46332046332046334</v>
      </c>
      <c r="F2181" s="52">
        <v>0</v>
      </c>
      <c r="G2181" s="52">
        <v>0.29343629343629346</v>
      </c>
      <c r="H2181" s="52">
        <v>0.24324324324324331</v>
      </c>
      <c r="I2181" s="52">
        <v>0</v>
      </c>
      <c r="J2181" s="52">
        <v>0</v>
      </c>
      <c r="K2181" s="118">
        <v>0</v>
      </c>
      <c r="L2181" s="118">
        <v>0</v>
      </c>
      <c r="M2181" s="52">
        <v>0</v>
      </c>
      <c r="O2181" s="306"/>
    </row>
    <row r="2182" spans="1:15" x14ac:dyDescent="0.35">
      <c r="A2182" s="663"/>
      <c r="B2182" s="91" t="s">
        <v>142</v>
      </c>
      <c r="C2182" s="52">
        <v>0</v>
      </c>
      <c r="D2182" s="52">
        <v>0</v>
      </c>
      <c r="E2182" s="52">
        <v>0.47400028855171095</v>
      </c>
      <c r="F2182" s="52">
        <v>0</v>
      </c>
      <c r="G2182" s="52">
        <v>0.19446581864524973</v>
      </c>
      <c r="H2182" s="52">
        <v>0.33153389280303941</v>
      </c>
      <c r="I2182" s="52">
        <v>0</v>
      </c>
      <c r="J2182" s="52">
        <v>0</v>
      </c>
      <c r="K2182" s="118">
        <v>0</v>
      </c>
      <c r="L2182" s="118">
        <v>0</v>
      </c>
      <c r="M2182" s="52">
        <v>0</v>
      </c>
      <c r="O2182" s="306"/>
    </row>
    <row r="2183" spans="1:15" x14ac:dyDescent="0.35">
      <c r="A2183" s="663"/>
      <c r="B2183" s="91" t="s">
        <v>143</v>
      </c>
      <c r="C2183" s="52">
        <v>0</v>
      </c>
      <c r="D2183" s="52">
        <v>0</v>
      </c>
      <c r="E2183" s="52">
        <v>1.3170917396269502E-2</v>
      </c>
      <c r="F2183" s="52">
        <v>0</v>
      </c>
      <c r="G2183" s="52">
        <v>0.88899885801294254</v>
      </c>
      <c r="H2183" s="52">
        <v>9.7830224590787968E-2</v>
      </c>
      <c r="I2183" s="52">
        <v>0</v>
      </c>
      <c r="J2183" s="52">
        <v>0</v>
      </c>
      <c r="K2183" s="118">
        <v>0</v>
      </c>
      <c r="L2183" s="118">
        <v>0</v>
      </c>
      <c r="M2183" s="52">
        <v>0</v>
      </c>
      <c r="O2183" s="306"/>
    </row>
    <row r="2184" spans="1:15" x14ac:dyDescent="0.35">
      <c r="A2184" s="663"/>
      <c r="O2184" s="306"/>
    </row>
    <row r="2185" spans="1:15" x14ac:dyDescent="0.35">
      <c r="A2185" s="663"/>
      <c r="B2185" s="24" t="s">
        <v>1043</v>
      </c>
      <c r="O2185" s="306"/>
    </row>
    <row r="2186" spans="1:15" x14ac:dyDescent="0.35">
      <c r="A2186" s="663"/>
      <c r="B2186" s="85" t="s">
        <v>783</v>
      </c>
      <c r="C2186" s="24" t="s">
        <v>1032</v>
      </c>
      <c r="D2186" s="24" t="s">
        <v>1033</v>
      </c>
      <c r="E2186" s="24" t="s">
        <v>1034</v>
      </c>
      <c r="F2186" s="24" t="s">
        <v>1035</v>
      </c>
      <c r="G2186" s="292" t="s">
        <v>1036</v>
      </c>
      <c r="H2186" s="24" t="s">
        <v>1037</v>
      </c>
      <c r="I2186" s="24" t="s">
        <v>1038</v>
      </c>
      <c r="J2186" s="24" t="s">
        <v>1039</v>
      </c>
      <c r="K2186" s="24" t="s">
        <v>1040</v>
      </c>
      <c r="L2186" s="24" t="s">
        <v>1041</v>
      </c>
      <c r="M2186" s="24" t="s">
        <v>1042</v>
      </c>
      <c r="O2186" s="306"/>
    </row>
    <row r="2187" spans="1:15" x14ac:dyDescent="0.35">
      <c r="A2187" s="663"/>
      <c r="B2187" s="91" t="s">
        <v>196</v>
      </c>
      <c r="C2187" s="52">
        <v>0</v>
      </c>
      <c r="D2187" s="52">
        <v>0</v>
      </c>
      <c r="E2187" s="52">
        <v>0.60672514619883045</v>
      </c>
      <c r="F2187" s="52">
        <v>0</v>
      </c>
      <c r="G2187" s="52">
        <v>0.38011695906432746</v>
      </c>
      <c r="H2187" s="52">
        <v>1.3157894736842103E-2</v>
      </c>
      <c r="I2187" s="52">
        <v>0</v>
      </c>
      <c r="J2187" s="52">
        <v>0</v>
      </c>
      <c r="K2187" s="118">
        <v>0</v>
      </c>
      <c r="L2187" s="118">
        <v>0</v>
      </c>
      <c r="M2187" s="52">
        <v>0</v>
      </c>
      <c r="O2187" s="306"/>
    </row>
    <row r="2188" spans="1:15" x14ac:dyDescent="0.35">
      <c r="A2188" s="663"/>
      <c r="B2188" s="91" t="s">
        <v>136</v>
      </c>
      <c r="C2188" s="52">
        <v>0</v>
      </c>
      <c r="D2188" s="52">
        <v>0</v>
      </c>
      <c r="E2188" s="52">
        <v>0.5357142857142857</v>
      </c>
      <c r="F2188" s="52">
        <v>0</v>
      </c>
      <c r="G2188" s="52">
        <v>0.43956043956043961</v>
      </c>
      <c r="H2188" s="52">
        <v>2.4725274725274724E-2</v>
      </c>
      <c r="I2188" s="52">
        <v>0</v>
      </c>
      <c r="J2188" s="52">
        <v>0</v>
      </c>
      <c r="K2188" s="118">
        <v>0</v>
      </c>
      <c r="L2188" s="118">
        <v>0</v>
      </c>
      <c r="M2188" s="52">
        <v>0</v>
      </c>
      <c r="O2188" s="306"/>
    </row>
    <row r="2189" spans="1:15" x14ac:dyDescent="0.35">
      <c r="A2189" s="663"/>
      <c r="B2189" s="91" t="s">
        <v>197</v>
      </c>
      <c r="C2189" s="52">
        <v>0</v>
      </c>
      <c r="D2189" s="52">
        <v>0</v>
      </c>
      <c r="E2189" s="52">
        <v>0</v>
      </c>
      <c r="F2189" s="52">
        <v>0.46938775510204084</v>
      </c>
      <c r="G2189" s="52">
        <v>0.51020408163265307</v>
      </c>
      <c r="H2189" s="52">
        <v>2.0408163265306124E-2</v>
      </c>
      <c r="I2189" s="52">
        <v>0</v>
      </c>
      <c r="J2189" s="52">
        <v>0</v>
      </c>
      <c r="K2189" s="118">
        <v>0</v>
      </c>
      <c r="L2189" s="118">
        <v>0</v>
      </c>
      <c r="M2189" s="52">
        <v>0</v>
      </c>
      <c r="O2189" s="306"/>
    </row>
    <row r="2190" spans="1:15" x14ac:dyDescent="0.35">
      <c r="A2190" s="663"/>
      <c r="B2190" s="91" t="s">
        <v>218</v>
      </c>
      <c r="C2190" s="52">
        <v>0</v>
      </c>
      <c r="D2190" s="52">
        <v>0</v>
      </c>
      <c r="E2190" s="52">
        <v>0</v>
      </c>
      <c r="F2190" s="52">
        <v>0.27777777777777779</v>
      </c>
      <c r="G2190" s="52">
        <v>0.71212121212121215</v>
      </c>
      <c r="H2190" s="52">
        <v>1.01010101010101E-2</v>
      </c>
      <c r="I2190" s="52">
        <v>0</v>
      </c>
      <c r="J2190" s="52">
        <v>0</v>
      </c>
      <c r="K2190" s="118">
        <v>0</v>
      </c>
      <c r="L2190" s="118">
        <v>0</v>
      </c>
      <c r="M2190" s="52">
        <v>0</v>
      </c>
      <c r="O2190" s="306"/>
    </row>
    <row r="2191" spans="1:15" x14ac:dyDescent="0.35">
      <c r="A2191" s="663"/>
      <c r="B2191" s="91" t="s">
        <v>198</v>
      </c>
      <c r="C2191" s="52">
        <v>0</v>
      </c>
      <c r="D2191" s="52">
        <v>0</v>
      </c>
      <c r="E2191" s="52">
        <v>0</v>
      </c>
      <c r="F2191" s="52">
        <v>8.4249084249084255E-2</v>
      </c>
      <c r="G2191" s="52">
        <v>0.47985347985347987</v>
      </c>
      <c r="H2191" s="52">
        <v>0.43589743589743596</v>
      </c>
      <c r="I2191" s="52">
        <v>0</v>
      </c>
      <c r="J2191" s="52">
        <v>0</v>
      </c>
      <c r="K2191" s="118">
        <v>0</v>
      </c>
      <c r="L2191" s="118">
        <v>0</v>
      </c>
      <c r="M2191" s="52">
        <v>0</v>
      </c>
      <c r="O2191" s="306"/>
    </row>
    <row r="2192" spans="1:15" x14ac:dyDescent="0.35">
      <c r="A2192" s="663"/>
      <c r="B2192" s="91" t="s">
        <v>140</v>
      </c>
      <c r="C2192" s="52">
        <v>0</v>
      </c>
      <c r="D2192" s="52">
        <v>0</v>
      </c>
      <c r="E2192" s="52">
        <v>0</v>
      </c>
      <c r="F2192" s="52">
        <v>0</v>
      </c>
      <c r="G2192" s="52">
        <v>1</v>
      </c>
      <c r="H2192" s="52">
        <v>0</v>
      </c>
      <c r="I2192" s="52">
        <v>0</v>
      </c>
      <c r="J2192" s="52">
        <v>0</v>
      </c>
      <c r="K2192" s="118">
        <v>0</v>
      </c>
      <c r="L2192" s="118">
        <v>0</v>
      </c>
      <c r="M2192" s="52">
        <v>0</v>
      </c>
      <c r="O2192" s="306"/>
    </row>
    <row r="2193" spans="1:15" x14ac:dyDescent="0.35">
      <c r="A2193" s="663"/>
      <c r="B2193" s="91" t="s">
        <v>199</v>
      </c>
      <c r="C2193" s="52">
        <v>0</v>
      </c>
      <c r="D2193" s="52">
        <v>0</v>
      </c>
      <c r="E2193" s="52">
        <v>0.27160493827160492</v>
      </c>
      <c r="F2193" s="52">
        <v>0.2839506172839506</v>
      </c>
      <c r="G2193" s="52">
        <v>0.43209876543209869</v>
      </c>
      <c r="H2193" s="52">
        <v>1.2345679012345678E-2</v>
      </c>
      <c r="I2193" s="52">
        <v>0</v>
      </c>
      <c r="J2193" s="52">
        <v>0</v>
      </c>
      <c r="K2193" s="118">
        <v>0</v>
      </c>
      <c r="L2193" s="118">
        <v>0</v>
      </c>
      <c r="M2193" s="52">
        <v>0</v>
      </c>
      <c r="O2193" s="306"/>
    </row>
    <row r="2194" spans="1:15" x14ac:dyDescent="0.35">
      <c r="A2194" s="663"/>
      <c r="B2194" s="91" t="s">
        <v>142</v>
      </c>
      <c r="C2194" s="52">
        <v>0</v>
      </c>
      <c r="D2194" s="52">
        <v>0</v>
      </c>
      <c r="E2194" s="52">
        <v>0</v>
      </c>
      <c r="F2194" s="52">
        <v>0.18397328881469119</v>
      </c>
      <c r="G2194" s="52">
        <v>0.8160267111853089</v>
      </c>
      <c r="H2194" s="52">
        <v>0</v>
      </c>
      <c r="I2194" s="52">
        <v>0</v>
      </c>
      <c r="J2194" s="52">
        <v>0</v>
      </c>
      <c r="K2194" s="118">
        <v>0</v>
      </c>
      <c r="L2194" s="118">
        <v>0</v>
      </c>
      <c r="M2194" s="52">
        <v>0</v>
      </c>
      <c r="O2194" s="306"/>
    </row>
    <row r="2195" spans="1:15" x14ac:dyDescent="0.35">
      <c r="A2195" s="663"/>
      <c r="B2195" s="91" t="s">
        <v>143</v>
      </c>
      <c r="C2195" s="52">
        <v>0</v>
      </c>
      <c r="D2195" s="52">
        <v>0</v>
      </c>
      <c r="E2195" s="52">
        <v>0</v>
      </c>
      <c r="F2195" s="52">
        <v>8.1995107944273157E-2</v>
      </c>
      <c r="G2195" s="52">
        <v>0.90407316813782834</v>
      </c>
      <c r="H2195" s="52">
        <v>1.393172391789859E-2</v>
      </c>
      <c r="I2195" s="52">
        <v>0</v>
      </c>
      <c r="J2195" s="52">
        <v>0</v>
      </c>
      <c r="K2195" s="118">
        <v>0</v>
      </c>
      <c r="L2195" s="118">
        <v>0</v>
      </c>
      <c r="M2195" s="52">
        <v>0</v>
      </c>
      <c r="O2195" s="306"/>
    </row>
    <row r="2196" spans="1:15" x14ac:dyDescent="0.35">
      <c r="A2196" s="663"/>
      <c r="B2196" s="58"/>
      <c r="C2196" s="58"/>
      <c r="D2196" s="58"/>
      <c r="E2196" s="58"/>
      <c r="F2196" s="58"/>
      <c r="G2196" s="66"/>
      <c r="H2196" s="66"/>
      <c r="I2196" s="66"/>
      <c r="J2196" s="66"/>
      <c r="K2196" s="66"/>
      <c r="L2196" s="66"/>
      <c r="O2196" s="306"/>
    </row>
    <row r="2197" spans="1:15" x14ac:dyDescent="0.35">
      <c r="A2197" s="663"/>
      <c r="B2197" s="24" t="s">
        <v>1044</v>
      </c>
      <c r="O2197" s="306"/>
    </row>
    <row r="2198" spans="1:15" x14ac:dyDescent="0.35">
      <c r="A2198" s="663"/>
      <c r="B2198" s="85" t="s">
        <v>783</v>
      </c>
      <c r="C2198" s="24" t="s">
        <v>1032</v>
      </c>
      <c r="D2198" s="24" t="s">
        <v>1033</v>
      </c>
      <c r="E2198" s="24" t="s">
        <v>1034</v>
      </c>
      <c r="F2198" s="24" t="s">
        <v>1035</v>
      </c>
      <c r="G2198" s="292" t="s">
        <v>1036</v>
      </c>
      <c r="H2198" s="24" t="s">
        <v>1037</v>
      </c>
      <c r="I2198" s="24" t="s">
        <v>1038</v>
      </c>
      <c r="J2198" s="24" t="s">
        <v>1039</v>
      </c>
      <c r="K2198" s="24" t="s">
        <v>1040</v>
      </c>
      <c r="L2198" s="24" t="s">
        <v>1041</v>
      </c>
      <c r="M2198" s="24" t="s">
        <v>1042</v>
      </c>
      <c r="O2198" s="306"/>
    </row>
    <row r="2199" spans="1:15" x14ac:dyDescent="0.35">
      <c r="A2199" s="663"/>
      <c r="B2199" s="91" t="s">
        <v>196</v>
      </c>
      <c r="C2199" s="52">
        <v>0</v>
      </c>
      <c r="D2199" s="52">
        <v>0</v>
      </c>
      <c r="E2199" s="52">
        <v>0</v>
      </c>
      <c r="F2199" s="52">
        <v>0.7304147465437788</v>
      </c>
      <c r="G2199" s="52">
        <v>0.2695852534562212</v>
      </c>
      <c r="H2199" s="52">
        <v>0</v>
      </c>
      <c r="I2199" s="52">
        <v>0</v>
      </c>
      <c r="J2199" s="52">
        <v>0</v>
      </c>
      <c r="K2199" s="118">
        <v>0</v>
      </c>
      <c r="L2199" s="118">
        <v>0</v>
      </c>
      <c r="M2199" s="52">
        <v>0</v>
      </c>
      <c r="O2199" s="306"/>
    </row>
    <row r="2200" spans="1:15" x14ac:dyDescent="0.35">
      <c r="A2200" s="663"/>
      <c r="B2200" s="91" t="s">
        <v>136</v>
      </c>
      <c r="C2200" s="52">
        <v>0</v>
      </c>
      <c r="D2200" s="52">
        <v>0</v>
      </c>
      <c r="E2200" s="52">
        <v>0</v>
      </c>
      <c r="F2200" s="52">
        <v>1</v>
      </c>
      <c r="G2200" s="52">
        <v>0</v>
      </c>
      <c r="H2200" s="52">
        <v>0</v>
      </c>
      <c r="I2200" s="52">
        <v>0</v>
      </c>
      <c r="J2200" s="52">
        <v>0</v>
      </c>
      <c r="K2200" s="118">
        <v>0</v>
      </c>
      <c r="L2200" s="118">
        <v>0</v>
      </c>
      <c r="M2200" s="52">
        <v>0</v>
      </c>
      <c r="O2200" s="306"/>
    </row>
    <row r="2201" spans="1:15" x14ac:dyDescent="0.35">
      <c r="A2201" s="663"/>
      <c r="B2201" s="91" t="s">
        <v>197</v>
      </c>
      <c r="C2201" s="52">
        <v>0</v>
      </c>
      <c r="D2201" s="52">
        <v>0</v>
      </c>
      <c r="E2201" s="52">
        <v>0</v>
      </c>
      <c r="F2201" s="52">
        <v>0.43157894736842106</v>
      </c>
      <c r="G2201" s="52">
        <v>0.52631578947368418</v>
      </c>
      <c r="H2201" s="52">
        <v>4.2105263157894743E-2</v>
      </c>
      <c r="I2201" s="52">
        <v>0</v>
      </c>
      <c r="J2201" s="52">
        <v>0</v>
      </c>
      <c r="K2201" s="118">
        <v>0</v>
      </c>
      <c r="L2201" s="118">
        <v>0</v>
      </c>
      <c r="M2201" s="52">
        <v>0</v>
      </c>
      <c r="O2201" s="306"/>
    </row>
    <row r="2202" spans="1:15" x14ac:dyDescent="0.35">
      <c r="A2202" s="663"/>
      <c r="B2202" s="91" t="s">
        <v>218</v>
      </c>
      <c r="C2202" s="52">
        <v>0</v>
      </c>
      <c r="D2202" s="52">
        <v>0</v>
      </c>
      <c r="E2202" s="52">
        <v>0</v>
      </c>
      <c r="F2202" s="52">
        <v>0.43157894736842106</v>
      </c>
      <c r="G2202" s="52">
        <v>0.52631578947368418</v>
      </c>
      <c r="H2202" s="52">
        <v>4.2105263157894743E-2</v>
      </c>
      <c r="I2202" s="52">
        <v>0</v>
      </c>
      <c r="J2202" s="52">
        <v>0</v>
      </c>
      <c r="K2202" s="118">
        <v>0</v>
      </c>
      <c r="L2202" s="118">
        <v>0</v>
      </c>
      <c r="M2202" s="52">
        <v>0</v>
      </c>
      <c r="O2202" s="306"/>
    </row>
    <row r="2203" spans="1:15" x14ac:dyDescent="0.35">
      <c r="A2203" s="663"/>
      <c r="B2203" s="91" t="s">
        <v>198</v>
      </c>
      <c r="C2203" s="52">
        <v>0</v>
      </c>
      <c r="D2203" s="52">
        <v>0</v>
      </c>
      <c r="E2203" s="52">
        <v>0</v>
      </c>
      <c r="F2203" s="52">
        <v>9.0909090909090912E-2</v>
      </c>
      <c r="G2203" s="52">
        <v>0.43181818181818182</v>
      </c>
      <c r="H2203" s="52">
        <v>0.47727272727272724</v>
      </c>
      <c r="I2203" s="52">
        <v>0</v>
      </c>
      <c r="J2203" s="52">
        <v>0</v>
      </c>
      <c r="K2203" s="118">
        <v>0</v>
      </c>
      <c r="L2203" s="118">
        <v>0</v>
      </c>
      <c r="M2203" s="52">
        <v>0</v>
      </c>
      <c r="O2203" s="306"/>
    </row>
    <row r="2204" spans="1:15" x14ac:dyDescent="0.35">
      <c r="A2204" s="663"/>
      <c r="B2204" s="91" t="s">
        <v>140</v>
      </c>
      <c r="C2204" s="52">
        <v>0</v>
      </c>
      <c r="D2204" s="52">
        <v>0</v>
      </c>
      <c r="E2204" s="52">
        <v>0</v>
      </c>
      <c r="F2204" s="52">
        <v>0</v>
      </c>
      <c r="G2204" s="52">
        <v>1</v>
      </c>
      <c r="H2204" s="52">
        <v>0</v>
      </c>
      <c r="I2204" s="52">
        <v>0</v>
      </c>
      <c r="J2204" s="52">
        <v>0</v>
      </c>
      <c r="K2204" s="118">
        <v>0</v>
      </c>
      <c r="L2204" s="118">
        <v>0</v>
      </c>
      <c r="M2204" s="52">
        <v>0</v>
      </c>
      <c r="O2204" s="306"/>
    </row>
    <row r="2205" spans="1:15" x14ac:dyDescent="0.35">
      <c r="A2205" s="663"/>
      <c r="B2205" s="91" t="s">
        <v>199</v>
      </c>
      <c r="C2205" s="52">
        <v>0</v>
      </c>
      <c r="D2205" s="52">
        <v>0</v>
      </c>
      <c r="E2205" s="52">
        <v>0</v>
      </c>
      <c r="F2205" s="52">
        <v>0.33064516129032256</v>
      </c>
      <c r="G2205" s="52">
        <v>0.63709677419354838</v>
      </c>
      <c r="H2205" s="52">
        <v>3.2258064516129031E-2</v>
      </c>
      <c r="I2205" s="52">
        <v>0</v>
      </c>
      <c r="J2205" s="52">
        <v>0</v>
      </c>
      <c r="K2205" s="118">
        <v>0</v>
      </c>
      <c r="L2205" s="118">
        <v>0</v>
      </c>
      <c r="M2205" s="52">
        <v>0</v>
      </c>
      <c r="O2205" s="306"/>
    </row>
    <row r="2206" spans="1:15" x14ac:dyDescent="0.35">
      <c r="A2206" s="663"/>
      <c r="B2206" s="91" t="s">
        <v>142</v>
      </c>
      <c r="C2206" s="52">
        <v>0</v>
      </c>
      <c r="D2206" s="52">
        <v>0</v>
      </c>
      <c r="E2206" s="52">
        <v>0</v>
      </c>
      <c r="F2206" s="52">
        <v>1</v>
      </c>
      <c r="G2206" s="52">
        <v>0</v>
      </c>
      <c r="H2206" s="52">
        <v>0</v>
      </c>
      <c r="I2206" s="52">
        <v>0</v>
      </c>
      <c r="J2206" s="52">
        <v>0</v>
      </c>
      <c r="K2206" s="118">
        <v>0</v>
      </c>
      <c r="L2206" s="118">
        <v>0</v>
      </c>
      <c r="M2206" s="52">
        <v>0</v>
      </c>
      <c r="O2206" s="306"/>
    </row>
    <row r="2207" spans="1:15" x14ac:dyDescent="0.35">
      <c r="A2207" s="663"/>
      <c r="B2207" s="91" t="s">
        <v>143</v>
      </c>
      <c r="C2207" s="52">
        <v>0</v>
      </c>
      <c r="D2207" s="52">
        <v>0</v>
      </c>
      <c r="E2207" s="52">
        <v>0</v>
      </c>
      <c r="F2207" s="52">
        <v>0.24488054607508528</v>
      </c>
      <c r="G2207" s="52">
        <v>0.52047781569965867</v>
      </c>
      <c r="H2207" s="52">
        <v>0.23464163822525597</v>
      </c>
      <c r="I2207" s="52">
        <v>0</v>
      </c>
      <c r="J2207" s="52">
        <v>0</v>
      </c>
      <c r="K2207" s="118">
        <v>0</v>
      </c>
      <c r="L2207" s="118">
        <v>0</v>
      </c>
      <c r="M2207" s="52">
        <v>0</v>
      </c>
      <c r="O2207" s="306"/>
    </row>
    <row r="2208" spans="1:15" x14ac:dyDescent="0.35">
      <c r="A2208" s="663"/>
      <c r="O2208" s="306"/>
    </row>
    <row r="2209" spans="1:15" x14ac:dyDescent="0.35">
      <c r="A2209" s="663"/>
      <c r="B2209" s="24" t="s">
        <v>1045</v>
      </c>
      <c r="O2209" s="306"/>
    </row>
    <row r="2210" spans="1:15" x14ac:dyDescent="0.35">
      <c r="A2210" s="663"/>
      <c r="B2210" s="85" t="s">
        <v>783</v>
      </c>
      <c r="C2210" s="24" t="s">
        <v>1032</v>
      </c>
      <c r="D2210" s="24" t="s">
        <v>1033</v>
      </c>
      <c r="E2210" s="24" t="s">
        <v>1034</v>
      </c>
      <c r="F2210" s="24" t="s">
        <v>1035</v>
      </c>
      <c r="G2210" s="292" t="s">
        <v>1036</v>
      </c>
      <c r="H2210" s="24" t="s">
        <v>1037</v>
      </c>
      <c r="I2210" s="24" t="s">
        <v>1038</v>
      </c>
      <c r="J2210" s="24" t="s">
        <v>1039</v>
      </c>
      <c r="K2210" s="24" t="s">
        <v>1040</v>
      </c>
      <c r="L2210" s="24" t="s">
        <v>1041</v>
      </c>
      <c r="M2210" s="24" t="s">
        <v>1042</v>
      </c>
      <c r="O2210" s="306"/>
    </row>
    <row r="2211" spans="1:15" x14ac:dyDescent="0.35">
      <c r="A2211" s="663"/>
      <c r="B2211" s="91" t="s">
        <v>196</v>
      </c>
      <c r="C2211" s="52">
        <v>0</v>
      </c>
      <c r="D2211" s="52">
        <v>0</v>
      </c>
      <c r="E2211" s="52">
        <v>0.653944020356234</v>
      </c>
      <c r="F2211" s="52">
        <v>0</v>
      </c>
      <c r="G2211" s="118">
        <v>0</v>
      </c>
      <c r="H2211" s="52">
        <v>2.3292229399099654E-2</v>
      </c>
      <c r="I2211" s="52">
        <v>0</v>
      </c>
      <c r="J2211" s="118">
        <v>0</v>
      </c>
      <c r="K2211" s="52">
        <v>0.3227637502446663</v>
      </c>
      <c r="L2211" s="52">
        <v>0</v>
      </c>
      <c r="M2211" s="52">
        <v>0</v>
      </c>
      <c r="O2211" s="306"/>
    </row>
    <row r="2212" spans="1:15" x14ac:dyDescent="0.35">
      <c r="A2212" s="663"/>
      <c r="B2212" s="91" t="s">
        <v>136</v>
      </c>
      <c r="C2212" s="52">
        <v>0</v>
      </c>
      <c r="D2212" s="52">
        <v>0</v>
      </c>
      <c r="E2212" s="52">
        <v>0.74054054054054053</v>
      </c>
      <c r="F2212" s="52">
        <v>0</v>
      </c>
      <c r="G2212" s="118">
        <v>0</v>
      </c>
      <c r="H2212" s="52">
        <v>0.10810810810810811</v>
      </c>
      <c r="I2212" s="52">
        <v>0</v>
      </c>
      <c r="J2212" s="118">
        <v>0</v>
      </c>
      <c r="K2212" s="52">
        <v>0.15135135135135133</v>
      </c>
      <c r="L2212" s="52">
        <v>0</v>
      </c>
      <c r="M2212" s="52">
        <v>0</v>
      </c>
      <c r="O2212" s="306"/>
    </row>
    <row r="2213" spans="1:15" x14ac:dyDescent="0.35">
      <c r="A2213" s="663"/>
      <c r="B2213" s="91" t="s">
        <v>197</v>
      </c>
      <c r="C2213" s="52">
        <v>0</v>
      </c>
      <c r="D2213" s="52">
        <v>0</v>
      </c>
      <c r="E2213" s="52">
        <v>0</v>
      </c>
      <c r="F2213" s="52">
        <v>1</v>
      </c>
      <c r="G2213" s="118">
        <v>0</v>
      </c>
      <c r="H2213" s="52">
        <v>0</v>
      </c>
      <c r="I2213" s="52">
        <v>0</v>
      </c>
      <c r="J2213" s="118">
        <v>0</v>
      </c>
      <c r="K2213" s="52">
        <v>0</v>
      </c>
      <c r="L2213" s="52">
        <v>0</v>
      </c>
      <c r="M2213" s="52">
        <v>0</v>
      </c>
      <c r="O2213" s="306"/>
    </row>
    <row r="2214" spans="1:15" x14ac:dyDescent="0.35">
      <c r="A2214" s="663"/>
      <c r="B2214" s="91" t="s">
        <v>218</v>
      </c>
      <c r="C2214" s="52">
        <v>0</v>
      </c>
      <c r="D2214" s="52">
        <v>0</v>
      </c>
      <c r="E2214" s="52">
        <v>3.953488372093017E-2</v>
      </c>
      <c r="F2214" s="52">
        <v>0.96046511627906983</v>
      </c>
      <c r="G2214" s="118">
        <v>0</v>
      </c>
      <c r="H2214" s="52">
        <v>0</v>
      </c>
      <c r="I2214" s="52">
        <v>0</v>
      </c>
      <c r="J2214" s="118">
        <v>0</v>
      </c>
      <c r="K2214" s="52">
        <v>0</v>
      </c>
      <c r="L2214" s="52">
        <v>0</v>
      </c>
      <c r="M2214" s="52">
        <v>0</v>
      </c>
      <c r="O2214" s="306"/>
    </row>
    <row r="2215" spans="1:15" x14ac:dyDescent="0.35">
      <c r="A2215" s="663"/>
      <c r="B2215" s="91" t="s">
        <v>198</v>
      </c>
      <c r="C2215" s="52">
        <v>0</v>
      </c>
      <c r="D2215" s="52">
        <v>0</v>
      </c>
      <c r="E2215" s="52">
        <v>0.27586206896551724</v>
      </c>
      <c r="F2215" s="52">
        <v>0.51724137931034486</v>
      </c>
      <c r="G2215" s="118">
        <v>0</v>
      </c>
      <c r="H2215" s="52">
        <v>0.15517241379310343</v>
      </c>
      <c r="I2215" s="52">
        <v>0</v>
      </c>
      <c r="J2215" s="118">
        <v>0</v>
      </c>
      <c r="K2215" s="52">
        <v>5.1724137931034475E-2</v>
      </c>
      <c r="L2215" s="52">
        <v>0</v>
      </c>
      <c r="M2215" s="52">
        <v>0</v>
      </c>
      <c r="O2215" s="306"/>
    </row>
    <row r="2216" spans="1:15" x14ac:dyDescent="0.35">
      <c r="A2216" s="663"/>
      <c r="B2216" s="91" t="s">
        <v>140</v>
      </c>
      <c r="C2216" s="52">
        <v>0</v>
      </c>
      <c r="D2216" s="52">
        <v>0</v>
      </c>
      <c r="E2216" s="52">
        <v>0.18702290076335878</v>
      </c>
      <c r="F2216" s="52">
        <v>0.77862595419847325</v>
      </c>
      <c r="G2216" s="118">
        <v>0</v>
      </c>
      <c r="H2216" s="52">
        <v>3.4351145038167941E-2</v>
      </c>
      <c r="I2216" s="52">
        <v>0</v>
      </c>
      <c r="J2216" s="118">
        <v>0</v>
      </c>
      <c r="K2216" s="52">
        <v>0</v>
      </c>
      <c r="L2216" s="52">
        <v>0</v>
      </c>
      <c r="M2216" s="52">
        <v>0</v>
      </c>
      <c r="O2216" s="306"/>
    </row>
    <row r="2217" spans="1:15" x14ac:dyDescent="0.35">
      <c r="A2217" s="663"/>
      <c r="B2217" s="91" t="s">
        <v>199</v>
      </c>
      <c r="C2217" s="52">
        <v>0</v>
      </c>
      <c r="D2217" s="52">
        <v>0</v>
      </c>
      <c r="E2217" s="52">
        <v>0.34802036786864804</v>
      </c>
      <c r="F2217" s="52">
        <v>0.44778135716512529</v>
      </c>
      <c r="G2217" s="118">
        <v>0</v>
      </c>
      <c r="H2217" s="52">
        <v>0</v>
      </c>
      <c r="I2217" s="52">
        <v>0</v>
      </c>
      <c r="J2217" s="118">
        <v>0</v>
      </c>
      <c r="K2217" s="52">
        <v>0.20419827496622675</v>
      </c>
      <c r="L2217" s="52">
        <v>0</v>
      </c>
      <c r="M2217" s="52">
        <v>0</v>
      </c>
      <c r="O2217" s="306"/>
    </row>
    <row r="2218" spans="1:15" x14ac:dyDescent="0.35">
      <c r="A2218" s="663"/>
      <c r="B2218" s="91" t="s">
        <v>142</v>
      </c>
      <c r="C2218" s="52">
        <v>0</v>
      </c>
      <c r="D2218" s="52">
        <v>0</v>
      </c>
      <c r="E2218" s="52">
        <v>0.51225490196078427</v>
      </c>
      <c r="F2218" s="52">
        <v>0.48774509803921567</v>
      </c>
      <c r="G2218" s="118">
        <v>0</v>
      </c>
      <c r="H2218" s="52">
        <v>0</v>
      </c>
      <c r="I2218" s="52">
        <v>0</v>
      </c>
      <c r="J2218" s="118">
        <v>0</v>
      </c>
      <c r="K2218" s="52">
        <v>0</v>
      </c>
      <c r="L2218" s="52">
        <v>0</v>
      </c>
      <c r="M2218" s="52">
        <v>0</v>
      </c>
      <c r="O2218" s="306"/>
    </row>
    <row r="2219" spans="1:15" x14ac:dyDescent="0.35">
      <c r="A2219" s="663"/>
      <c r="B2219" s="91" t="s">
        <v>143</v>
      </c>
      <c r="C2219" s="52">
        <v>0</v>
      </c>
      <c r="D2219" s="52">
        <v>0</v>
      </c>
      <c r="E2219" s="52">
        <v>4.6728971962616821E-2</v>
      </c>
      <c r="F2219" s="52">
        <v>0.94573409707567091</v>
      </c>
      <c r="G2219" s="118">
        <v>0</v>
      </c>
      <c r="H2219" s="52">
        <v>0</v>
      </c>
      <c r="I2219" s="52">
        <v>0</v>
      </c>
      <c r="J2219" s="118">
        <v>0</v>
      </c>
      <c r="K2219" s="52">
        <v>7.5369309617123815E-3</v>
      </c>
      <c r="L2219" s="52">
        <v>0</v>
      </c>
      <c r="M2219" s="52">
        <v>0</v>
      </c>
      <c r="O2219" s="306"/>
    </row>
    <row r="2220" spans="1:15" x14ac:dyDescent="0.35">
      <c r="A2220" s="654" t="s">
        <v>450</v>
      </c>
    </row>
    <row r="2221" spans="1:15" x14ac:dyDescent="0.35">
      <c r="A2221" s="655"/>
      <c r="B2221" s="656" t="s">
        <v>1183</v>
      </c>
      <c r="C2221" s="656"/>
    </row>
    <row r="2222" spans="1:15" x14ac:dyDescent="0.35">
      <c r="A2222" s="655"/>
    </row>
    <row r="2223" spans="1:15" x14ac:dyDescent="0.35">
      <c r="A2223" s="655"/>
      <c r="B2223" s="241" t="s">
        <v>971</v>
      </c>
    </row>
    <row r="2224" spans="1:15" ht="19.5" customHeight="1" x14ac:dyDescent="0.35">
      <c r="A2224" s="655"/>
      <c r="B2224" s="59" t="s">
        <v>1213</v>
      </c>
      <c r="C2224" s="168" t="s">
        <v>1214</v>
      </c>
    </row>
    <row r="2225" spans="1:3" x14ac:dyDescent="0.35">
      <c r="A2225" s="655"/>
      <c r="B2225" s="143" t="s">
        <v>1215</v>
      </c>
      <c r="C2225" s="138" t="s">
        <v>476</v>
      </c>
    </row>
    <row r="2226" spans="1:3" x14ac:dyDescent="0.35">
      <c r="A2226" s="655"/>
      <c r="B2226" s="91" t="s">
        <v>196</v>
      </c>
      <c r="C2226" s="196">
        <v>0</v>
      </c>
    </row>
    <row r="2227" spans="1:3" x14ac:dyDescent="0.35">
      <c r="A2227" s="655"/>
      <c r="B2227" s="91" t="s">
        <v>136</v>
      </c>
      <c r="C2227" s="196">
        <v>0</v>
      </c>
    </row>
    <row r="2228" spans="1:3" x14ac:dyDescent="0.35">
      <c r="A2228" s="655"/>
      <c r="B2228" s="91" t="s">
        <v>197</v>
      </c>
      <c r="C2228" s="196">
        <v>0</v>
      </c>
    </row>
    <row r="2229" spans="1:3" x14ac:dyDescent="0.35">
      <c r="A2229" s="655"/>
      <c r="B2229" s="91" t="s">
        <v>218</v>
      </c>
      <c r="C2229" s="196">
        <v>0</v>
      </c>
    </row>
    <row r="2230" spans="1:3" x14ac:dyDescent="0.35">
      <c r="A2230" s="655"/>
      <c r="B2230" s="91" t="s">
        <v>198</v>
      </c>
      <c r="C2230" s="196">
        <v>0</v>
      </c>
    </row>
    <row r="2231" spans="1:3" x14ac:dyDescent="0.35">
      <c r="A2231" s="655"/>
      <c r="B2231" s="91" t="s">
        <v>140</v>
      </c>
      <c r="C2231" s="196">
        <v>0</v>
      </c>
    </row>
    <row r="2232" spans="1:3" x14ac:dyDescent="0.35">
      <c r="A2232" s="655"/>
      <c r="B2232" s="91" t="s">
        <v>199</v>
      </c>
      <c r="C2232" s="196">
        <v>0</v>
      </c>
    </row>
    <row r="2233" spans="1:3" x14ac:dyDescent="0.35">
      <c r="A2233" s="655"/>
      <c r="B2233" s="91" t="s">
        <v>142</v>
      </c>
      <c r="C2233" s="196">
        <v>0</v>
      </c>
    </row>
    <row r="2234" spans="1:3" x14ac:dyDescent="0.35">
      <c r="A2234" s="655"/>
      <c r="B2234" s="91" t="s">
        <v>143</v>
      </c>
      <c r="C2234" s="196">
        <v>0</v>
      </c>
    </row>
    <row r="2235" spans="1:3" x14ac:dyDescent="0.35">
      <c r="A2235" s="655"/>
    </row>
    <row r="2236" spans="1:3" x14ac:dyDescent="0.35">
      <c r="A2236" s="655"/>
      <c r="B2236" s="241" t="s">
        <v>973</v>
      </c>
    </row>
    <row r="2237" spans="1:3" ht="29" x14ac:dyDescent="0.35">
      <c r="A2237" s="655"/>
      <c r="B2237" s="59" t="s">
        <v>1213</v>
      </c>
      <c r="C2237" s="168" t="s">
        <v>1214</v>
      </c>
    </row>
    <row r="2238" spans="1:3" x14ac:dyDescent="0.35">
      <c r="A2238" s="655"/>
      <c r="B2238" s="143" t="s">
        <v>1215</v>
      </c>
      <c r="C2238" s="138" t="s">
        <v>476</v>
      </c>
    </row>
    <row r="2239" spans="1:3" x14ac:dyDescent="0.35">
      <c r="A2239" s="655"/>
      <c r="B2239" s="91" t="s">
        <v>196</v>
      </c>
      <c r="C2239" s="196">
        <v>0.1</v>
      </c>
    </row>
    <row r="2240" spans="1:3" x14ac:dyDescent="0.35">
      <c r="A2240" s="655"/>
      <c r="B2240" s="91" t="s">
        <v>136</v>
      </c>
      <c r="C2240" s="196">
        <v>0.1</v>
      </c>
    </row>
    <row r="2241" spans="1:3" x14ac:dyDescent="0.35">
      <c r="A2241" s="655"/>
      <c r="B2241" s="91" t="s">
        <v>197</v>
      </c>
      <c r="C2241" s="196">
        <v>0.1</v>
      </c>
    </row>
    <row r="2242" spans="1:3" x14ac:dyDescent="0.35">
      <c r="A2242" s="655"/>
      <c r="B2242" s="91" t="s">
        <v>218</v>
      </c>
      <c r="C2242" s="196">
        <v>0.1</v>
      </c>
    </row>
    <row r="2243" spans="1:3" x14ac:dyDescent="0.35">
      <c r="A2243" s="655"/>
      <c r="B2243" s="91" t="s">
        <v>198</v>
      </c>
      <c r="C2243" s="196">
        <v>0.1</v>
      </c>
    </row>
    <row r="2244" spans="1:3" x14ac:dyDescent="0.35">
      <c r="A2244" s="655"/>
      <c r="B2244" s="91" t="s">
        <v>140</v>
      </c>
      <c r="C2244" s="196">
        <v>0.1</v>
      </c>
    </row>
    <row r="2245" spans="1:3" x14ac:dyDescent="0.35">
      <c r="A2245" s="655"/>
      <c r="B2245" s="91" t="s">
        <v>199</v>
      </c>
      <c r="C2245" s="196">
        <v>0.1</v>
      </c>
    </row>
    <row r="2246" spans="1:3" x14ac:dyDescent="0.35">
      <c r="A2246" s="655"/>
      <c r="B2246" s="91" t="s">
        <v>142</v>
      </c>
      <c r="C2246" s="196">
        <v>0.1</v>
      </c>
    </row>
    <row r="2247" spans="1:3" x14ac:dyDescent="0.35">
      <c r="A2247" s="655"/>
      <c r="B2247" s="91" t="s">
        <v>143</v>
      </c>
      <c r="C2247" s="196">
        <v>0.1</v>
      </c>
    </row>
    <row r="2248" spans="1:3" x14ac:dyDescent="0.35">
      <c r="A2248" s="655"/>
    </row>
    <row r="2249" spans="1:3" x14ac:dyDescent="0.35">
      <c r="A2249" s="655"/>
      <c r="B2249" s="241" t="s">
        <v>974</v>
      </c>
    </row>
    <row r="2250" spans="1:3" ht="29" x14ac:dyDescent="0.35">
      <c r="A2250" s="655"/>
      <c r="B2250" s="59" t="s">
        <v>1213</v>
      </c>
      <c r="C2250" s="168" t="s">
        <v>1214</v>
      </c>
    </row>
    <row r="2251" spans="1:3" x14ac:dyDescent="0.35">
      <c r="A2251" s="655"/>
      <c r="B2251" s="143" t="s">
        <v>1215</v>
      </c>
      <c r="C2251" s="138" t="s">
        <v>476</v>
      </c>
    </row>
    <row r="2252" spans="1:3" x14ac:dyDescent="0.35">
      <c r="A2252" s="655"/>
      <c r="B2252" s="91" t="s">
        <v>196</v>
      </c>
      <c r="C2252" s="196">
        <v>0.3</v>
      </c>
    </row>
    <row r="2253" spans="1:3" x14ac:dyDescent="0.35">
      <c r="A2253" s="655"/>
      <c r="B2253" s="91" t="s">
        <v>136</v>
      </c>
      <c r="C2253" s="196">
        <v>0.3</v>
      </c>
    </row>
    <row r="2254" spans="1:3" x14ac:dyDescent="0.35">
      <c r="A2254" s="655"/>
      <c r="B2254" s="91" t="s">
        <v>197</v>
      </c>
      <c r="C2254" s="196">
        <v>0.3</v>
      </c>
    </row>
    <row r="2255" spans="1:3" x14ac:dyDescent="0.35">
      <c r="A2255" s="655"/>
      <c r="B2255" s="91" t="s">
        <v>218</v>
      </c>
      <c r="C2255" s="196">
        <v>0.3</v>
      </c>
    </row>
    <row r="2256" spans="1:3" x14ac:dyDescent="0.35">
      <c r="A2256" s="655"/>
      <c r="B2256" s="91" t="s">
        <v>198</v>
      </c>
      <c r="C2256" s="196">
        <v>0.3</v>
      </c>
    </row>
    <row r="2257" spans="1:3" x14ac:dyDescent="0.35">
      <c r="A2257" s="655"/>
      <c r="B2257" s="91" t="s">
        <v>140</v>
      </c>
      <c r="C2257" s="196">
        <v>0.3</v>
      </c>
    </row>
    <row r="2258" spans="1:3" x14ac:dyDescent="0.35">
      <c r="A2258" s="655"/>
      <c r="B2258" s="91" t="s">
        <v>199</v>
      </c>
      <c r="C2258" s="196">
        <v>0.3</v>
      </c>
    </row>
    <row r="2259" spans="1:3" x14ac:dyDescent="0.35">
      <c r="A2259" s="655"/>
      <c r="B2259" s="91" t="s">
        <v>142</v>
      </c>
      <c r="C2259" s="196">
        <v>0.3</v>
      </c>
    </row>
    <row r="2260" spans="1:3" x14ac:dyDescent="0.35">
      <c r="A2260" s="655"/>
      <c r="B2260" s="91" t="s">
        <v>143</v>
      </c>
      <c r="C2260" s="196">
        <v>0.3</v>
      </c>
    </row>
    <row r="2261" spans="1:3" x14ac:dyDescent="0.35">
      <c r="A2261" s="669" t="s">
        <v>562</v>
      </c>
    </row>
    <row r="2262" spans="1:3" x14ac:dyDescent="0.35">
      <c r="A2262" s="670"/>
      <c r="B2262" s="198" t="s">
        <v>880</v>
      </c>
    </row>
    <row r="2263" spans="1:3" x14ac:dyDescent="0.35">
      <c r="A2263" s="670"/>
    </row>
    <row r="2264" spans="1:3" x14ac:dyDescent="0.35">
      <c r="A2264" s="670"/>
      <c r="B2264" s="241" t="s">
        <v>971</v>
      </c>
    </row>
    <row r="2265" spans="1:3" x14ac:dyDescent="0.35">
      <c r="A2265" s="670"/>
      <c r="B2265" s="116" t="s">
        <v>1063</v>
      </c>
    </row>
    <row r="2266" spans="1:3" x14ac:dyDescent="0.35">
      <c r="A2266" s="670"/>
      <c r="B2266" s="4" t="s">
        <v>477</v>
      </c>
      <c r="C2266" s="40" t="s">
        <v>180</v>
      </c>
    </row>
    <row r="2267" spans="1:3" x14ac:dyDescent="0.35">
      <c r="A2267" s="670"/>
      <c r="B2267" s="47" t="s">
        <v>291</v>
      </c>
      <c r="C2267" s="114">
        <v>-0.01</v>
      </c>
    </row>
    <row r="2268" spans="1:3" x14ac:dyDescent="0.35">
      <c r="A2268" s="670"/>
      <c r="B2268" s="47" t="s">
        <v>148</v>
      </c>
      <c r="C2268" s="114">
        <v>-0.01</v>
      </c>
    </row>
    <row r="2269" spans="1:3" x14ac:dyDescent="0.35">
      <c r="A2269" s="670"/>
      <c r="B2269" s="47" t="s">
        <v>149</v>
      </c>
      <c r="C2269" s="114">
        <v>-0.01</v>
      </c>
    </row>
    <row r="2270" spans="1:3" x14ac:dyDescent="0.35">
      <c r="A2270" s="670"/>
      <c r="B2270" s="47" t="s">
        <v>150</v>
      </c>
      <c r="C2270" s="114">
        <v>-0.01</v>
      </c>
    </row>
    <row r="2271" spans="1:3" x14ac:dyDescent="0.35">
      <c r="A2271" s="670"/>
      <c r="B2271" s="47" t="s">
        <v>151</v>
      </c>
      <c r="C2271" s="114">
        <v>-0.01</v>
      </c>
    </row>
    <row r="2272" spans="1:3" x14ac:dyDescent="0.35">
      <c r="A2272" s="670"/>
      <c r="B2272" s="47" t="s">
        <v>217</v>
      </c>
      <c r="C2272" s="114">
        <v>-0.01</v>
      </c>
    </row>
    <row r="2273" spans="1:3" x14ac:dyDescent="0.35">
      <c r="A2273" s="670"/>
      <c r="B2273" s="47" t="s">
        <v>153</v>
      </c>
      <c r="C2273" s="114">
        <v>-0.01</v>
      </c>
    </row>
    <row r="2274" spans="1:3" x14ac:dyDescent="0.35">
      <c r="A2274" s="670"/>
      <c r="B2274" s="47" t="s">
        <v>154</v>
      </c>
      <c r="C2274" s="114">
        <v>-0.01</v>
      </c>
    </row>
    <row r="2275" spans="1:3" x14ac:dyDescent="0.35">
      <c r="A2275" s="670"/>
      <c r="B2275" s="47" t="s">
        <v>155</v>
      </c>
      <c r="C2275" s="114">
        <v>-0.01</v>
      </c>
    </row>
    <row r="2276" spans="1:3" x14ac:dyDescent="0.35">
      <c r="A2276" s="670"/>
      <c r="B2276" s="47" t="s">
        <v>156</v>
      </c>
      <c r="C2276" s="114">
        <v>-0.01</v>
      </c>
    </row>
    <row r="2277" spans="1:3" x14ac:dyDescent="0.35">
      <c r="A2277" s="670"/>
      <c r="B2277" s="47" t="s">
        <v>157</v>
      </c>
      <c r="C2277" s="114">
        <v>-0.01</v>
      </c>
    </row>
    <row r="2278" spans="1:3" x14ac:dyDescent="0.35">
      <c r="A2278" s="670"/>
      <c r="B2278" s="47" t="s">
        <v>158</v>
      </c>
      <c r="C2278" s="114">
        <v>-0.01</v>
      </c>
    </row>
    <row r="2279" spans="1:3" x14ac:dyDescent="0.35">
      <c r="A2279" s="670"/>
      <c r="B2279" s="47" t="s">
        <v>159</v>
      </c>
      <c r="C2279" s="114">
        <v>-0.01</v>
      </c>
    </row>
    <row r="2280" spans="1:3" x14ac:dyDescent="0.35">
      <c r="A2280" s="670"/>
      <c r="B2280" s="47" t="s">
        <v>160</v>
      </c>
      <c r="C2280" s="114">
        <v>-0.01</v>
      </c>
    </row>
    <row r="2281" spans="1:3" x14ac:dyDescent="0.35">
      <c r="A2281" s="670"/>
      <c r="B2281" s="47" t="s">
        <v>161</v>
      </c>
      <c r="C2281" s="114">
        <v>-0.01</v>
      </c>
    </row>
    <row r="2282" spans="1:3" x14ac:dyDescent="0.35">
      <c r="A2282" s="670"/>
      <c r="B2282" s="47" t="s">
        <v>162</v>
      </c>
      <c r="C2282" s="114">
        <v>-0.01</v>
      </c>
    </row>
    <row r="2283" spans="1:3" x14ac:dyDescent="0.35">
      <c r="A2283" s="670"/>
      <c r="B2283" s="47" t="s">
        <v>292</v>
      </c>
      <c r="C2283" s="114">
        <v>-0.01</v>
      </c>
    </row>
    <row r="2284" spans="1:3" x14ac:dyDescent="0.35">
      <c r="A2284" s="670"/>
      <c r="B2284" s="47" t="s">
        <v>164</v>
      </c>
      <c r="C2284" s="114">
        <v>-0.01</v>
      </c>
    </row>
    <row r="2285" spans="1:3" x14ac:dyDescent="0.35">
      <c r="A2285" s="670"/>
      <c r="B2285" s="47" t="s">
        <v>165</v>
      </c>
      <c r="C2285" s="114">
        <v>-0.01</v>
      </c>
    </row>
    <row r="2286" spans="1:3" x14ac:dyDescent="0.35">
      <c r="A2286" s="670"/>
      <c r="B2286" s="47" t="s">
        <v>166</v>
      </c>
      <c r="C2286" s="114">
        <v>-0.01</v>
      </c>
    </row>
    <row r="2287" spans="1:3" x14ac:dyDescent="0.35">
      <c r="A2287" s="670"/>
      <c r="B2287" s="47" t="s">
        <v>167</v>
      </c>
      <c r="C2287" s="114">
        <v>-0.01</v>
      </c>
    </row>
    <row r="2288" spans="1:3" x14ac:dyDescent="0.35">
      <c r="A2288" s="670"/>
      <c r="B2288" s="47" t="s">
        <v>168</v>
      </c>
      <c r="C2288" s="114">
        <v>-0.01</v>
      </c>
    </row>
    <row r="2289" spans="1:3" x14ac:dyDescent="0.35">
      <c r="A2289" s="670"/>
      <c r="B2289" s="47" t="s">
        <v>169</v>
      </c>
      <c r="C2289" s="114">
        <v>-0.01</v>
      </c>
    </row>
    <row r="2290" spans="1:3" x14ac:dyDescent="0.35">
      <c r="A2290" s="670"/>
      <c r="B2290" s="47" t="s">
        <v>170</v>
      </c>
      <c r="C2290" s="114">
        <v>-0.01</v>
      </c>
    </row>
    <row r="2291" spans="1:3" x14ac:dyDescent="0.35">
      <c r="A2291" s="670"/>
      <c r="B2291" s="47" t="s">
        <v>171</v>
      </c>
      <c r="C2291" s="114">
        <v>-0.01</v>
      </c>
    </row>
    <row r="2292" spans="1:3" x14ac:dyDescent="0.35">
      <c r="A2292" s="670"/>
      <c r="B2292" s="47" t="s">
        <v>172</v>
      </c>
      <c r="C2292" s="114">
        <v>-0.01</v>
      </c>
    </row>
    <row r="2293" spans="1:3" x14ac:dyDescent="0.35">
      <c r="A2293" s="670"/>
      <c r="B2293" s="47" t="s">
        <v>173</v>
      </c>
      <c r="C2293" s="114">
        <v>-0.01</v>
      </c>
    </row>
    <row r="2294" spans="1:3" x14ac:dyDescent="0.35">
      <c r="A2294" s="670"/>
      <c r="B2294" s="47" t="s">
        <v>136</v>
      </c>
      <c r="C2294" s="114">
        <v>-0.01</v>
      </c>
    </row>
    <row r="2295" spans="1:3" x14ac:dyDescent="0.35">
      <c r="A2295" s="670"/>
      <c r="B2295" s="47" t="s">
        <v>197</v>
      </c>
      <c r="C2295" s="114">
        <v>-0.01</v>
      </c>
    </row>
    <row r="2296" spans="1:3" x14ac:dyDescent="0.35">
      <c r="A2296" s="670"/>
      <c r="B2296" s="47" t="s">
        <v>218</v>
      </c>
      <c r="C2296" s="114">
        <v>-0.01</v>
      </c>
    </row>
    <row r="2297" spans="1:3" x14ac:dyDescent="0.35">
      <c r="A2297" s="670"/>
      <c r="B2297" s="47" t="s">
        <v>198</v>
      </c>
      <c r="C2297" s="114">
        <v>-0.01</v>
      </c>
    </row>
    <row r="2298" spans="1:3" x14ac:dyDescent="0.35">
      <c r="A2298" s="670"/>
      <c r="B2298" s="47" t="s">
        <v>140</v>
      </c>
      <c r="C2298" s="114">
        <v>-0.01</v>
      </c>
    </row>
    <row r="2299" spans="1:3" x14ac:dyDescent="0.35">
      <c r="A2299" s="670"/>
      <c r="B2299" s="47" t="s">
        <v>199</v>
      </c>
      <c r="C2299" s="114">
        <v>-0.01</v>
      </c>
    </row>
    <row r="2300" spans="1:3" x14ac:dyDescent="0.35">
      <c r="A2300" s="670"/>
      <c r="B2300" s="47" t="s">
        <v>142</v>
      </c>
      <c r="C2300" s="114">
        <v>-0.01</v>
      </c>
    </row>
    <row r="2301" spans="1:3" x14ac:dyDescent="0.35">
      <c r="A2301" s="670"/>
      <c r="B2301" s="47" t="s">
        <v>143</v>
      </c>
      <c r="C2301" s="114">
        <v>-0.01</v>
      </c>
    </row>
    <row r="2302" spans="1:3" x14ac:dyDescent="0.35">
      <c r="A2302" s="670"/>
    </row>
    <row r="2303" spans="1:3" x14ac:dyDescent="0.35">
      <c r="A2303" s="670"/>
      <c r="B2303" s="241" t="s">
        <v>973</v>
      </c>
    </row>
    <row r="2304" spans="1:3" x14ac:dyDescent="0.35">
      <c r="A2304" s="670"/>
      <c r="B2304" s="116" t="s">
        <v>1063</v>
      </c>
    </row>
    <row r="2305" spans="1:3" x14ac:dyDescent="0.35">
      <c r="A2305" s="670"/>
      <c r="B2305" s="4" t="s">
        <v>477</v>
      </c>
      <c r="C2305" s="40" t="s">
        <v>180</v>
      </c>
    </row>
    <row r="2306" spans="1:3" x14ac:dyDescent="0.35">
      <c r="A2306" s="670"/>
      <c r="B2306" s="47" t="s">
        <v>291</v>
      </c>
      <c r="C2306" s="114">
        <v>0</v>
      </c>
    </row>
    <row r="2307" spans="1:3" x14ac:dyDescent="0.35">
      <c r="A2307" s="670"/>
      <c r="B2307" s="47" t="s">
        <v>148</v>
      </c>
      <c r="C2307" s="114">
        <v>0</v>
      </c>
    </row>
    <row r="2308" spans="1:3" x14ac:dyDescent="0.35">
      <c r="A2308" s="670"/>
      <c r="B2308" s="47" t="s">
        <v>149</v>
      </c>
      <c r="C2308" s="114">
        <v>0</v>
      </c>
    </row>
    <row r="2309" spans="1:3" x14ac:dyDescent="0.35">
      <c r="A2309" s="670"/>
      <c r="B2309" s="47" t="s">
        <v>150</v>
      </c>
      <c r="C2309" s="114">
        <v>0</v>
      </c>
    </row>
    <row r="2310" spans="1:3" x14ac:dyDescent="0.35">
      <c r="A2310" s="670"/>
      <c r="B2310" s="47" t="s">
        <v>151</v>
      </c>
      <c r="C2310" s="114">
        <v>0</v>
      </c>
    </row>
    <row r="2311" spans="1:3" x14ac:dyDescent="0.35">
      <c r="A2311" s="670"/>
      <c r="B2311" s="47" t="s">
        <v>217</v>
      </c>
      <c r="C2311" s="114">
        <v>0</v>
      </c>
    </row>
    <row r="2312" spans="1:3" x14ac:dyDescent="0.35">
      <c r="A2312" s="670"/>
      <c r="B2312" s="47" t="s">
        <v>153</v>
      </c>
      <c r="C2312" s="114">
        <v>0</v>
      </c>
    </row>
    <row r="2313" spans="1:3" x14ac:dyDescent="0.35">
      <c r="A2313" s="670"/>
      <c r="B2313" s="47" t="s">
        <v>154</v>
      </c>
      <c r="C2313" s="114">
        <v>0</v>
      </c>
    </row>
    <row r="2314" spans="1:3" x14ac:dyDescent="0.35">
      <c r="A2314" s="670"/>
      <c r="B2314" s="47" t="s">
        <v>155</v>
      </c>
      <c r="C2314" s="114">
        <v>0</v>
      </c>
    </row>
    <row r="2315" spans="1:3" x14ac:dyDescent="0.35">
      <c r="A2315" s="670"/>
      <c r="B2315" s="47" t="s">
        <v>156</v>
      </c>
      <c r="C2315" s="114">
        <v>0</v>
      </c>
    </row>
    <row r="2316" spans="1:3" ht="15.65" customHeight="1" x14ac:dyDescent="0.35">
      <c r="A2316" s="670"/>
      <c r="B2316" s="47" t="s">
        <v>157</v>
      </c>
      <c r="C2316" s="114">
        <v>0</v>
      </c>
    </row>
    <row r="2317" spans="1:3" x14ac:dyDescent="0.35">
      <c r="A2317" s="670"/>
      <c r="B2317" s="47" t="s">
        <v>158</v>
      </c>
      <c r="C2317" s="114">
        <v>0</v>
      </c>
    </row>
    <row r="2318" spans="1:3" x14ac:dyDescent="0.35">
      <c r="A2318" s="670"/>
      <c r="B2318" s="47" t="s">
        <v>159</v>
      </c>
      <c r="C2318" s="114">
        <v>0</v>
      </c>
    </row>
    <row r="2319" spans="1:3" x14ac:dyDescent="0.35">
      <c r="A2319" s="670"/>
      <c r="B2319" s="47" t="s">
        <v>160</v>
      </c>
      <c r="C2319" s="114">
        <v>0</v>
      </c>
    </row>
    <row r="2320" spans="1:3" x14ac:dyDescent="0.35">
      <c r="A2320" s="670"/>
      <c r="B2320" s="47" t="s">
        <v>161</v>
      </c>
      <c r="C2320" s="114">
        <v>0</v>
      </c>
    </row>
    <row r="2321" spans="1:3" x14ac:dyDescent="0.35">
      <c r="A2321" s="670"/>
      <c r="B2321" s="47" t="s">
        <v>162</v>
      </c>
      <c r="C2321" s="114">
        <v>0</v>
      </c>
    </row>
    <row r="2322" spans="1:3" x14ac:dyDescent="0.35">
      <c r="A2322" s="670"/>
      <c r="B2322" s="47" t="s">
        <v>292</v>
      </c>
      <c r="C2322" s="114">
        <v>0</v>
      </c>
    </row>
    <row r="2323" spans="1:3" x14ac:dyDescent="0.35">
      <c r="A2323" s="670"/>
      <c r="B2323" s="47" t="s">
        <v>164</v>
      </c>
      <c r="C2323" s="114">
        <v>0</v>
      </c>
    </row>
    <row r="2324" spans="1:3" x14ac:dyDescent="0.35">
      <c r="A2324" s="670"/>
      <c r="B2324" s="47" t="s">
        <v>165</v>
      </c>
      <c r="C2324" s="114">
        <v>0</v>
      </c>
    </row>
    <row r="2325" spans="1:3" x14ac:dyDescent="0.35">
      <c r="A2325" s="670"/>
      <c r="B2325" s="47" t="s">
        <v>166</v>
      </c>
      <c r="C2325" s="114">
        <v>0</v>
      </c>
    </row>
    <row r="2326" spans="1:3" x14ac:dyDescent="0.35">
      <c r="A2326" s="670"/>
      <c r="B2326" s="47" t="s">
        <v>167</v>
      </c>
      <c r="C2326" s="114">
        <v>0</v>
      </c>
    </row>
    <row r="2327" spans="1:3" x14ac:dyDescent="0.35">
      <c r="A2327" s="670"/>
      <c r="B2327" s="47" t="s">
        <v>168</v>
      </c>
      <c r="C2327" s="114">
        <v>0</v>
      </c>
    </row>
    <row r="2328" spans="1:3" x14ac:dyDescent="0.35">
      <c r="A2328" s="670"/>
      <c r="B2328" s="47" t="s">
        <v>169</v>
      </c>
      <c r="C2328" s="114">
        <v>0</v>
      </c>
    </row>
    <row r="2329" spans="1:3" x14ac:dyDescent="0.35">
      <c r="A2329" s="670"/>
      <c r="B2329" s="47" t="s">
        <v>170</v>
      </c>
      <c r="C2329" s="114">
        <v>0</v>
      </c>
    </row>
    <row r="2330" spans="1:3" x14ac:dyDescent="0.35">
      <c r="A2330" s="670"/>
      <c r="B2330" s="47" t="s">
        <v>171</v>
      </c>
      <c r="C2330" s="114">
        <v>0</v>
      </c>
    </row>
    <row r="2331" spans="1:3" x14ac:dyDescent="0.35">
      <c r="A2331" s="670"/>
      <c r="B2331" s="47" t="s">
        <v>172</v>
      </c>
      <c r="C2331" s="114">
        <v>0</v>
      </c>
    </row>
    <row r="2332" spans="1:3" x14ac:dyDescent="0.35">
      <c r="A2332" s="670"/>
      <c r="B2332" s="47" t="s">
        <v>173</v>
      </c>
      <c r="C2332" s="114">
        <v>0</v>
      </c>
    </row>
    <row r="2333" spans="1:3" x14ac:dyDescent="0.35">
      <c r="A2333" s="670"/>
      <c r="B2333" s="47" t="s">
        <v>136</v>
      </c>
      <c r="C2333" s="114">
        <v>0</v>
      </c>
    </row>
    <row r="2334" spans="1:3" x14ac:dyDescent="0.35">
      <c r="A2334" s="670"/>
      <c r="B2334" s="47" t="s">
        <v>197</v>
      </c>
      <c r="C2334" s="114">
        <v>0</v>
      </c>
    </row>
    <row r="2335" spans="1:3" x14ac:dyDescent="0.35">
      <c r="A2335" s="670"/>
      <c r="B2335" s="47" t="s">
        <v>218</v>
      </c>
      <c r="C2335" s="114">
        <v>0</v>
      </c>
    </row>
    <row r="2336" spans="1:3" x14ac:dyDescent="0.35">
      <c r="A2336" s="670"/>
      <c r="B2336" s="47" t="s">
        <v>198</v>
      </c>
      <c r="C2336" s="114">
        <v>0</v>
      </c>
    </row>
    <row r="2337" spans="1:3" x14ac:dyDescent="0.35">
      <c r="A2337" s="670"/>
      <c r="B2337" s="47" t="s">
        <v>140</v>
      </c>
      <c r="C2337" s="114">
        <v>0</v>
      </c>
    </row>
    <row r="2338" spans="1:3" x14ac:dyDescent="0.35">
      <c r="A2338" s="670"/>
      <c r="B2338" s="47" t="s">
        <v>199</v>
      </c>
      <c r="C2338" s="114">
        <v>0</v>
      </c>
    </row>
    <row r="2339" spans="1:3" x14ac:dyDescent="0.35">
      <c r="A2339" s="670"/>
      <c r="B2339" s="47" t="s">
        <v>142</v>
      </c>
      <c r="C2339" s="114">
        <v>0</v>
      </c>
    </row>
    <row r="2340" spans="1:3" x14ac:dyDescent="0.35">
      <c r="A2340" s="670"/>
      <c r="B2340" s="47" t="s">
        <v>143</v>
      </c>
      <c r="C2340" s="114">
        <v>0</v>
      </c>
    </row>
    <row r="2341" spans="1:3" x14ac:dyDescent="0.35">
      <c r="A2341" s="670"/>
    </row>
    <row r="2342" spans="1:3" x14ac:dyDescent="0.35">
      <c r="A2342" s="670"/>
      <c r="B2342" s="241" t="s">
        <v>974</v>
      </c>
    </row>
    <row r="2343" spans="1:3" x14ac:dyDescent="0.35">
      <c r="A2343" s="670"/>
      <c r="B2343" s="116" t="s">
        <v>1063</v>
      </c>
    </row>
    <row r="2344" spans="1:3" x14ac:dyDescent="0.35">
      <c r="A2344" s="670"/>
      <c r="B2344" s="4" t="s">
        <v>477</v>
      </c>
      <c r="C2344" s="40" t="s">
        <v>180</v>
      </c>
    </row>
    <row r="2345" spans="1:3" x14ac:dyDescent="0.35">
      <c r="A2345" s="670"/>
      <c r="B2345" s="47" t="s">
        <v>291</v>
      </c>
      <c r="C2345" s="114">
        <v>0.01</v>
      </c>
    </row>
    <row r="2346" spans="1:3" x14ac:dyDescent="0.35">
      <c r="A2346" s="670"/>
      <c r="B2346" s="47" t="s">
        <v>148</v>
      </c>
      <c r="C2346" s="114">
        <v>0.01</v>
      </c>
    </row>
    <row r="2347" spans="1:3" x14ac:dyDescent="0.35">
      <c r="A2347" s="670"/>
      <c r="B2347" s="47" t="s">
        <v>149</v>
      </c>
      <c r="C2347" s="114">
        <v>0.01</v>
      </c>
    </row>
    <row r="2348" spans="1:3" x14ac:dyDescent="0.35">
      <c r="A2348" s="670"/>
      <c r="B2348" s="47" t="s">
        <v>150</v>
      </c>
      <c r="C2348" s="114">
        <v>0.01</v>
      </c>
    </row>
    <row r="2349" spans="1:3" x14ac:dyDescent="0.35">
      <c r="A2349" s="670"/>
      <c r="B2349" s="47" t="s">
        <v>151</v>
      </c>
      <c r="C2349" s="114">
        <v>0.01</v>
      </c>
    </row>
    <row r="2350" spans="1:3" x14ac:dyDescent="0.35">
      <c r="A2350" s="670"/>
      <c r="B2350" s="47" t="s">
        <v>217</v>
      </c>
      <c r="C2350" s="114">
        <v>0.01</v>
      </c>
    </row>
    <row r="2351" spans="1:3" x14ac:dyDescent="0.35">
      <c r="A2351" s="670"/>
      <c r="B2351" s="47" t="s">
        <v>153</v>
      </c>
      <c r="C2351" s="114">
        <v>0.01</v>
      </c>
    </row>
    <row r="2352" spans="1:3" x14ac:dyDescent="0.35">
      <c r="A2352" s="670"/>
      <c r="B2352" s="47" t="s">
        <v>154</v>
      </c>
      <c r="C2352" s="114">
        <v>0.01</v>
      </c>
    </row>
    <row r="2353" spans="1:3" x14ac:dyDescent="0.35">
      <c r="A2353" s="670"/>
      <c r="B2353" s="47" t="s">
        <v>155</v>
      </c>
      <c r="C2353" s="114">
        <v>0.01</v>
      </c>
    </row>
    <row r="2354" spans="1:3" x14ac:dyDescent="0.35">
      <c r="A2354" s="670"/>
      <c r="B2354" s="47" t="s">
        <v>156</v>
      </c>
      <c r="C2354" s="114">
        <v>0.01</v>
      </c>
    </row>
    <row r="2355" spans="1:3" x14ac:dyDescent="0.35">
      <c r="A2355" s="670"/>
      <c r="B2355" s="47" t="s">
        <v>157</v>
      </c>
      <c r="C2355" s="114">
        <v>0.01</v>
      </c>
    </row>
    <row r="2356" spans="1:3" x14ac:dyDescent="0.35">
      <c r="A2356" s="670"/>
      <c r="B2356" s="47" t="s">
        <v>158</v>
      </c>
      <c r="C2356" s="114">
        <v>0.01</v>
      </c>
    </row>
    <row r="2357" spans="1:3" x14ac:dyDescent="0.35">
      <c r="A2357" s="670"/>
      <c r="B2357" s="47" t="s">
        <v>159</v>
      </c>
      <c r="C2357" s="114">
        <v>0.01</v>
      </c>
    </row>
    <row r="2358" spans="1:3" x14ac:dyDescent="0.35">
      <c r="A2358" s="670"/>
      <c r="B2358" s="47" t="s">
        <v>160</v>
      </c>
      <c r="C2358" s="114">
        <v>0.01</v>
      </c>
    </row>
    <row r="2359" spans="1:3" x14ac:dyDescent="0.35">
      <c r="A2359" s="670"/>
      <c r="B2359" s="47" t="s">
        <v>161</v>
      </c>
      <c r="C2359" s="114">
        <v>0.01</v>
      </c>
    </row>
    <row r="2360" spans="1:3" x14ac:dyDescent="0.35">
      <c r="A2360" s="670"/>
      <c r="B2360" s="47" t="s">
        <v>162</v>
      </c>
      <c r="C2360" s="114">
        <v>0.01</v>
      </c>
    </row>
    <row r="2361" spans="1:3" x14ac:dyDescent="0.35">
      <c r="A2361" s="670"/>
      <c r="B2361" s="47" t="s">
        <v>292</v>
      </c>
      <c r="C2361" s="114">
        <v>0.01</v>
      </c>
    </row>
    <row r="2362" spans="1:3" x14ac:dyDescent="0.35">
      <c r="A2362" s="670"/>
      <c r="B2362" s="47" t="s">
        <v>164</v>
      </c>
      <c r="C2362" s="114">
        <v>0.01</v>
      </c>
    </row>
    <row r="2363" spans="1:3" x14ac:dyDescent="0.35">
      <c r="A2363" s="670"/>
      <c r="B2363" s="47" t="s">
        <v>165</v>
      </c>
      <c r="C2363" s="114">
        <v>0.01</v>
      </c>
    </row>
    <row r="2364" spans="1:3" x14ac:dyDescent="0.35">
      <c r="A2364" s="670"/>
      <c r="B2364" s="47" t="s">
        <v>166</v>
      </c>
      <c r="C2364" s="114">
        <v>0.01</v>
      </c>
    </row>
    <row r="2365" spans="1:3" x14ac:dyDescent="0.35">
      <c r="A2365" s="670"/>
      <c r="B2365" s="47" t="s">
        <v>167</v>
      </c>
      <c r="C2365" s="114">
        <v>0.01</v>
      </c>
    </row>
    <row r="2366" spans="1:3" x14ac:dyDescent="0.35">
      <c r="A2366" s="670"/>
      <c r="B2366" s="47" t="s">
        <v>168</v>
      </c>
      <c r="C2366" s="114">
        <v>0.01</v>
      </c>
    </row>
    <row r="2367" spans="1:3" x14ac:dyDescent="0.35">
      <c r="A2367" s="670"/>
      <c r="B2367" s="47" t="s">
        <v>169</v>
      </c>
      <c r="C2367" s="114">
        <v>0.01</v>
      </c>
    </row>
    <row r="2368" spans="1:3" x14ac:dyDescent="0.35">
      <c r="A2368" s="670"/>
      <c r="B2368" s="47" t="s">
        <v>170</v>
      </c>
      <c r="C2368" s="114">
        <v>0.01</v>
      </c>
    </row>
    <row r="2369" spans="1:3" x14ac:dyDescent="0.35">
      <c r="A2369" s="670"/>
      <c r="B2369" s="47" t="s">
        <v>171</v>
      </c>
      <c r="C2369" s="114">
        <v>0.01</v>
      </c>
    </row>
    <row r="2370" spans="1:3" x14ac:dyDescent="0.35">
      <c r="A2370" s="670"/>
      <c r="B2370" s="47" t="s">
        <v>172</v>
      </c>
      <c r="C2370" s="114">
        <v>0.01</v>
      </c>
    </row>
    <row r="2371" spans="1:3" x14ac:dyDescent="0.35">
      <c r="A2371" s="670"/>
      <c r="B2371" s="47" t="s">
        <v>173</v>
      </c>
      <c r="C2371" s="114">
        <v>0.01</v>
      </c>
    </row>
    <row r="2372" spans="1:3" x14ac:dyDescent="0.35">
      <c r="A2372" s="670"/>
      <c r="B2372" s="47" t="s">
        <v>136</v>
      </c>
      <c r="C2372" s="114">
        <v>0.01</v>
      </c>
    </row>
    <row r="2373" spans="1:3" x14ac:dyDescent="0.35">
      <c r="A2373" s="670"/>
      <c r="B2373" s="47" t="s">
        <v>197</v>
      </c>
      <c r="C2373" s="114">
        <v>0.01</v>
      </c>
    </row>
    <row r="2374" spans="1:3" x14ac:dyDescent="0.35">
      <c r="A2374" s="670"/>
      <c r="B2374" s="47" t="s">
        <v>218</v>
      </c>
      <c r="C2374" s="114">
        <v>0.01</v>
      </c>
    </row>
    <row r="2375" spans="1:3" x14ac:dyDescent="0.35">
      <c r="A2375" s="670"/>
      <c r="B2375" s="47" t="s">
        <v>198</v>
      </c>
      <c r="C2375" s="114">
        <v>0.01</v>
      </c>
    </row>
    <row r="2376" spans="1:3" x14ac:dyDescent="0.35">
      <c r="A2376" s="670"/>
      <c r="B2376" s="47" t="s">
        <v>140</v>
      </c>
      <c r="C2376" s="114">
        <v>0.01</v>
      </c>
    </row>
    <row r="2377" spans="1:3" x14ac:dyDescent="0.35">
      <c r="A2377" s="670"/>
      <c r="B2377" s="47" t="s">
        <v>199</v>
      </c>
      <c r="C2377" s="114">
        <v>0.01</v>
      </c>
    </row>
    <row r="2378" spans="1:3" x14ac:dyDescent="0.35">
      <c r="A2378" s="670"/>
      <c r="B2378" s="47" t="s">
        <v>142</v>
      </c>
      <c r="C2378" s="114">
        <v>0.01</v>
      </c>
    </row>
    <row r="2379" spans="1:3" x14ac:dyDescent="0.35">
      <c r="A2379" s="670"/>
      <c r="B2379" s="47" t="s">
        <v>143</v>
      </c>
      <c r="C2379" s="114">
        <v>0.01</v>
      </c>
    </row>
    <row r="2380" spans="1:3" x14ac:dyDescent="0.35">
      <c r="A2380" s="657" t="s">
        <v>563</v>
      </c>
    </row>
    <row r="2381" spans="1:3" x14ac:dyDescent="0.35">
      <c r="A2381" s="658"/>
      <c r="B2381" s="659" t="s">
        <v>937</v>
      </c>
      <c r="C2381" s="656"/>
    </row>
    <row r="2382" spans="1:3" x14ac:dyDescent="0.35">
      <c r="A2382" s="658"/>
    </row>
    <row r="2383" spans="1:3" x14ac:dyDescent="0.35">
      <c r="A2383" s="658"/>
      <c r="B2383" s="241" t="s">
        <v>971</v>
      </c>
    </row>
    <row r="2384" spans="1:3" x14ac:dyDescent="0.35">
      <c r="A2384" s="658"/>
      <c r="B2384" s="111" t="s">
        <v>178</v>
      </c>
      <c r="C2384" s="100" t="s">
        <v>937</v>
      </c>
    </row>
    <row r="2385" spans="1:3" x14ac:dyDescent="0.35">
      <c r="A2385" s="658"/>
      <c r="B2385" s="86" t="s">
        <v>448</v>
      </c>
      <c r="C2385" s="67" t="s">
        <v>181</v>
      </c>
    </row>
    <row r="2386" spans="1:3" x14ac:dyDescent="0.35">
      <c r="A2386" s="658"/>
      <c r="B2386" s="86" t="s">
        <v>180</v>
      </c>
      <c r="C2386" s="45">
        <v>0</v>
      </c>
    </row>
    <row r="2387" spans="1:3" x14ac:dyDescent="0.35">
      <c r="A2387" s="658"/>
    </row>
    <row r="2388" spans="1:3" x14ac:dyDescent="0.35">
      <c r="A2388" s="658"/>
      <c r="B2388" s="241" t="s">
        <v>973</v>
      </c>
    </row>
    <row r="2389" spans="1:3" x14ac:dyDescent="0.35">
      <c r="A2389" s="658"/>
      <c r="B2389" s="111" t="s">
        <v>178</v>
      </c>
      <c r="C2389" s="100" t="s">
        <v>937</v>
      </c>
    </row>
    <row r="2390" spans="1:3" x14ac:dyDescent="0.35">
      <c r="A2390" s="658"/>
      <c r="B2390" s="86" t="s">
        <v>448</v>
      </c>
      <c r="C2390" s="67" t="s">
        <v>181</v>
      </c>
    </row>
    <row r="2391" spans="1:3" x14ac:dyDescent="0.35">
      <c r="A2391" s="658"/>
      <c r="B2391" s="86" t="s">
        <v>180</v>
      </c>
      <c r="C2391" s="45">
        <v>2</v>
      </c>
    </row>
    <row r="2392" spans="1:3" x14ac:dyDescent="0.35">
      <c r="A2392" s="658"/>
    </row>
    <row r="2393" spans="1:3" x14ac:dyDescent="0.35">
      <c r="A2393" s="658"/>
      <c r="B2393" s="241" t="s">
        <v>974</v>
      </c>
    </row>
    <row r="2394" spans="1:3" x14ac:dyDescent="0.35">
      <c r="A2394" s="658"/>
      <c r="B2394" s="111" t="s">
        <v>178</v>
      </c>
      <c r="C2394" s="100" t="s">
        <v>937</v>
      </c>
    </row>
    <row r="2395" spans="1:3" x14ac:dyDescent="0.35">
      <c r="A2395" s="658"/>
      <c r="B2395" s="86" t="s">
        <v>448</v>
      </c>
      <c r="C2395" s="67" t="s">
        <v>181</v>
      </c>
    </row>
    <row r="2396" spans="1:3" x14ac:dyDescent="0.35">
      <c r="A2396" s="658"/>
      <c r="B2396" s="86" t="s">
        <v>180</v>
      </c>
      <c r="C2396" s="45">
        <v>3</v>
      </c>
    </row>
    <row r="2397" spans="1:3" x14ac:dyDescent="0.35">
      <c r="A2397" s="654" t="s">
        <v>450</v>
      </c>
    </row>
    <row r="2398" spans="1:3" x14ac:dyDescent="0.35">
      <c r="A2398" s="655"/>
      <c r="B2398" s="656" t="s">
        <v>1314</v>
      </c>
      <c r="C2398" s="656"/>
    </row>
    <row r="2399" spans="1:3" x14ac:dyDescent="0.35">
      <c r="A2399" s="655"/>
    </row>
    <row r="2400" spans="1:3" x14ac:dyDescent="0.35">
      <c r="A2400" s="655"/>
      <c r="B2400" s="241" t="s">
        <v>971</v>
      </c>
    </row>
    <row r="2401" spans="1:3" ht="29" x14ac:dyDescent="0.35">
      <c r="A2401" s="655"/>
      <c r="B2401" s="59" t="s">
        <v>1312</v>
      </c>
      <c r="C2401" s="168" t="s">
        <v>1313</v>
      </c>
    </row>
    <row r="2402" spans="1:3" x14ac:dyDescent="0.35">
      <c r="A2402" s="655"/>
      <c r="B2402" s="143" t="s">
        <v>1215</v>
      </c>
      <c r="C2402" s="138" t="s">
        <v>476</v>
      </c>
    </row>
    <row r="2403" spans="1:3" x14ac:dyDescent="0.35">
      <c r="A2403" s="655"/>
      <c r="B2403" s="91" t="s">
        <v>196</v>
      </c>
      <c r="C2403" s="196">
        <v>0</v>
      </c>
    </row>
    <row r="2404" spans="1:3" x14ac:dyDescent="0.35">
      <c r="A2404" s="655"/>
      <c r="B2404" s="91" t="s">
        <v>136</v>
      </c>
      <c r="C2404" s="196">
        <v>0</v>
      </c>
    </row>
    <row r="2405" spans="1:3" x14ac:dyDescent="0.35">
      <c r="A2405" s="655"/>
      <c r="B2405" s="91" t="s">
        <v>197</v>
      </c>
      <c r="C2405" s="196">
        <v>0</v>
      </c>
    </row>
    <row r="2406" spans="1:3" x14ac:dyDescent="0.35">
      <c r="A2406" s="655"/>
      <c r="B2406" s="91" t="s">
        <v>218</v>
      </c>
      <c r="C2406" s="196">
        <v>0</v>
      </c>
    </row>
    <row r="2407" spans="1:3" x14ac:dyDescent="0.35">
      <c r="A2407" s="655"/>
      <c r="B2407" s="91" t="s">
        <v>198</v>
      </c>
      <c r="C2407" s="196">
        <v>0</v>
      </c>
    </row>
    <row r="2408" spans="1:3" x14ac:dyDescent="0.35">
      <c r="A2408" s="655"/>
      <c r="B2408" s="91" t="s">
        <v>140</v>
      </c>
      <c r="C2408" s="196">
        <v>0</v>
      </c>
    </row>
    <row r="2409" spans="1:3" x14ac:dyDescent="0.35">
      <c r="A2409" s="655"/>
      <c r="B2409" s="91" t="s">
        <v>199</v>
      </c>
      <c r="C2409" s="196">
        <v>0</v>
      </c>
    </row>
    <row r="2410" spans="1:3" x14ac:dyDescent="0.35">
      <c r="A2410" s="655"/>
      <c r="B2410" s="91" t="s">
        <v>142</v>
      </c>
      <c r="C2410" s="196">
        <v>0</v>
      </c>
    </row>
    <row r="2411" spans="1:3" x14ac:dyDescent="0.35">
      <c r="A2411" s="655"/>
      <c r="B2411" s="91" t="s">
        <v>143</v>
      </c>
      <c r="C2411" s="196">
        <v>0</v>
      </c>
    </row>
    <row r="2412" spans="1:3" x14ac:dyDescent="0.35">
      <c r="A2412" s="655"/>
    </row>
    <row r="2413" spans="1:3" x14ac:dyDescent="0.35">
      <c r="A2413" s="655"/>
      <c r="B2413" s="241" t="s">
        <v>973</v>
      </c>
    </row>
    <row r="2414" spans="1:3" ht="29" x14ac:dyDescent="0.35">
      <c r="A2414" s="655"/>
      <c r="B2414" s="59" t="s">
        <v>1312</v>
      </c>
      <c r="C2414" s="168" t="s">
        <v>1313</v>
      </c>
    </row>
    <row r="2415" spans="1:3" x14ac:dyDescent="0.35">
      <c r="A2415" s="655"/>
      <c r="B2415" s="143" t="s">
        <v>1215</v>
      </c>
      <c r="C2415" s="138" t="s">
        <v>476</v>
      </c>
    </row>
    <row r="2416" spans="1:3" x14ac:dyDescent="0.35">
      <c r="A2416" s="655"/>
      <c r="B2416" s="91" t="s">
        <v>196</v>
      </c>
      <c r="C2416" s="196">
        <v>0.1</v>
      </c>
    </row>
    <row r="2417" spans="1:3" x14ac:dyDescent="0.35">
      <c r="A2417" s="655"/>
      <c r="B2417" s="91" t="s">
        <v>136</v>
      </c>
      <c r="C2417" s="196">
        <v>0.1</v>
      </c>
    </row>
    <row r="2418" spans="1:3" x14ac:dyDescent="0.35">
      <c r="A2418" s="655"/>
      <c r="B2418" s="91" t="s">
        <v>197</v>
      </c>
      <c r="C2418" s="196">
        <v>0.1</v>
      </c>
    </row>
    <row r="2419" spans="1:3" x14ac:dyDescent="0.35">
      <c r="A2419" s="655"/>
      <c r="B2419" s="91" t="s">
        <v>218</v>
      </c>
      <c r="C2419" s="196">
        <v>0.1</v>
      </c>
    </row>
    <row r="2420" spans="1:3" x14ac:dyDescent="0.35">
      <c r="A2420" s="655"/>
      <c r="B2420" s="91" t="s">
        <v>198</v>
      </c>
      <c r="C2420" s="196">
        <v>0.1</v>
      </c>
    </row>
    <row r="2421" spans="1:3" x14ac:dyDescent="0.35">
      <c r="A2421" s="655"/>
      <c r="B2421" s="91" t="s">
        <v>140</v>
      </c>
      <c r="C2421" s="196">
        <v>0.1</v>
      </c>
    </row>
    <row r="2422" spans="1:3" x14ac:dyDescent="0.35">
      <c r="A2422" s="655"/>
      <c r="B2422" s="91" t="s">
        <v>199</v>
      </c>
      <c r="C2422" s="196">
        <v>0.1</v>
      </c>
    </row>
    <row r="2423" spans="1:3" x14ac:dyDescent="0.35">
      <c r="A2423" s="655"/>
      <c r="B2423" s="91" t="s">
        <v>142</v>
      </c>
      <c r="C2423" s="196">
        <v>0.1</v>
      </c>
    </row>
    <row r="2424" spans="1:3" x14ac:dyDescent="0.35">
      <c r="A2424" s="655"/>
      <c r="B2424" s="91" t="s">
        <v>143</v>
      </c>
      <c r="C2424" s="196">
        <v>0.1</v>
      </c>
    </row>
    <row r="2425" spans="1:3" x14ac:dyDescent="0.35">
      <c r="A2425" s="655"/>
    </row>
    <row r="2426" spans="1:3" x14ac:dyDescent="0.35">
      <c r="A2426" s="655"/>
      <c r="B2426" s="241" t="s">
        <v>974</v>
      </c>
    </row>
    <row r="2427" spans="1:3" ht="29" x14ac:dyDescent="0.35">
      <c r="A2427" s="655"/>
      <c r="B2427" s="59" t="s">
        <v>1312</v>
      </c>
      <c r="C2427" s="168" t="s">
        <v>1313</v>
      </c>
    </row>
    <row r="2428" spans="1:3" x14ac:dyDescent="0.35">
      <c r="A2428" s="655"/>
      <c r="B2428" s="143" t="s">
        <v>1215</v>
      </c>
      <c r="C2428" s="138" t="s">
        <v>476</v>
      </c>
    </row>
    <row r="2429" spans="1:3" x14ac:dyDescent="0.35">
      <c r="A2429" s="655"/>
      <c r="B2429" s="91" t="s">
        <v>196</v>
      </c>
      <c r="C2429" s="196">
        <v>0.3</v>
      </c>
    </row>
    <row r="2430" spans="1:3" x14ac:dyDescent="0.35">
      <c r="A2430" s="655"/>
      <c r="B2430" s="91" t="s">
        <v>136</v>
      </c>
      <c r="C2430" s="196">
        <v>0.3</v>
      </c>
    </row>
    <row r="2431" spans="1:3" x14ac:dyDescent="0.35">
      <c r="A2431" s="655"/>
      <c r="B2431" s="91" t="s">
        <v>197</v>
      </c>
      <c r="C2431" s="196">
        <v>0.3</v>
      </c>
    </row>
    <row r="2432" spans="1:3" x14ac:dyDescent="0.35">
      <c r="A2432" s="655"/>
      <c r="B2432" s="91" t="s">
        <v>218</v>
      </c>
      <c r="C2432" s="196">
        <v>0.3</v>
      </c>
    </row>
    <row r="2433" spans="1:3" x14ac:dyDescent="0.35">
      <c r="A2433" s="655"/>
      <c r="B2433" s="91" t="s">
        <v>198</v>
      </c>
      <c r="C2433" s="196">
        <v>0.3</v>
      </c>
    </row>
    <row r="2434" spans="1:3" x14ac:dyDescent="0.35">
      <c r="A2434" s="655"/>
      <c r="B2434" s="91" t="s">
        <v>140</v>
      </c>
      <c r="C2434" s="196">
        <v>0.3</v>
      </c>
    </row>
    <row r="2435" spans="1:3" x14ac:dyDescent="0.35">
      <c r="A2435" s="655"/>
      <c r="B2435" s="91" t="s">
        <v>199</v>
      </c>
      <c r="C2435" s="196">
        <v>0.3</v>
      </c>
    </row>
    <row r="2436" spans="1:3" x14ac:dyDescent="0.35">
      <c r="A2436" s="655"/>
      <c r="B2436" s="91" t="s">
        <v>142</v>
      </c>
      <c r="C2436" s="196">
        <v>0.3</v>
      </c>
    </row>
    <row r="2437" spans="1:3" x14ac:dyDescent="0.35">
      <c r="A2437" s="655"/>
      <c r="B2437" s="91" t="s">
        <v>143</v>
      </c>
      <c r="C2437" s="196">
        <v>0.3</v>
      </c>
    </row>
  </sheetData>
  <mergeCells count="156">
    <mergeCell ref="B1872:C1872"/>
    <mergeCell ref="A1871:A1892"/>
    <mergeCell ref="B1747:C1747"/>
    <mergeCell ref="B541:B550"/>
    <mergeCell ref="B551:B560"/>
    <mergeCell ref="B561:B570"/>
    <mergeCell ref="B571:B580"/>
    <mergeCell ref="B581:B590"/>
    <mergeCell ref="B591:B600"/>
    <mergeCell ref="B621:B630"/>
    <mergeCell ref="B631:B640"/>
    <mergeCell ref="B641:B650"/>
    <mergeCell ref="B651:B660"/>
    <mergeCell ref="B784:B793"/>
    <mergeCell ref="B794:B803"/>
    <mergeCell ref="B1024:B1033"/>
    <mergeCell ref="B1034:B1043"/>
    <mergeCell ref="B1054:B1063"/>
    <mergeCell ref="B1064:B1073"/>
    <mergeCell ref="B1074:B1083"/>
    <mergeCell ref="B1044:B1053"/>
    <mergeCell ref="B754:B763"/>
    <mergeCell ref="B764:B773"/>
    <mergeCell ref="B774:B783"/>
    <mergeCell ref="B701:B710"/>
    <mergeCell ref="B711:B720"/>
    <mergeCell ref="B1014:B1023"/>
    <mergeCell ref="B441:B450"/>
    <mergeCell ref="B451:B460"/>
    <mergeCell ref="B461:B470"/>
    <mergeCell ref="B471:B480"/>
    <mergeCell ref="B601:B610"/>
    <mergeCell ref="B611:B620"/>
    <mergeCell ref="B964:B973"/>
    <mergeCell ref="B974:B983"/>
    <mergeCell ref="B984:B993"/>
    <mergeCell ref="B994:B1003"/>
    <mergeCell ref="B1004:B1013"/>
    <mergeCell ref="B721:B730"/>
    <mergeCell ref="B814:B823"/>
    <mergeCell ref="B731:B740"/>
    <mergeCell ref="B744:B753"/>
    <mergeCell ref="B804:B813"/>
    <mergeCell ref="B934:B943"/>
    <mergeCell ref="B944:B953"/>
    <mergeCell ref="B954:B963"/>
    <mergeCell ref="B844:B853"/>
    <mergeCell ref="B854:B863"/>
    <mergeCell ref="A2:A116"/>
    <mergeCell ref="B3:I3"/>
    <mergeCell ref="B118:BL118"/>
    <mergeCell ref="B233:G233"/>
    <mergeCell ref="A347:A1699"/>
    <mergeCell ref="B348:K348"/>
    <mergeCell ref="B388:L388"/>
    <mergeCell ref="B391:B400"/>
    <mergeCell ref="B401:B410"/>
    <mergeCell ref="B411:B420"/>
    <mergeCell ref="B481:B490"/>
    <mergeCell ref="B491:B500"/>
    <mergeCell ref="B501:B510"/>
    <mergeCell ref="B511:B520"/>
    <mergeCell ref="B521:B530"/>
    <mergeCell ref="B531:B540"/>
    <mergeCell ref="B924:B933"/>
    <mergeCell ref="B421:B430"/>
    <mergeCell ref="B431:B440"/>
    <mergeCell ref="B661:B670"/>
    <mergeCell ref="B671:B680"/>
    <mergeCell ref="B681:B690"/>
    <mergeCell ref="B691:B700"/>
    <mergeCell ref="B824:B833"/>
    <mergeCell ref="B864:B873"/>
    <mergeCell ref="B1147:B1156"/>
    <mergeCell ref="B1157:B1166"/>
    <mergeCell ref="B914:B923"/>
    <mergeCell ref="B874:B883"/>
    <mergeCell ref="B884:B893"/>
    <mergeCell ref="B894:B903"/>
    <mergeCell ref="B904:B913"/>
    <mergeCell ref="B834:B843"/>
    <mergeCell ref="B1167:B1176"/>
    <mergeCell ref="B1177:B1186"/>
    <mergeCell ref="B1187:B1196"/>
    <mergeCell ref="B1197:B1206"/>
    <mergeCell ref="B1084:B1093"/>
    <mergeCell ref="B1097:B1106"/>
    <mergeCell ref="B1107:B1116"/>
    <mergeCell ref="B1117:B1126"/>
    <mergeCell ref="B1127:B1136"/>
    <mergeCell ref="B1137:B1146"/>
    <mergeCell ref="B1267:B1276"/>
    <mergeCell ref="B1277:B1286"/>
    <mergeCell ref="B1287:B1296"/>
    <mergeCell ref="B1297:B1306"/>
    <mergeCell ref="B1307:B1316"/>
    <mergeCell ref="B1317:B1326"/>
    <mergeCell ref="B1207:B1216"/>
    <mergeCell ref="B1217:B1226"/>
    <mergeCell ref="B1227:B1236"/>
    <mergeCell ref="B1237:B1246"/>
    <mergeCell ref="B1247:B1256"/>
    <mergeCell ref="B1257:B1266"/>
    <mergeCell ref="A1721:A1745"/>
    <mergeCell ref="B1387:B1396"/>
    <mergeCell ref="B1397:B1406"/>
    <mergeCell ref="B1407:B1416"/>
    <mergeCell ref="B1417:B1426"/>
    <mergeCell ref="B1427:B1436"/>
    <mergeCell ref="B1437:B1446"/>
    <mergeCell ref="B1327:B1336"/>
    <mergeCell ref="B1337:B1346"/>
    <mergeCell ref="B1347:B1356"/>
    <mergeCell ref="B1357:B1366"/>
    <mergeCell ref="B1367:B1376"/>
    <mergeCell ref="B1377:B1386"/>
    <mergeCell ref="B1833:I1833"/>
    <mergeCell ref="B1813:I1813"/>
    <mergeCell ref="B1814:C1814"/>
    <mergeCell ref="E1814:F1814"/>
    <mergeCell ref="H1814:I1814"/>
    <mergeCell ref="A1894:A2012"/>
    <mergeCell ref="B1895:C1895"/>
    <mergeCell ref="A1700:A1720"/>
    <mergeCell ref="B1448:K1448"/>
    <mergeCell ref="B1585:D1585"/>
    <mergeCell ref="B1785:C1785"/>
    <mergeCell ref="B1800:I1800"/>
    <mergeCell ref="B1801:C1801"/>
    <mergeCell ref="E1801:F1801"/>
    <mergeCell ref="H1801:I1801"/>
    <mergeCell ref="A1746:A1870"/>
    <mergeCell ref="B1787:I1787"/>
    <mergeCell ref="B1788:C1788"/>
    <mergeCell ref="E1788:F1788"/>
    <mergeCell ref="H1788:I1788"/>
    <mergeCell ref="B1827:C1827"/>
    <mergeCell ref="B1846:I1846"/>
    <mergeCell ref="B1859:I1859"/>
    <mergeCell ref="B1721:C1721"/>
    <mergeCell ref="A2397:A2437"/>
    <mergeCell ref="B2398:C2398"/>
    <mergeCell ref="A2380:A2396"/>
    <mergeCell ref="B2381:C2381"/>
    <mergeCell ref="B2031:C2031"/>
    <mergeCell ref="A2030:A2070"/>
    <mergeCell ref="A1893:B1893"/>
    <mergeCell ref="A2013:A2029"/>
    <mergeCell ref="B2014:C2014"/>
    <mergeCell ref="C1898:D1898"/>
    <mergeCell ref="C1937:D1937"/>
    <mergeCell ref="C1976:D1976"/>
    <mergeCell ref="B2221:C2221"/>
    <mergeCell ref="A2220:A2260"/>
    <mergeCell ref="A2261:A2379"/>
    <mergeCell ref="A2071:A2219"/>
  </mergeCells>
  <conditionalFormatting sqref="B2224:B2234">
    <cfRule type="colorScale" priority="16">
      <colorScale>
        <cfvo type="min"/>
        <cfvo type="percentile" val="50"/>
        <cfvo type="max"/>
        <color theme="0"/>
        <color rgb="FFFFEB84"/>
        <color rgb="FFF8696B"/>
      </colorScale>
    </cfRule>
  </conditionalFormatting>
  <conditionalFormatting sqref="B2237:B2247">
    <cfRule type="colorScale" priority="14">
      <colorScale>
        <cfvo type="min"/>
        <cfvo type="percentile" val="50"/>
        <cfvo type="max"/>
        <color theme="0"/>
        <color rgb="FFFFEB84"/>
        <color rgb="FFF8696B"/>
      </colorScale>
    </cfRule>
  </conditionalFormatting>
  <conditionalFormatting sqref="B2250:B2260">
    <cfRule type="colorScale" priority="12">
      <colorScale>
        <cfvo type="min"/>
        <cfvo type="percentile" val="50"/>
        <cfvo type="max"/>
        <color theme="0"/>
        <color rgb="FFFFEB84"/>
        <color rgb="FFF8696B"/>
      </colorScale>
    </cfRule>
  </conditionalFormatting>
  <conditionalFormatting sqref="B2401:B2411">
    <cfRule type="colorScale" priority="10">
      <colorScale>
        <cfvo type="min"/>
        <cfvo type="percentile" val="50"/>
        <cfvo type="max"/>
        <color theme="0"/>
        <color rgb="FFFFEB84"/>
        <color rgb="FFF8696B"/>
      </colorScale>
    </cfRule>
  </conditionalFormatting>
  <conditionalFormatting sqref="B2414">
    <cfRule type="colorScale" priority="4">
      <colorScale>
        <cfvo type="min"/>
        <cfvo type="percentile" val="50"/>
        <cfvo type="max"/>
        <color theme="0"/>
        <color rgb="FFFFEB84"/>
        <color rgb="FFF8696B"/>
      </colorScale>
    </cfRule>
  </conditionalFormatting>
  <conditionalFormatting sqref="B2415:B2424">
    <cfRule type="colorScale" priority="8">
      <colorScale>
        <cfvo type="min"/>
        <cfvo type="percentile" val="50"/>
        <cfvo type="max"/>
        <color theme="0"/>
        <color rgb="FFFFEB84"/>
        <color rgb="FFF8696B"/>
      </colorScale>
    </cfRule>
  </conditionalFormatting>
  <conditionalFormatting sqref="B2427">
    <cfRule type="colorScale" priority="3">
      <colorScale>
        <cfvo type="min"/>
        <cfvo type="percentile" val="50"/>
        <cfvo type="max"/>
        <color theme="0"/>
        <color rgb="FFFFEB84"/>
        <color rgb="FFF8696B"/>
      </colorScale>
    </cfRule>
  </conditionalFormatting>
  <conditionalFormatting sqref="B2428:B2437">
    <cfRule type="colorScale" priority="6">
      <colorScale>
        <cfvo type="min"/>
        <cfvo type="percentile" val="50"/>
        <cfvo type="max"/>
        <color theme="0"/>
        <color rgb="FFFFEB84"/>
        <color rgb="FFF8696B"/>
      </colorScale>
    </cfRule>
  </conditionalFormatting>
  <conditionalFormatting sqref="C2224">
    <cfRule type="colorScale" priority="15">
      <colorScale>
        <cfvo type="min"/>
        <cfvo type="percentile" val="50"/>
        <cfvo type="max"/>
        <color theme="0"/>
        <color rgb="FFFFEB84"/>
        <color rgb="FFF8696B"/>
      </colorScale>
    </cfRule>
  </conditionalFormatting>
  <conditionalFormatting sqref="C2237">
    <cfRule type="colorScale" priority="13">
      <colorScale>
        <cfvo type="min"/>
        <cfvo type="percentile" val="50"/>
        <cfvo type="max"/>
        <color theme="0"/>
        <color rgb="FFFFEB84"/>
        <color rgb="FFF8696B"/>
      </colorScale>
    </cfRule>
  </conditionalFormatting>
  <conditionalFormatting sqref="C2250">
    <cfRule type="colorScale" priority="11">
      <colorScale>
        <cfvo type="min"/>
        <cfvo type="percentile" val="50"/>
        <cfvo type="max"/>
        <color theme="0"/>
        <color rgb="FFFFEB84"/>
        <color rgb="FFF8696B"/>
      </colorScale>
    </cfRule>
  </conditionalFormatting>
  <conditionalFormatting sqref="C2401">
    <cfRule type="colorScale" priority="9">
      <colorScale>
        <cfvo type="min"/>
        <cfvo type="percentile" val="50"/>
        <cfvo type="max"/>
        <color theme="0"/>
        <color rgb="FFFFEB84"/>
        <color rgb="FFF8696B"/>
      </colorScale>
    </cfRule>
  </conditionalFormatting>
  <conditionalFormatting sqref="C2414">
    <cfRule type="colorScale" priority="2">
      <colorScale>
        <cfvo type="min"/>
        <cfvo type="percentile" val="50"/>
        <cfvo type="max"/>
        <color theme="0"/>
        <color rgb="FFFFEB84"/>
        <color rgb="FFF8696B"/>
      </colorScale>
    </cfRule>
  </conditionalFormatting>
  <conditionalFormatting sqref="C2427">
    <cfRule type="colorScale" priority="1">
      <colorScale>
        <cfvo type="min"/>
        <cfvo type="percentile" val="50"/>
        <cfvo type="max"/>
        <color theme="0"/>
        <color rgb="FFFFEB84"/>
        <color rgb="FFF8696B"/>
      </colorScale>
    </cfRule>
  </conditionalFormatting>
  <pageMargins left="0.7" right="0.7" top="0.75" bottom="0.75" header="0.3" footer="0.3"/>
  <pageSetup paperSize="9" scale="10"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A1:C15"/>
  <sheetViews>
    <sheetView zoomScaleNormal="100" workbookViewId="0">
      <pane xSplit="1" ySplit="1" topLeftCell="B19" activePane="bottomRight" state="frozen"/>
      <selection pane="topRight" activeCell="B1" sqref="B1"/>
      <selection pane="bottomLeft" activeCell="A2" sqref="A2"/>
      <selection pane="bottomRight" activeCell="E20" sqref="E20"/>
    </sheetView>
  </sheetViews>
  <sheetFormatPr baseColWidth="10" defaultColWidth="10.81640625" defaultRowHeight="14.5" x14ac:dyDescent="0.35"/>
  <cols>
    <col min="1" max="1" width="53.54296875" customWidth="1"/>
    <col min="2" max="2" width="46.54296875" customWidth="1"/>
    <col min="3" max="3" width="24.453125" customWidth="1"/>
  </cols>
  <sheetData>
    <row r="1" spans="1:3" x14ac:dyDescent="0.35">
      <c r="A1" s="72" t="s">
        <v>421</v>
      </c>
      <c r="B1" s="24" t="s">
        <v>399</v>
      </c>
      <c r="C1" s="24" t="s">
        <v>400</v>
      </c>
    </row>
    <row r="2" spans="1:3" ht="273" x14ac:dyDescent="0.35">
      <c r="A2" s="24" t="s">
        <v>401</v>
      </c>
      <c r="B2" s="73" t="s">
        <v>1653</v>
      </c>
      <c r="C2" s="74" t="s">
        <v>402</v>
      </c>
    </row>
    <row r="3" spans="1:3" ht="208" x14ac:dyDescent="0.35">
      <c r="A3" s="403" t="s">
        <v>403</v>
      </c>
      <c r="B3" s="73" t="s">
        <v>1652</v>
      </c>
      <c r="C3" s="74" t="s">
        <v>404</v>
      </c>
    </row>
    <row r="4" spans="1:3" ht="91" x14ac:dyDescent="0.35">
      <c r="A4" s="75" t="s">
        <v>405</v>
      </c>
      <c r="B4" s="73" t="s">
        <v>1654</v>
      </c>
      <c r="C4" s="74" t="s">
        <v>406</v>
      </c>
    </row>
    <row r="5" spans="1:3" ht="91" x14ac:dyDescent="0.35">
      <c r="A5" s="75" t="s">
        <v>407</v>
      </c>
      <c r="B5" s="73" t="s">
        <v>1655</v>
      </c>
      <c r="C5" s="74" t="s">
        <v>408</v>
      </c>
    </row>
    <row r="6" spans="1:3" ht="69" customHeight="1" x14ac:dyDescent="0.35">
      <c r="A6" s="403" t="s">
        <v>409</v>
      </c>
      <c r="B6" s="107" t="s">
        <v>410</v>
      </c>
      <c r="C6" s="74" t="s">
        <v>411</v>
      </c>
    </row>
    <row r="7" spans="1:3" ht="117" x14ac:dyDescent="0.35">
      <c r="A7" s="75" t="s">
        <v>412</v>
      </c>
      <c r="B7" s="108" t="s">
        <v>1656</v>
      </c>
      <c r="C7" s="74" t="s">
        <v>413</v>
      </c>
    </row>
    <row r="8" spans="1:3" ht="117" x14ac:dyDescent="0.35">
      <c r="A8" s="75" t="s">
        <v>414</v>
      </c>
      <c r="B8" s="73" t="s">
        <v>1657</v>
      </c>
      <c r="C8" s="74" t="s">
        <v>415</v>
      </c>
    </row>
    <row r="9" spans="1:3" ht="52" x14ac:dyDescent="0.35">
      <c r="A9" s="75" t="s">
        <v>416</v>
      </c>
      <c r="B9" s="76" t="s">
        <v>1658</v>
      </c>
      <c r="C9" s="77" t="s">
        <v>417</v>
      </c>
    </row>
    <row r="10" spans="1:3" ht="182" x14ac:dyDescent="0.35">
      <c r="A10" s="403" t="s">
        <v>418</v>
      </c>
      <c r="B10" s="73" t="s">
        <v>1659</v>
      </c>
      <c r="C10" s="74" t="s">
        <v>419</v>
      </c>
    </row>
    <row r="11" spans="1:3" ht="195" x14ac:dyDescent="0.35">
      <c r="A11" s="404" t="s">
        <v>1661</v>
      </c>
      <c r="B11" s="405" t="s">
        <v>1664</v>
      </c>
      <c r="C11" s="406" t="s">
        <v>1662</v>
      </c>
    </row>
    <row r="12" spans="1:3" ht="78" x14ac:dyDescent="0.35">
      <c r="A12" s="75" t="s">
        <v>420</v>
      </c>
      <c r="B12" s="73" t="s">
        <v>1660</v>
      </c>
      <c r="C12" s="74" t="s">
        <v>1663</v>
      </c>
    </row>
    <row r="13" spans="1:3" x14ac:dyDescent="0.35">
      <c r="A13" s="2"/>
      <c r="B13" s="2"/>
      <c r="C13" s="2"/>
    </row>
    <row r="14" spans="1:3" x14ac:dyDescent="0.35">
      <c r="A14" s="109"/>
      <c r="C14" s="2"/>
    </row>
    <row r="15" spans="1:3" x14ac:dyDescent="0.35">
      <c r="C15" s="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A1:H109"/>
  <sheetViews>
    <sheetView zoomScale="70" zoomScaleNormal="70" workbookViewId="0">
      <pane xSplit="2" ySplit="2" topLeftCell="C75" activePane="bottomRight" state="frozen"/>
      <selection pane="topRight" activeCell="C1" sqref="C1"/>
      <selection pane="bottomLeft" activeCell="A2" sqref="A2"/>
      <selection pane="bottomRight" activeCell="F78" sqref="F78"/>
    </sheetView>
  </sheetViews>
  <sheetFormatPr baseColWidth="10" defaultColWidth="11.453125" defaultRowHeight="14.5" x14ac:dyDescent="0.35"/>
  <cols>
    <col min="1" max="1" width="5.453125" style="2" bestFit="1" customWidth="1"/>
    <col min="2" max="2" width="56" style="2" customWidth="1"/>
    <col min="3" max="3" width="73.453125" style="2" bestFit="1" customWidth="1"/>
    <col min="4" max="4" width="18.453125" style="2" customWidth="1"/>
    <col min="5" max="5" width="50" style="2" bestFit="1" customWidth="1"/>
    <col min="6" max="6" width="94.453125" style="2" customWidth="1"/>
    <col min="7" max="7" width="11.453125" style="2"/>
    <col min="8" max="8" width="12.453125" customWidth="1"/>
  </cols>
  <sheetData>
    <row r="1" spans="1:8" ht="15.65" customHeight="1" x14ac:dyDescent="0.35">
      <c r="A1" s="565" t="s">
        <v>537</v>
      </c>
      <c r="B1" s="564" t="s">
        <v>461</v>
      </c>
      <c r="C1" s="564" t="s">
        <v>462</v>
      </c>
      <c r="D1" s="564" t="s">
        <v>366</v>
      </c>
      <c r="E1" s="564" t="s">
        <v>422</v>
      </c>
      <c r="F1" s="564" t="s">
        <v>367</v>
      </c>
    </row>
    <row r="2" spans="1:8" s="160" customFormat="1" ht="38.9" customHeight="1" x14ac:dyDescent="0.35">
      <c r="A2" s="565"/>
      <c r="B2" s="564"/>
      <c r="C2" s="564"/>
      <c r="D2" s="564"/>
      <c r="E2" s="564"/>
      <c r="F2" s="564"/>
      <c r="G2" s="159"/>
    </row>
    <row r="3" spans="1:8" s="155" customFormat="1" ht="18.5" x14ac:dyDescent="0.45">
      <c r="A3" s="161" t="s">
        <v>592</v>
      </c>
      <c r="C3" s="164"/>
      <c r="D3" s="157"/>
      <c r="E3" s="157"/>
      <c r="F3" s="157"/>
      <c r="G3" s="158"/>
    </row>
    <row r="4" spans="1:8" ht="58" x14ac:dyDescent="0.35">
      <c r="A4" s="11" t="s">
        <v>580</v>
      </c>
      <c r="B4" s="125" t="s">
        <v>473</v>
      </c>
      <c r="C4" s="187" t="s">
        <v>471</v>
      </c>
      <c r="D4" s="125" t="s">
        <v>489</v>
      </c>
      <c r="E4" s="125" t="s">
        <v>536</v>
      </c>
      <c r="F4" s="126" t="s">
        <v>1634</v>
      </c>
    </row>
    <row r="5" spans="1:8" ht="72.5" x14ac:dyDescent="0.35">
      <c r="A5" s="11" t="s">
        <v>581</v>
      </c>
      <c r="B5" s="311" t="s">
        <v>474</v>
      </c>
      <c r="C5" s="131" t="s">
        <v>496</v>
      </c>
      <c r="D5" s="125" t="s">
        <v>489</v>
      </c>
      <c r="E5" s="125" t="s">
        <v>536</v>
      </c>
      <c r="F5" s="314" t="s">
        <v>1635</v>
      </c>
    </row>
    <row r="6" spans="1:8" ht="43.5" x14ac:dyDescent="0.35">
      <c r="A6" s="11" t="s">
        <v>582</v>
      </c>
      <c r="B6" s="311" t="s">
        <v>497</v>
      </c>
      <c r="C6" s="131" t="s">
        <v>498</v>
      </c>
      <c r="D6" s="125" t="s">
        <v>489</v>
      </c>
      <c r="E6" s="125" t="s">
        <v>536</v>
      </c>
      <c r="F6" s="314" t="s">
        <v>703</v>
      </c>
    </row>
    <row r="7" spans="1:8" ht="58" x14ac:dyDescent="0.35">
      <c r="A7" s="11" t="s">
        <v>593</v>
      </c>
      <c r="B7" s="311" t="s">
        <v>533</v>
      </c>
      <c r="C7" s="131" t="s">
        <v>871</v>
      </c>
      <c r="D7" s="125" t="s">
        <v>489</v>
      </c>
      <c r="E7" s="311" t="s">
        <v>535</v>
      </c>
      <c r="F7" s="314" t="s">
        <v>1636</v>
      </c>
    </row>
    <row r="8" spans="1:8" ht="43.5" x14ac:dyDescent="0.35">
      <c r="A8" s="11" t="s">
        <v>594</v>
      </c>
      <c r="B8" s="314" t="s">
        <v>1538</v>
      </c>
      <c r="C8" s="329" t="s">
        <v>1751</v>
      </c>
      <c r="D8" s="125" t="s">
        <v>489</v>
      </c>
      <c r="E8" s="311" t="s">
        <v>535</v>
      </c>
      <c r="F8" s="314" t="s">
        <v>1752</v>
      </c>
    </row>
    <row r="9" spans="1:8" x14ac:dyDescent="0.35">
      <c r="A9" s="11" t="s">
        <v>595</v>
      </c>
      <c r="B9" s="314" t="s">
        <v>534</v>
      </c>
      <c r="C9" s="131" t="s">
        <v>1747</v>
      </c>
      <c r="D9" s="125" t="s">
        <v>489</v>
      </c>
      <c r="E9" s="311" t="s">
        <v>535</v>
      </c>
      <c r="F9" s="314" t="s">
        <v>541</v>
      </c>
    </row>
    <row r="10" spans="1:8" ht="101.5" x14ac:dyDescent="0.35">
      <c r="A10" s="11" t="s">
        <v>596</v>
      </c>
      <c r="B10" s="318" t="s">
        <v>555</v>
      </c>
      <c r="C10" s="319" t="s">
        <v>552</v>
      </c>
      <c r="D10" s="320" t="s">
        <v>553</v>
      </c>
      <c r="E10" s="321" t="s">
        <v>554</v>
      </c>
      <c r="F10" s="318" t="s">
        <v>1639</v>
      </c>
    </row>
    <row r="11" spans="1:8" ht="29" x14ac:dyDescent="0.35">
      <c r="A11" s="11" t="s">
        <v>597</v>
      </c>
      <c r="B11" s="309" t="s">
        <v>556</v>
      </c>
      <c r="C11" s="128" t="s">
        <v>877</v>
      </c>
      <c r="D11" s="307" t="s">
        <v>487</v>
      </c>
      <c r="E11" s="307" t="s">
        <v>490</v>
      </c>
      <c r="F11" s="373" t="s">
        <v>1522</v>
      </c>
    </row>
    <row r="12" spans="1:8" ht="29" x14ac:dyDescent="0.35">
      <c r="A12" s="11" t="s">
        <v>598</v>
      </c>
      <c r="B12" s="309" t="s">
        <v>1410</v>
      </c>
      <c r="C12" s="128" t="s">
        <v>1411</v>
      </c>
      <c r="D12" s="307" t="s">
        <v>487</v>
      </c>
      <c r="E12" s="374" t="s">
        <v>1651</v>
      </c>
      <c r="F12" s="373" t="s">
        <v>1640</v>
      </c>
    </row>
    <row r="13" spans="1:8" ht="58" x14ac:dyDescent="0.35">
      <c r="A13" s="11" t="s">
        <v>599</v>
      </c>
      <c r="B13" s="309" t="s">
        <v>557</v>
      </c>
      <c r="C13" s="128" t="s">
        <v>878</v>
      </c>
      <c r="D13" s="307" t="s">
        <v>487</v>
      </c>
      <c r="E13" s="307" t="s">
        <v>491</v>
      </c>
      <c r="F13" s="373" t="s">
        <v>1681</v>
      </c>
      <c r="H13" s="127"/>
    </row>
    <row r="14" spans="1:8" x14ac:dyDescent="0.35">
      <c r="A14" s="11" t="s">
        <v>600</v>
      </c>
      <c r="B14" s="309" t="s">
        <v>1725</v>
      </c>
      <c r="C14" s="128" t="s">
        <v>1726</v>
      </c>
      <c r="D14" s="307" t="s">
        <v>487</v>
      </c>
      <c r="E14" s="307" t="s">
        <v>491</v>
      </c>
      <c r="F14" s="136" t="s">
        <v>1727</v>
      </c>
    </row>
    <row r="15" spans="1:8" ht="72.5" x14ac:dyDescent="0.35">
      <c r="A15" s="11" t="s">
        <v>583</v>
      </c>
      <c r="B15" s="309" t="s">
        <v>558</v>
      </c>
      <c r="C15" s="128" t="s">
        <v>879</v>
      </c>
      <c r="D15" s="307" t="s">
        <v>487</v>
      </c>
      <c r="E15" s="307" t="s">
        <v>491</v>
      </c>
      <c r="F15" s="373" t="s">
        <v>1682</v>
      </c>
    </row>
    <row r="16" spans="1:8" ht="29" x14ac:dyDescent="0.35">
      <c r="A16" s="11" t="s">
        <v>601</v>
      </c>
      <c r="B16" s="309" t="s">
        <v>1412</v>
      </c>
      <c r="C16" s="128" t="s">
        <v>1413</v>
      </c>
      <c r="D16" s="307" t="s">
        <v>487</v>
      </c>
      <c r="E16" s="493" t="s">
        <v>1697</v>
      </c>
      <c r="F16" s="373" t="s">
        <v>1641</v>
      </c>
    </row>
    <row r="17" spans="1:6" x14ac:dyDescent="0.35">
      <c r="A17" s="11" t="s">
        <v>1149</v>
      </c>
      <c r="B17" s="309" t="s">
        <v>560</v>
      </c>
      <c r="C17" s="128" t="s">
        <v>881</v>
      </c>
      <c r="D17" s="307" t="s">
        <v>487</v>
      </c>
      <c r="E17" s="307" t="s">
        <v>492</v>
      </c>
      <c r="F17" s="373" t="s">
        <v>1683</v>
      </c>
    </row>
    <row r="18" spans="1:6" x14ac:dyDescent="0.35">
      <c r="A18" s="11" t="s">
        <v>1150</v>
      </c>
      <c r="B18" s="309" t="s">
        <v>1548</v>
      </c>
      <c r="C18" s="128" t="s">
        <v>1545</v>
      </c>
      <c r="D18" s="307" t="s">
        <v>487</v>
      </c>
      <c r="E18" s="307" t="s">
        <v>492</v>
      </c>
      <c r="F18" s="373" t="s">
        <v>1684</v>
      </c>
    </row>
    <row r="19" spans="1:6" x14ac:dyDescent="0.35">
      <c r="A19" s="11" t="s">
        <v>584</v>
      </c>
      <c r="B19" s="309" t="s">
        <v>1414</v>
      </c>
      <c r="C19" s="128" t="s">
        <v>1415</v>
      </c>
      <c r="D19" s="307" t="s">
        <v>487</v>
      </c>
      <c r="E19" s="307" t="s">
        <v>1416</v>
      </c>
      <c r="F19" s="373" t="s">
        <v>1685</v>
      </c>
    </row>
    <row r="20" spans="1:6" ht="29" x14ac:dyDescent="0.35">
      <c r="A20" s="11" t="s">
        <v>602</v>
      </c>
      <c r="B20" s="309" t="s">
        <v>1417</v>
      </c>
      <c r="C20" s="128" t="s">
        <v>1418</v>
      </c>
      <c r="D20" s="307" t="s">
        <v>487</v>
      </c>
      <c r="E20" s="307" t="s">
        <v>1416</v>
      </c>
      <c r="F20" s="373" t="s">
        <v>1686</v>
      </c>
    </row>
    <row r="21" spans="1:6" ht="29" x14ac:dyDescent="0.35">
      <c r="A21" s="11" t="s">
        <v>603</v>
      </c>
      <c r="B21" s="309" t="s">
        <v>1419</v>
      </c>
      <c r="C21" s="128" t="s">
        <v>1420</v>
      </c>
      <c r="D21" s="307" t="s">
        <v>487</v>
      </c>
      <c r="E21" s="493" t="s">
        <v>1698</v>
      </c>
      <c r="F21" s="373" t="s">
        <v>1642</v>
      </c>
    </row>
    <row r="22" spans="1:6" x14ac:dyDescent="0.35">
      <c r="A22" s="11" t="s">
        <v>585</v>
      </c>
      <c r="B22" s="309" t="s">
        <v>1421</v>
      </c>
      <c r="C22" s="128" t="s">
        <v>1422</v>
      </c>
      <c r="D22" s="307" t="s">
        <v>487</v>
      </c>
      <c r="E22" s="307" t="s">
        <v>1065</v>
      </c>
      <c r="F22" s="373" t="s">
        <v>1687</v>
      </c>
    </row>
    <row r="23" spans="1:6" x14ac:dyDescent="0.35">
      <c r="A23" s="11" t="s">
        <v>586</v>
      </c>
      <c r="B23" s="309" t="s">
        <v>1536</v>
      </c>
      <c r="C23" s="128" t="s">
        <v>1423</v>
      </c>
      <c r="D23" s="307" t="s">
        <v>487</v>
      </c>
      <c r="E23" s="307" t="s">
        <v>1416</v>
      </c>
      <c r="F23" s="373" t="s">
        <v>1688</v>
      </c>
    </row>
    <row r="24" spans="1:6" ht="29" x14ac:dyDescent="0.35">
      <c r="A24" s="11" t="s">
        <v>604</v>
      </c>
      <c r="B24" s="309" t="s">
        <v>1424</v>
      </c>
      <c r="C24" s="128" t="s">
        <v>1425</v>
      </c>
      <c r="D24" s="307" t="s">
        <v>487</v>
      </c>
      <c r="E24" s="307" t="s">
        <v>1065</v>
      </c>
      <c r="F24" s="373" t="s">
        <v>1689</v>
      </c>
    </row>
    <row r="25" spans="1:6" ht="72.5" x14ac:dyDescent="0.35">
      <c r="A25" s="11" t="s">
        <v>605</v>
      </c>
      <c r="B25" s="309" t="s">
        <v>1426</v>
      </c>
      <c r="C25" s="128" t="s">
        <v>1427</v>
      </c>
      <c r="D25" s="307" t="s">
        <v>487</v>
      </c>
      <c r="E25" s="307" t="s">
        <v>1065</v>
      </c>
      <c r="F25" s="373" t="s">
        <v>1690</v>
      </c>
    </row>
    <row r="26" spans="1:6" ht="101.5" x14ac:dyDescent="0.35">
      <c r="A26" s="11" t="s">
        <v>606</v>
      </c>
      <c r="B26" s="309" t="s">
        <v>1428</v>
      </c>
      <c r="C26" s="128" t="s">
        <v>1429</v>
      </c>
      <c r="D26" s="307" t="s">
        <v>487</v>
      </c>
      <c r="E26" s="307" t="s">
        <v>1065</v>
      </c>
      <c r="F26" s="373" t="s">
        <v>1691</v>
      </c>
    </row>
    <row r="27" spans="1:6" ht="58" x14ac:dyDescent="0.35">
      <c r="A27" s="11" t="s">
        <v>607</v>
      </c>
      <c r="B27" s="136" t="s">
        <v>1430</v>
      </c>
      <c r="C27" s="128" t="s">
        <v>1329</v>
      </c>
      <c r="D27" s="307" t="s">
        <v>487</v>
      </c>
      <c r="E27" s="307" t="s">
        <v>1651</v>
      </c>
      <c r="F27" s="373" t="s">
        <v>1692</v>
      </c>
    </row>
    <row r="28" spans="1:6" ht="58" x14ac:dyDescent="0.35">
      <c r="A28" s="11" t="s">
        <v>1386</v>
      </c>
      <c r="B28" s="136" t="s">
        <v>1431</v>
      </c>
      <c r="C28" s="128" t="s">
        <v>1330</v>
      </c>
      <c r="D28" s="307" t="s">
        <v>487</v>
      </c>
      <c r="E28" s="307" t="s">
        <v>1651</v>
      </c>
      <c r="F28" s="373" t="s">
        <v>1693</v>
      </c>
    </row>
    <row r="29" spans="1:6" ht="63" customHeight="1" x14ac:dyDescent="0.35">
      <c r="A29" s="11" t="s">
        <v>1387</v>
      </c>
      <c r="B29" s="373" t="s">
        <v>1604</v>
      </c>
      <c r="C29" s="376" t="s">
        <v>1756</v>
      </c>
      <c r="D29" s="374" t="s">
        <v>487</v>
      </c>
      <c r="E29" s="374" t="s">
        <v>1065</v>
      </c>
      <c r="F29" s="373" t="s">
        <v>1694</v>
      </c>
    </row>
    <row r="30" spans="1:6" ht="58" x14ac:dyDescent="0.35">
      <c r="A30" s="11" t="s">
        <v>1749</v>
      </c>
      <c r="B30" s="136" t="s">
        <v>1432</v>
      </c>
      <c r="C30" s="128" t="s">
        <v>1009</v>
      </c>
      <c r="D30" s="307" t="s">
        <v>487</v>
      </c>
      <c r="E30" s="307" t="s">
        <v>1065</v>
      </c>
      <c r="F30" s="373" t="s">
        <v>1695</v>
      </c>
    </row>
    <row r="31" spans="1:6" ht="43.5" x14ac:dyDescent="0.35">
      <c r="A31" s="11" t="s">
        <v>1750</v>
      </c>
      <c r="B31" s="136" t="s">
        <v>1643</v>
      </c>
      <c r="C31" s="128" t="s">
        <v>1433</v>
      </c>
      <c r="D31" s="307" t="s">
        <v>487</v>
      </c>
      <c r="E31" s="307" t="s">
        <v>1416</v>
      </c>
      <c r="F31" s="373" t="s">
        <v>1696</v>
      </c>
    </row>
    <row r="32" spans="1:6" ht="29" x14ac:dyDescent="0.35">
      <c r="A32" s="11" t="s">
        <v>608</v>
      </c>
      <c r="B32" s="136" t="s">
        <v>1434</v>
      </c>
      <c r="C32" s="128" t="s">
        <v>1435</v>
      </c>
      <c r="D32" s="307" t="s">
        <v>487</v>
      </c>
      <c r="E32" s="307" t="s">
        <v>1416</v>
      </c>
      <c r="F32" s="373" t="s">
        <v>1644</v>
      </c>
    </row>
    <row r="33" spans="1:6" ht="130.5" x14ac:dyDescent="0.35">
      <c r="A33" s="11" t="s">
        <v>609</v>
      </c>
      <c r="B33" s="497" t="s">
        <v>1714</v>
      </c>
      <c r="C33" s="498" t="s">
        <v>1715</v>
      </c>
      <c r="D33" s="342" t="s">
        <v>450</v>
      </c>
      <c r="E33" s="342" t="s">
        <v>744</v>
      </c>
      <c r="F33" s="343" t="s">
        <v>1716</v>
      </c>
    </row>
    <row r="34" spans="1:6" ht="188.5" x14ac:dyDescent="0.35">
      <c r="A34" s="11" t="s">
        <v>610</v>
      </c>
      <c r="B34" s="342" t="s">
        <v>1717</v>
      </c>
      <c r="C34" s="498" t="s">
        <v>1718</v>
      </c>
      <c r="D34" s="342" t="s">
        <v>450</v>
      </c>
      <c r="E34" s="342" t="s">
        <v>744</v>
      </c>
      <c r="F34" s="343" t="s">
        <v>1719</v>
      </c>
    </row>
    <row r="35" spans="1:6" ht="43.5" x14ac:dyDescent="0.35">
      <c r="A35" s="11" t="s">
        <v>1388</v>
      </c>
      <c r="B35" s="308" t="s">
        <v>542</v>
      </c>
      <c r="C35" s="129" t="s">
        <v>888</v>
      </c>
      <c r="D35" s="310" t="s">
        <v>450</v>
      </c>
      <c r="E35" s="310" t="s">
        <v>430</v>
      </c>
      <c r="F35" s="308" t="s">
        <v>705</v>
      </c>
    </row>
    <row r="36" spans="1:6" ht="29" x14ac:dyDescent="0.35">
      <c r="A36" s="11" t="s">
        <v>1389</v>
      </c>
      <c r="B36" s="308" t="s">
        <v>543</v>
      </c>
      <c r="C36" s="283" t="s">
        <v>423</v>
      </c>
      <c r="D36" s="310" t="s">
        <v>450</v>
      </c>
      <c r="E36" s="310" t="s">
        <v>430</v>
      </c>
      <c r="F36" s="308" t="s">
        <v>706</v>
      </c>
    </row>
    <row r="37" spans="1:6" ht="87" x14ac:dyDescent="0.35">
      <c r="A37" s="11" t="s">
        <v>1390</v>
      </c>
      <c r="B37" s="308" t="s">
        <v>544</v>
      </c>
      <c r="C37" s="283" t="s">
        <v>429</v>
      </c>
      <c r="D37" s="310" t="s">
        <v>450</v>
      </c>
      <c r="E37" s="310" t="s">
        <v>430</v>
      </c>
      <c r="F37" s="308" t="s">
        <v>707</v>
      </c>
    </row>
    <row r="38" spans="1:6" ht="43.4" customHeight="1" x14ac:dyDescent="0.35">
      <c r="A38" s="11" t="s">
        <v>1391</v>
      </c>
      <c r="B38" s="308" t="s">
        <v>1583</v>
      </c>
      <c r="C38" s="341" t="s">
        <v>1584</v>
      </c>
      <c r="D38" s="342" t="s">
        <v>450</v>
      </c>
      <c r="E38" s="342" t="s">
        <v>430</v>
      </c>
      <c r="F38" s="343" t="s">
        <v>1585</v>
      </c>
    </row>
    <row r="39" spans="1:6" ht="58" x14ac:dyDescent="0.35">
      <c r="A39" s="11" t="s">
        <v>611</v>
      </c>
      <c r="B39" s="343" t="s">
        <v>1586</v>
      </c>
      <c r="C39" s="341" t="s">
        <v>1587</v>
      </c>
      <c r="D39" s="342" t="s">
        <v>450</v>
      </c>
      <c r="E39" s="342" t="s">
        <v>430</v>
      </c>
      <c r="F39" s="343" t="s">
        <v>1588</v>
      </c>
    </row>
    <row r="40" spans="1:6" ht="44.15" customHeight="1" x14ac:dyDescent="0.35">
      <c r="A40" s="11" t="s">
        <v>612</v>
      </c>
      <c r="B40" s="308" t="s">
        <v>547</v>
      </c>
      <c r="C40" s="129" t="s">
        <v>469</v>
      </c>
      <c r="D40" s="310" t="s">
        <v>450</v>
      </c>
      <c r="E40" s="310" t="s">
        <v>470</v>
      </c>
      <c r="F40" s="308" t="s">
        <v>548</v>
      </c>
    </row>
    <row r="41" spans="1:6" ht="55.4" customHeight="1" x14ac:dyDescent="0.35">
      <c r="A41" s="11" t="s">
        <v>613</v>
      </c>
      <c r="B41" s="308" t="s">
        <v>1371</v>
      </c>
      <c r="C41" s="129" t="s">
        <v>889</v>
      </c>
      <c r="D41" s="310" t="s">
        <v>450</v>
      </c>
      <c r="E41" s="310" t="s">
        <v>698</v>
      </c>
      <c r="F41" s="308" t="s">
        <v>1372</v>
      </c>
    </row>
    <row r="42" spans="1:6" ht="87" x14ac:dyDescent="0.35">
      <c r="A42" s="11" t="s">
        <v>902</v>
      </c>
      <c r="B42" s="308" t="s">
        <v>1373</v>
      </c>
      <c r="C42" s="129" t="s">
        <v>1319</v>
      </c>
      <c r="D42" s="308" t="s">
        <v>450</v>
      </c>
      <c r="E42" s="308" t="s">
        <v>1374</v>
      </c>
      <c r="F42" s="308" t="s">
        <v>1375</v>
      </c>
    </row>
    <row r="43" spans="1:6" ht="52.4" customHeight="1" x14ac:dyDescent="0.35">
      <c r="A43" s="11" t="s">
        <v>903</v>
      </c>
      <c r="B43" s="308" t="s">
        <v>1552</v>
      </c>
      <c r="C43" s="129" t="s">
        <v>1787</v>
      </c>
      <c r="D43" s="308" t="s">
        <v>450</v>
      </c>
      <c r="E43" s="308" t="s">
        <v>1307</v>
      </c>
      <c r="F43" s="308" t="s">
        <v>1788</v>
      </c>
    </row>
    <row r="44" spans="1:6" ht="56.9" customHeight="1" x14ac:dyDescent="0.35">
      <c r="A44" s="11" t="s">
        <v>614</v>
      </c>
      <c r="B44" s="310" t="s">
        <v>445</v>
      </c>
      <c r="C44" s="283" t="s">
        <v>438</v>
      </c>
      <c r="D44" s="310" t="s">
        <v>450</v>
      </c>
      <c r="E44" s="342" t="s">
        <v>1699</v>
      </c>
      <c r="F44" s="308" t="s">
        <v>664</v>
      </c>
    </row>
    <row r="45" spans="1:6" ht="29" x14ac:dyDescent="0.35">
      <c r="A45" s="11" t="s">
        <v>615</v>
      </c>
      <c r="B45" s="310" t="s">
        <v>444</v>
      </c>
      <c r="C45" s="283" t="s">
        <v>432</v>
      </c>
      <c r="D45" s="310" t="s">
        <v>450</v>
      </c>
      <c r="E45" s="342" t="s">
        <v>1699</v>
      </c>
      <c r="F45" s="308" t="s">
        <v>665</v>
      </c>
    </row>
    <row r="46" spans="1:6" ht="44.15" customHeight="1" x14ac:dyDescent="0.35">
      <c r="A46" s="11" t="s">
        <v>742</v>
      </c>
      <c r="B46" s="308" t="s">
        <v>753</v>
      </c>
      <c r="C46" s="129" t="s">
        <v>892</v>
      </c>
      <c r="D46" s="310" t="s">
        <v>450</v>
      </c>
      <c r="E46" s="342" t="s">
        <v>1700</v>
      </c>
      <c r="F46" s="308" t="s">
        <v>754</v>
      </c>
    </row>
    <row r="47" spans="1:6" ht="44.15" customHeight="1" x14ac:dyDescent="0.35">
      <c r="A47" s="11" t="s">
        <v>745</v>
      </c>
      <c r="B47" s="308" t="s">
        <v>1762</v>
      </c>
      <c r="C47" s="129" t="s">
        <v>1768</v>
      </c>
      <c r="D47" s="310" t="s">
        <v>450</v>
      </c>
      <c r="E47" s="310" t="s">
        <v>1184</v>
      </c>
      <c r="F47" s="137" t="s">
        <v>1769</v>
      </c>
    </row>
    <row r="48" spans="1:6" x14ac:dyDescent="0.35">
      <c r="A48" s="11" t="s">
        <v>1392</v>
      </c>
      <c r="B48" s="308" t="s">
        <v>1770</v>
      </c>
      <c r="C48" s="129" t="s">
        <v>1301</v>
      </c>
      <c r="D48" s="310" t="s">
        <v>450</v>
      </c>
      <c r="E48" s="310" t="s">
        <v>1307</v>
      </c>
      <c r="F48" s="308" t="s">
        <v>1308</v>
      </c>
    </row>
    <row r="49" spans="1:6" ht="44.15" customHeight="1" x14ac:dyDescent="0.35">
      <c r="A49" s="11" t="s">
        <v>755</v>
      </c>
      <c r="B49" s="308" t="s">
        <v>865</v>
      </c>
      <c r="C49" s="186" t="s">
        <v>848</v>
      </c>
      <c r="D49" s="310" t="s">
        <v>450</v>
      </c>
      <c r="E49" s="310" t="s">
        <v>549</v>
      </c>
      <c r="F49" s="308" t="s">
        <v>866</v>
      </c>
    </row>
    <row r="50" spans="1:6" ht="29" x14ac:dyDescent="0.35">
      <c r="A50" s="11" t="s">
        <v>840</v>
      </c>
      <c r="B50" s="308" t="s">
        <v>546</v>
      </c>
      <c r="C50" s="129" t="s">
        <v>319</v>
      </c>
      <c r="D50" s="310" t="s">
        <v>450</v>
      </c>
      <c r="E50" s="310" t="s">
        <v>468</v>
      </c>
      <c r="F50" s="308" t="s">
        <v>1376</v>
      </c>
    </row>
    <row r="51" spans="1:6" ht="101.5" x14ac:dyDescent="0.35">
      <c r="A51" s="11" t="s">
        <v>841</v>
      </c>
      <c r="B51" s="154" t="s">
        <v>1402</v>
      </c>
      <c r="C51" s="153" t="s">
        <v>574</v>
      </c>
      <c r="D51" s="315" t="s">
        <v>563</v>
      </c>
      <c r="E51" s="315" t="s">
        <v>571</v>
      </c>
      <c r="F51" s="154" t="s">
        <v>1645</v>
      </c>
    </row>
    <row r="52" spans="1:6" ht="43.5" x14ac:dyDescent="0.35">
      <c r="A52" s="11" t="s">
        <v>842</v>
      </c>
      <c r="B52" s="154" t="s">
        <v>702</v>
      </c>
      <c r="C52" s="153" t="s">
        <v>575</v>
      </c>
      <c r="D52" s="315" t="s">
        <v>563</v>
      </c>
      <c r="E52" s="315" t="s">
        <v>571</v>
      </c>
      <c r="F52" s="154" t="s">
        <v>579</v>
      </c>
    </row>
    <row r="53" spans="1:6" ht="58" x14ac:dyDescent="0.35">
      <c r="A53" s="11" t="s">
        <v>904</v>
      </c>
      <c r="B53" s="152" t="s">
        <v>577</v>
      </c>
      <c r="C53" s="153" t="s">
        <v>576</v>
      </c>
      <c r="D53" s="315" t="s">
        <v>563</v>
      </c>
      <c r="E53" s="315" t="s">
        <v>467</v>
      </c>
      <c r="F53" s="152" t="s">
        <v>578</v>
      </c>
    </row>
    <row r="54" spans="1:6" ht="58" x14ac:dyDescent="0.35">
      <c r="A54" s="11" t="s">
        <v>843</v>
      </c>
      <c r="B54" s="152" t="s">
        <v>895</v>
      </c>
      <c r="C54" s="153" t="s">
        <v>894</v>
      </c>
      <c r="D54" s="315" t="s">
        <v>563</v>
      </c>
      <c r="E54" s="315" t="s">
        <v>896</v>
      </c>
      <c r="F54" s="152" t="s">
        <v>1401</v>
      </c>
    </row>
    <row r="55" spans="1:6" ht="69" customHeight="1" x14ac:dyDescent="0.35">
      <c r="A55" s="11" t="s">
        <v>844</v>
      </c>
      <c r="B55" s="152" t="s">
        <v>1403</v>
      </c>
      <c r="C55" s="417" t="s">
        <v>1757</v>
      </c>
      <c r="D55" s="315" t="s">
        <v>563</v>
      </c>
      <c r="E55" s="315" t="s">
        <v>1404</v>
      </c>
      <c r="F55" s="152" t="s">
        <v>1612</v>
      </c>
    </row>
    <row r="56" spans="1:6" ht="172.4" customHeight="1" x14ac:dyDescent="0.35">
      <c r="A56" s="11" t="s">
        <v>845</v>
      </c>
      <c r="B56" s="312" t="s">
        <v>587</v>
      </c>
      <c r="C56" s="71" t="s">
        <v>368</v>
      </c>
      <c r="D56" s="312" t="s">
        <v>396</v>
      </c>
      <c r="E56" s="494" t="s">
        <v>1701</v>
      </c>
      <c r="F56" s="62" t="s">
        <v>1342</v>
      </c>
    </row>
    <row r="57" spans="1:6" ht="127.4" customHeight="1" x14ac:dyDescent="0.35">
      <c r="A57" s="11" t="s">
        <v>1393</v>
      </c>
      <c r="B57" s="312" t="s">
        <v>369</v>
      </c>
      <c r="C57" s="71" t="s">
        <v>897</v>
      </c>
      <c r="D57" s="312" t="s">
        <v>396</v>
      </c>
      <c r="E57" s="494" t="s">
        <v>1702</v>
      </c>
      <c r="F57" s="62" t="s">
        <v>1343</v>
      </c>
    </row>
    <row r="58" spans="1:6" ht="141.65" customHeight="1" x14ac:dyDescent="0.35">
      <c r="A58" s="11" t="s">
        <v>1394</v>
      </c>
      <c r="B58" s="312" t="s">
        <v>1344</v>
      </c>
      <c r="C58" s="71" t="s">
        <v>1176</v>
      </c>
      <c r="D58" s="312" t="s">
        <v>396</v>
      </c>
      <c r="E58" s="494" t="s">
        <v>1701</v>
      </c>
      <c r="F58" s="62" t="s">
        <v>1345</v>
      </c>
    </row>
    <row r="59" spans="1:6" ht="141.65" customHeight="1" x14ac:dyDescent="0.35">
      <c r="A59" s="11" t="s">
        <v>846</v>
      </c>
      <c r="B59" s="312" t="s">
        <v>1346</v>
      </c>
      <c r="C59" s="71" t="s">
        <v>899</v>
      </c>
      <c r="D59" s="312" t="s">
        <v>396</v>
      </c>
      <c r="E59" s="494" t="s">
        <v>1701</v>
      </c>
      <c r="F59" s="62" t="s">
        <v>1347</v>
      </c>
    </row>
    <row r="60" spans="1:6" ht="141.65" customHeight="1" x14ac:dyDescent="0.35">
      <c r="A60" s="11" t="s">
        <v>1320</v>
      </c>
      <c r="B60" s="312" t="s">
        <v>1348</v>
      </c>
      <c r="C60" s="71" t="s">
        <v>900</v>
      </c>
      <c r="D60" s="312" t="s">
        <v>396</v>
      </c>
      <c r="E60" s="494" t="s">
        <v>1701</v>
      </c>
      <c r="F60" s="62" t="s">
        <v>1349</v>
      </c>
    </row>
    <row r="61" spans="1:6" ht="141.65" customHeight="1" x14ac:dyDescent="0.35">
      <c r="A61" s="11" t="s">
        <v>1326</v>
      </c>
      <c r="B61" s="312" t="s">
        <v>1350</v>
      </c>
      <c r="C61" s="71" t="s">
        <v>786</v>
      </c>
      <c r="D61" s="312" t="s">
        <v>396</v>
      </c>
      <c r="E61" s="494" t="s">
        <v>1701</v>
      </c>
      <c r="F61" s="62" t="s">
        <v>1351</v>
      </c>
    </row>
    <row r="62" spans="1:6" ht="141.65" customHeight="1" x14ac:dyDescent="0.35">
      <c r="A62" s="11" t="s">
        <v>1327</v>
      </c>
      <c r="B62" s="312" t="s">
        <v>1352</v>
      </c>
      <c r="C62" s="71" t="s">
        <v>784</v>
      </c>
      <c r="D62" s="312" t="s">
        <v>396</v>
      </c>
      <c r="E62" s="494" t="s">
        <v>1701</v>
      </c>
      <c r="F62" s="62" t="s">
        <v>1353</v>
      </c>
    </row>
    <row r="63" spans="1:6" ht="138.65" customHeight="1" x14ac:dyDescent="0.35">
      <c r="A63" s="11" t="s">
        <v>1328</v>
      </c>
      <c r="B63" s="312" t="s">
        <v>1354</v>
      </c>
      <c r="C63" s="317" t="s">
        <v>1355</v>
      </c>
      <c r="D63" s="312" t="s">
        <v>396</v>
      </c>
      <c r="E63" s="494" t="s">
        <v>1703</v>
      </c>
      <c r="F63" s="62" t="s">
        <v>1356</v>
      </c>
    </row>
    <row r="64" spans="1:6" ht="29" x14ac:dyDescent="0.35">
      <c r="A64" s="11" t="s">
        <v>1405</v>
      </c>
      <c r="B64" s="312" t="s">
        <v>397</v>
      </c>
      <c r="C64" s="71" t="s">
        <v>379</v>
      </c>
      <c r="D64" s="312" t="s">
        <v>396</v>
      </c>
      <c r="E64" s="494" t="s">
        <v>1704</v>
      </c>
      <c r="F64" s="62" t="s">
        <v>1315</v>
      </c>
    </row>
    <row r="65" spans="1:6" ht="29" x14ac:dyDescent="0.35">
      <c r="A65" s="11" t="s">
        <v>1436</v>
      </c>
      <c r="B65" s="312" t="s">
        <v>398</v>
      </c>
      <c r="C65" s="71" t="s">
        <v>380</v>
      </c>
      <c r="D65" s="312" t="s">
        <v>396</v>
      </c>
      <c r="E65" s="494" t="s">
        <v>1704</v>
      </c>
      <c r="F65" s="62" t="s">
        <v>1316</v>
      </c>
    </row>
    <row r="66" spans="1:6" ht="29" x14ac:dyDescent="0.35">
      <c r="A66" s="11" t="s">
        <v>1437</v>
      </c>
      <c r="B66" s="550" t="s">
        <v>1775</v>
      </c>
      <c r="C66" s="71" t="s">
        <v>390</v>
      </c>
      <c r="D66" s="312" t="s">
        <v>396</v>
      </c>
      <c r="E66" s="494" t="s">
        <v>1701</v>
      </c>
      <c r="F66" s="550" t="s">
        <v>1773</v>
      </c>
    </row>
    <row r="67" spans="1:6" ht="101.5" x14ac:dyDescent="0.35">
      <c r="A67" s="11" t="s">
        <v>1438</v>
      </c>
      <c r="B67" s="312" t="s">
        <v>906</v>
      </c>
      <c r="C67" s="71" t="s">
        <v>774</v>
      </c>
      <c r="D67" s="312" t="s">
        <v>396</v>
      </c>
      <c r="E67" s="494" t="s">
        <v>1705</v>
      </c>
      <c r="F67" s="62" t="s">
        <v>1774</v>
      </c>
    </row>
    <row r="68" spans="1:6" ht="203" x14ac:dyDescent="0.35">
      <c r="A68" s="11" t="s">
        <v>1439</v>
      </c>
      <c r="B68" s="312" t="s">
        <v>907</v>
      </c>
      <c r="C68" s="71" t="s">
        <v>780</v>
      </c>
      <c r="D68" s="312" t="s">
        <v>396</v>
      </c>
      <c r="E68" s="494" t="s">
        <v>1706</v>
      </c>
      <c r="F68" s="62" t="s">
        <v>1361</v>
      </c>
    </row>
    <row r="69" spans="1:6" ht="130.5" x14ac:dyDescent="0.35">
      <c r="A69" s="11" t="s">
        <v>1440</v>
      </c>
      <c r="B69" s="312" t="s">
        <v>1237</v>
      </c>
      <c r="C69" s="71" t="s">
        <v>1166</v>
      </c>
      <c r="D69" s="312" t="s">
        <v>396</v>
      </c>
      <c r="E69" s="494" t="s">
        <v>1707</v>
      </c>
      <c r="F69" s="62" t="s">
        <v>1362</v>
      </c>
    </row>
    <row r="70" spans="1:6" ht="85.5" customHeight="1" x14ac:dyDescent="0.35">
      <c r="A70" s="11" t="s">
        <v>1441</v>
      </c>
      <c r="B70" s="312" t="s">
        <v>908</v>
      </c>
      <c r="C70" s="71" t="s">
        <v>790</v>
      </c>
      <c r="D70" s="312" t="s">
        <v>396</v>
      </c>
      <c r="E70" s="494" t="s">
        <v>1701</v>
      </c>
      <c r="F70" s="62" t="s">
        <v>1779</v>
      </c>
    </row>
    <row r="71" spans="1:6" ht="101.5" x14ac:dyDescent="0.35">
      <c r="A71" s="11" t="s">
        <v>1442</v>
      </c>
      <c r="B71" s="312" t="s">
        <v>1778</v>
      </c>
      <c r="C71" s="71" t="s">
        <v>1780</v>
      </c>
      <c r="D71" s="312" t="s">
        <v>396</v>
      </c>
      <c r="E71" s="312" t="s">
        <v>1702</v>
      </c>
      <c r="F71" s="62" t="s">
        <v>1791</v>
      </c>
    </row>
    <row r="72" spans="1:6" ht="72.5" x14ac:dyDescent="0.35">
      <c r="A72" s="11" t="s">
        <v>1443</v>
      </c>
      <c r="B72" s="312" t="s">
        <v>1781</v>
      </c>
      <c r="C72" s="71" t="s">
        <v>1163</v>
      </c>
      <c r="D72" s="312" t="s">
        <v>396</v>
      </c>
      <c r="E72" s="494" t="s">
        <v>1701</v>
      </c>
      <c r="F72" s="62" t="s">
        <v>1782</v>
      </c>
    </row>
    <row r="73" spans="1:6" ht="159.5" x14ac:dyDescent="0.35">
      <c r="A73" s="11" t="s">
        <v>1444</v>
      </c>
      <c r="B73" s="312" t="s">
        <v>909</v>
      </c>
      <c r="C73" s="71" t="s">
        <v>799</v>
      </c>
      <c r="D73" s="312" t="s">
        <v>396</v>
      </c>
      <c r="E73" s="494" t="s">
        <v>1708</v>
      </c>
      <c r="F73" s="62" t="s">
        <v>1363</v>
      </c>
    </row>
    <row r="74" spans="1:6" ht="130.5" x14ac:dyDescent="0.35">
      <c r="A74" s="11" t="s">
        <v>1445</v>
      </c>
      <c r="B74" s="312" t="s">
        <v>910</v>
      </c>
      <c r="C74" s="71" t="s">
        <v>814</v>
      </c>
      <c r="D74" s="312" t="s">
        <v>396</v>
      </c>
      <c r="E74" s="494" t="s">
        <v>1708</v>
      </c>
      <c r="F74" s="62" t="s">
        <v>1364</v>
      </c>
    </row>
    <row r="75" spans="1:6" ht="130.5" x14ac:dyDescent="0.35">
      <c r="A75" s="11" t="s">
        <v>1446</v>
      </c>
      <c r="B75" s="62" t="s">
        <v>1359</v>
      </c>
      <c r="C75" s="71" t="s">
        <v>819</v>
      </c>
      <c r="D75" s="312" t="s">
        <v>396</v>
      </c>
      <c r="E75" s="494" t="s">
        <v>1708</v>
      </c>
      <c r="F75" s="62" t="s">
        <v>1360</v>
      </c>
    </row>
    <row r="76" spans="1:6" ht="116" x14ac:dyDescent="0.35">
      <c r="A76" s="11" t="s">
        <v>1447</v>
      </c>
      <c r="B76" s="62" t="s">
        <v>1357</v>
      </c>
      <c r="C76" s="71" t="s">
        <v>824</v>
      </c>
      <c r="D76" s="312" t="s">
        <v>396</v>
      </c>
      <c r="E76" s="494" t="s">
        <v>1708</v>
      </c>
      <c r="F76" s="62" t="s">
        <v>1358</v>
      </c>
    </row>
    <row r="77" spans="1:6" ht="188.5" x14ac:dyDescent="0.35">
      <c r="A77" s="11" t="s">
        <v>1537</v>
      </c>
      <c r="B77" s="312" t="s">
        <v>911</v>
      </c>
      <c r="C77" s="71" t="s">
        <v>829</v>
      </c>
      <c r="D77" s="312" t="s">
        <v>396</v>
      </c>
      <c r="E77" s="494" t="s">
        <v>1704</v>
      </c>
      <c r="F77" s="62" t="s">
        <v>1365</v>
      </c>
    </row>
    <row r="78" spans="1:6" ht="116" x14ac:dyDescent="0.35">
      <c r="A78" s="11" t="s">
        <v>1551</v>
      </c>
      <c r="B78" s="550" t="s">
        <v>1792</v>
      </c>
      <c r="C78" s="71" t="s">
        <v>839</v>
      </c>
      <c r="D78" s="312" t="s">
        <v>396</v>
      </c>
      <c r="E78" s="494" t="s">
        <v>1709</v>
      </c>
      <c r="F78" s="62" t="s">
        <v>1793</v>
      </c>
    </row>
    <row r="79" spans="1:6" x14ac:dyDescent="0.35">
      <c r="A79" s="11" t="s">
        <v>1650</v>
      </c>
      <c r="B79" s="312" t="s">
        <v>912</v>
      </c>
      <c r="C79" s="71" t="s">
        <v>834</v>
      </c>
      <c r="D79" s="312" t="s">
        <v>396</v>
      </c>
      <c r="E79" s="494" t="s">
        <v>1710</v>
      </c>
      <c r="F79" s="62" t="s">
        <v>1317</v>
      </c>
    </row>
    <row r="80" spans="1:6" ht="87" x14ac:dyDescent="0.35">
      <c r="A80" s="11" t="s">
        <v>1783</v>
      </c>
      <c r="B80" s="312" t="s">
        <v>1236</v>
      </c>
      <c r="C80" s="71" t="s">
        <v>1646</v>
      </c>
      <c r="D80" s="312" t="s">
        <v>396</v>
      </c>
      <c r="E80" s="494" t="s">
        <v>1711</v>
      </c>
      <c r="F80" s="62" t="s">
        <v>1366</v>
      </c>
    </row>
    <row r="81" spans="1:7" ht="159.5" x14ac:dyDescent="0.35">
      <c r="A81" s="11" t="s">
        <v>1784</v>
      </c>
      <c r="B81" s="312" t="s">
        <v>1074</v>
      </c>
      <c r="C81" s="71" t="s">
        <v>933</v>
      </c>
      <c r="D81" s="312" t="s">
        <v>396</v>
      </c>
      <c r="E81" s="494" t="s">
        <v>1709</v>
      </c>
      <c r="F81" s="62" t="s">
        <v>1367</v>
      </c>
    </row>
    <row r="82" spans="1:7" x14ac:dyDescent="0.35">
      <c r="A82" s="12"/>
      <c r="B82" s="204"/>
      <c r="C82" s="166"/>
      <c r="D82" s="54"/>
      <c r="E82" s="54"/>
      <c r="F82" s="184"/>
    </row>
    <row r="83" spans="1:7" x14ac:dyDescent="0.35">
      <c r="A83" s="11" t="str">
        <f>RIGHT(A81,2)</f>
        <v>78</v>
      </c>
      <c r="B83" s="11" t="s">
        <v>616</v>
      </c>
    </row>
    <row r="86" spans="1:7" s="155" customFormat="1" ht="18.5" x14ac:dyDescent="0.45">
      <c r="A86" s="156" t="s">
        <v>588</v>
      </c>
      <c r="C86" s="164"/>
      <c r="D86" s="157"/>
      <c r="E86" s="157"/>
      <c r="F86" s="157"/>
      <c r="G86" s="158"/>
    </row>
    <row r="87" spans="1:7" ht="29" x14ac:dyDescent="0.35">
      <c r="A87" s="11" t="s">
        <v>589</v>
      </c>
      <c r="B87" s="136" t="s">
        <v>1434</v>
      </c>
      <c r="C87" s="128" t="s">
        <v>1435</v>
      </c>
      <c r="D87" s="307" t="s">
        <v>487</v>
      </c>
      <c r="E87" s="307" t="s">
        <v>1416</v>
      </c>
      <c r="F87" s="136" t="s">
        <v>1644</v>
      </c>
    </row>
    <row r="88" spans="1:7" ht="29" x14ac:dyDescent="0.35">
      <c r="A88" s="2" t="s">
        <v>590</v>
      </c>
      <c r="B88" s="136" t="s">
        <v>1739</v>
      </c>
      <c r="C88" s="128" t="s">
        <v>1733</v>
      </c>
      <c r="D88" s="307" t="s">
        <v>487</v>
      </c>
      <c r="E88" s="307" t="s">
        <v>1416</v>
      </c>
      <c r="F88" s="136" t="s">
        <v>1740</v>
      </c>
    </row>
    <row r="89" spans="1:7" ht="29" x14ac:dyDescent="0.35">
      <c r="A89" s="11" t="s">
        <v>591</v>
      </c>
      <c r="B89" s="136" t="s">
        <v>1741</v>
      </c>
      <c r="C89" s="128" t="s">
        <v>1736</v>
      </c>
      <c r="D89" s="307" t="s">
        <v>487</v>
      </c>
      <c r="E89" s="307" t="s">
        <v>1416</v>
      </c>
      <c r="F89" s="136" t="s">
        <v>1742</v>
      </c>
    </row>
    <row r="90" spans="1:7" ht="29" x14ac:dyDescent="0.35">
      <c r="A90" s="11" t="s">
        <v>589</v>
      </c>
      <c r="B90" s="136" t="s">
        <v>539</v>
      </c>
      <c r="C90" s="128" t="s">
        <v>486</v>
      </c>
      <c r="D90" s="307" t="s">
        <v>487</v>
      </c>
      <c r="E90" s="307" t="s">
        <v>493</v>
      </c>
      <c r="F90" s="136" t="s">
        <v>540</v>
      </c>
    </row>
    <row r="91" spans="1:7" ht="29" x14ac:dyDescent="0.35">
      <c r="A91" s="11" t="s">
        <v>590</v>
      </c>
      <c r="B91" s="309" t="s">
        <v>1064</v>
      </c>
      <c r="C91" s="128" t="s">
        <v>538</v>
      </c>
      <c r="D91" s="307" t="s">
        <v>487</v>
      </c>
      <c r="E91" s="307" t="s">
        <v>493</v>
      </c>
      <c r="F91" s="136" t="s">
        <v>1073</v>
      </c>
    </row>
    <row r="92" spans="1:7" ht="43.5" x14ac:dyDescent="0.35">
      <c r="A92" s="11" t="s">
        <v>591</v>
      </c>
      <c r="B92" s="308" t="s">
        <v>1227</v>
      </c>
      <c r="C92" s="273" t="s">
        <v>1228</v>
      </c>
      <c r="D92" s="308" t="s">
        <v>450</v>
      </c>
      <c r="E92" s="343" t="s">
        <v>470</v>
      </c>
      <c r="F92" s="308" t="s">
        <v>1230</v>
      </c>
    </row>
    <row r="93" spans="1:7" ht="29" x14ac:dyDescent="0.35">
      <c r="A93" s="11" t="s">
        <v>618</v>
      </c>
      <c r="B93" s="308" t="s">
        <v>1185</v>
      </c>
      <c r="C93" s="273" t="s">
        <v>1186</v>
      </c>
      <c r="D93" s="308" t="s">
        <v>450</v>
      </c>
      <c r="E93" s="308" t="s">
        <v>1187</v>
      </c>
      <c r="F93" s="308" t="s">
        <v>1188</v>
      </c>
    </row>
    <row r="94" spans="1:7" x14ac:dyDescent="0.35">
      <c r="A94" s="11" t="s">
        <v>701</v>
      </c>
      <c r="B94" s="308" t="s">
        <v>1382</v>
      </c>
      <c r="C94" s="273" t="s">
        <v>465</v>
      </c>
      <c r="D94" s="308" t="s">
        <v>450</v>
      </c>
      <c r="E94" s="343" t="s">
        <v>1699</v>
      </c>
      <c r="F94" s="308" t="s">
        <v>1381</v>
      </c>
    </row>
    <row r="95" spans="1:7" x14ac:dyDescent="0.35">
      <c r="A95" s="11" t="s">
        <v>847</v>
      </c>
      <c r="B95" s="308" t="s">
        <v>1383</v>
      </c>
      <c r="C95" s="273" t="s">
        <v>1379</v>
      </c>
      <c r="D95" s="308" t="s">
        <v>450</v>
      </c>
      <c r="E95" s="343" t="s">
        <v>1699</v>
      </c>
      <c r="F95" s="308" t="s">
        <v>1384</v>
      </c>
    </row>
    <row r="96" spans="1:7" ht="43.5" x14ac:dyDescent="0.35">
      <c r="A96" s="11" t="s">
        <v>1145</v>
      </c>
      <c r="B96" s="308" t="s">
        <v>1013</v>
      </c>
      <c r="C96" s="273" t="s">
        <v>1012</v>
      </c>
      <c r="D96" s="310" t="s">
        <v>450</v>
      </c>
      <c r="E96" s="342" t="s">
        <v>1712</v>
      </c>
      <c r="F96" s="137" t="s">
        <v>1014</v>
      </c>
    </row>
    <row r="97" spans="1:7" ht="29" x14ac:dyDescent="0.35">
      <c r="A97" s="11" t="s">
        <v>1146</v>
      </c>
      <c r="B97" s="308" t="s">
        <v>1377</v>
      </c>
      <c r="C97" s="129" t="s">
        <v>308</v>
      </c>
      <c r="D97" s="310" t="s">
        <v>450</v>
      </c>
      <c r="E97" s="310" t="s">
        <v>467</v>
      </c>
      <c r="F97" s="308" t="s">
        <v>1378</v>
      </c>
    </row>
    <row r="98" spans="1:7" s="162" customFormat="1" ht="29" x14ac:dyDescent="0.45">
      <c r="A98" s="11" t="s">
        <v>1189</v>
      </c>
      <c r="B98" s="124" t="s">
        <v>464</v>
      </c>
      <c r="C98" s="123" t="s">
        <v>459</v>
      </c>
      <c r="D98" s="124" t="s">
        <v>488</v>
      </c>
      <c r="E98" s="124" t="s">
        <v>460</v>
      </c>
      <c r="F98" s="130" t="s">
        <v>494</v>
      </c>
      <c r="G98" s="163"/>
    </row>
    <row r="99" spans="1:7" s="162" customFormat="1" ht="87" x14ac:dyDescent="0.45">
      <c r="A99" s="11" t="s">
        <v>1395</v>
      </c>
      <c r="B99" s="313" t="s">
        <v>699</v>
      </c>
      <c r="C99" s="123" t="s">
        <v>700</v>
      </c>
      <c r="D99" s="124" t="s">
        <v>488</v>
      </c>
      <c r="E99" s="495" t="s">
        <v>1713</v>
      </c>
      <c r="F99" s="130" t="s">
        <v>561</v>
      </c>
      <c r="G99" s="163"/>
    </row>
    <row r="100" spans="1:7" s="162" customFormat="1" ht="174" x14ac:dyDescent="0.45">
      <c r="A100" s="11" t="s">
        <v>1396</v>
      </c>
      <c r="B100" s="124" t="s">
        <v>463</v>
      </c>
      <c r="C100" s="123" t="s">
        <v>456</v>
      </c>
      <c r="D100" s="124" t="s">
        <v>488</v>
      </c>
      <c r="E100" s="496" t="s">
        <v>1713</v>
      </c>
      <c r="F100" s="130" t="s">
        <v>572</v>
      </c>
      <c r="G100" s="163"/>
    </row>
    <row r="101" spans="1:7" s="162" customFormat="1" ht="18.5" x14ac:dyDescent="0.45">
      <c r="A101" s="11" t="s">
        <v>1397</v>
      </c>
      <c r="B101" s="152" t="s">
        <v>1248</v>
      </c>
      <c r="C101" s="153" t="s">
        <v>1647</v>
      </c>
      <c r="D101" s="315" t="s">
        <v>674</v>
      </c>
      <c r="E101" s="315" t="s">
        <v>1613</v>
      </c>
      <c r="F101" s="315" t="s">
        <v>1147</v>
      </c>
      <c r="G101" s="163"/>
    </row>
    <row r="102" spans="1:7" s="162" customFormat="1" ht="87" x14ac:dyDescent="0.45">
      <c r="A102" s="11" t="s">
        <v>1398</v>
      </c>
      <c r="B102" s="152" t="s">
        <v>1759</v>
      </c>
      <c r="C102" s="153" t="s">
        <v>1669</v>
      </c>
      <c r="D102" s="315" t="s">
        <v>674</v>
      </c>
      <c r="E102" s="315" t="s">
        <v>1670</v>
      </c>
      <c r="F102" s="396" t="s">
        <v>1758</v>
      </c>
      <c r="G102" s="163"/>
    </row>
    <row r="103" spans="1:7" s="162" customFormat="1" ht="29" x14ac:dyDescent="0.45">
      <c r="A103" s="11" t="s">
        <v>1542</v>
      </c>
      <c r="B103" s="416" t="s">
        <v>1674</v>
      </c>
      <c r="C103" s="153" t="s">
        <v>1671</v>
      </c>
      <c r="D103" s="418" t="s">
        <v>1672</v>
      </c>
      <c r="E103" s="418" t="s">
        <v>1721</v>
      </c>
      <c r="F103" s="418" t="s">
        <v>1673</v>
      </c>
      <c r="G103" s="163"/>
    </row>
    <row r="104" spans="1:7" ht="58" x14ac:dyDescent="0.35">
      <c r="A104" s="11" t="s">
        <v>1648</v>
      </c>
      <c r="B104" s="315" t="s">
        <v>724</v>
      </c>
      <c r="C104" s="153" t="s">
        <v>937</v>
      </c>
      <c r="D104" s="315" t="s">
        <v>674</v>
      </c>
      <c r="E104" s="315" t="s">
        <v>725</v>
      </c>
      <c r="F104" s="173" t="s">
        <v>726</v>
      </c>
    </row>
    <row r="105" spans="1:7" s="162" customFormat="1" ht="145" x14ac:dyDescent="0.45">
      <c r="A105" s="11" t="s">
        <v>1649</v>
      </c>
      <c r="B105" s="312" t="s">
        <v>1541</v>
      </c>
      <c r="C105" s="71" t="s">
        <v>1540</v>
      </c>
      <c r="D105" s="312" t="s">
        <v>672</v>
      </c>
      <c r="E105" s="312" t="s">
        <v>1521</v>
      </c>
      <c r="F105" s="62" t="s">
        <v>1724</v>
      </c>
      <c r="G105" s="163"/>
    </row>
    <row r="106" spans="1:7" s="162" customFormat="1" ht="18.5" x14ac:dyDescent="0.45">
      <c r="A106" s="53"/>
      <c r="B106" s="54"/>
      <c r="C106" s="166"/>
      <c r="D106" s="54"/>
      <c r="E106" s="54"/>
      <c r="F106" s="93"/>
      <c r="G106" s="163"/>
    </row>
    <row r="107" spans="1:7" s="162" customFormat="1" ht="46.4" customHeight="1" x14ac:dyDescent="0.45">
      <c r="A107" s="11" t="str">
        <f>RIGHT(A105,2)</f>
        <v>16</v>
      </c>
      <c r="B107" s="11" t="s">
        <v>617</v>
      </c>
      <c r="C107" s="167"/>
      <c r="D107" s="167"/>
      <c r="E107" s="167"/>
      <c r="F107" s="167"/>
      <c r="G107" s="163"/>
    </row>
    <row r="109" spans="1:7" x14ac:dyDescent="0.35">
      <c r="A109" s="11">
        <f>A83+A107</f>
        <v>94</v>
      </c>
      <c r="B109" s="11" t="s">
        <v>1785</v>
      </c>
    </row>
  </sheetData>
  <autoFilter ref="B2:G2" xr:uid="{00000000-0009-0000-0000-000002000000}"/>
  <mergeCells count="6">
    <mergeCell ref="F1:F2"/>
    <mergeCell ref="E1:E2"/>
    <mergeCell ref="A1:A2"/>
    <mergeCell ref="B1:B2"/>
    <mergeCell ref="C1:C2"/>
    <mergeCell ref="D1:D2"/>
  </mergeCells>
  <phoneticPr fontId="44" type="noConversion"/>
  <hyperlinks>
    <hyperlink ref="C56" location="land_and_water!AFFORESTATION_SP" display="AFFORESTATION_SP" xr:uid="{00000000-0004-0000-0200-000000000000}"/>
    <hyperlink ref="C57" location="LAND_PROTECTION_BY_POLICY_SP" display="LAND_PROTECTION_BY_POLICY_SP" xr:uid="{00000000-0004-0000-0200-000001000000}"/>
    <hyperlink ref="C64" location="land_and_water!TRADITIONAL_TO_INDUSTRIAL_AGRICULTURE_SP" display="TRADITIONAL_TO_INDUSTRIAL_AGRICULTURE_SP" xr:uid="{00000000-0004-0000-0200-000002000000}"/>
    <hyperlink ref="C65" location="land_and_water!CHANGE_TO_REGENERATIVE_AGRICULTURE_SP" display="CHANGE_TO_REGENERATIVE_AGRICULTURE_SP" xr:uid="{00000000-0004-0000-0200-000003000000}"/>
    <hyperlink ref="C66" location="land_and_water!PRIORITIES_OF_LAND_USE_CHANGE_SP" display="PRIORITIES_OF_LAND_USE_CHANGE_SP" xr:uid="{00000000-0004-0000-0200-000004000000}"/>
    <hyperlink ref="C35" location="'energy-transport'!REDUCTION_TRANSPORT_DEMAND_SP" display="REDUCTION_PASSENGER_TRANSPORT_DEMAND_SP" xr:uid="{00000000-0004-0000-0200-000005000000}"/>
    <hyperlink ref="C36" location="'energy-transport'!LOAD_FACTOR_SP" display="'energy-transport'!LOAD_FACTOR_SP" xr:uid="{00000000-0004-0000-0200-000006000000}"/>
    <hyperlink ref="C37" location="'energy-transport'!FUEL_CONSUMPTION_EFFICIENCY_CHANGE" display="'energy-transport'!FUEL_CONSUMPTION_EFFICIENCY_CHANGE" xr:uid="{00000000-0004-0000-0200-000007000000}"/>
    <hyperlink ref="C45" location="energy!V2G_SP" display="V2G_SP" xr:uid="{00000000-0004-0000-0200-000008000000}"/>
    <hyperlink ref="C44" location="energy!SC_SP" display="SC_SP" xr:uid="{00000000-0004-0000-0200-000009000000}"/>
    <hyperlink ref="C4" location="demography!FERTILITY_RATES_SP" display="FERTILITY_RATES_SP" xr:uid="{00000000-0004-0000-0200-00000A000000}"/>
    <hyperlink ref="C5" location="demography!LIFE_EXPECTANCY_AT_BIRTH_SP" display="LIFE_EXPECTANCY_AT_BIRTH_SP" xr:uid="{00000000-0004-0000-0200-00000B000000}"/>
    <hyperlink ref="C6" location="demography!MIGRATION_SP" display="MIGRATION_SP" xr:uid="{00000000-0004-0000-0200-00000C000000}"/>
    <hyperlink ref="C51" location="materials!OPEC_OIL_TARGET_PRICE_SP" display="OPEC_OIL_TARGET_PRICE_SP" xr:uid="{00000000-0004-0000-0200-00000D000000}"/>
    <hyperlink ref="C53" location="materials!REDUCTION_RATE_MATERIAL_INTENSITY_PV_PANELS_SP" display="REDUCTION_RATE_MATERIAL_INTENSITY_PV_PANELS_SP" xr:uid="{00000000-0004-0000-0200-00000E000000}"/>
    <hyperlink ref="C52" location="materials!TAX_RATE_ON_EXTRATION_OF_RESOURCES_SP" display="TAX_RATE_ON_EXTRATION_OF_RESOURCES_SP" xr:uid="{00000000-0004-0000-0200-00000F000000}"/>
    <hyperlink ref="C98" location="CLIMATE_SENSITIVITY_SP" display="CLIMATE_SENSITIVITY_SP" xr:uid="{00000000-0004-0000-0200-000010000000}"/>
    <hyperlink ref="C100" location="SELECT_GWP_TIME_FRAME_SP" display="SELECT_GWP_TIME_FRAME_SP" xr:uid="{00000000-0004-0000-0200-000011000000}"/>
    <hyperlink ref="C99" location="SELECT_RCP_FOR_EXOGENOUS_GHG_EMISSIONS_SP" display="SELECT_RCP_FOR_EXOGENOUS_GHG_EMISSIONS_SP" xr:uid="{00000000-0004-0000-0200-000012000000}"/>
    <hyperlink ref="C104" location="SELECT_URANIUM_MAXIMUM_SUPPLY_CURVE_SP_x" display="SELECT_URANIUM_MAXIMUM_SUPPLY_CURVE_SP" xr:uid="{00000000-0004-0000-0200-000013000000}"/>
    <hyperlink ref="C70" location="land_and_water!SOLAR_LAND_FROM_OTHERS_SP" display="land_and_water!SOLAR_LAND_FROM_OTHERS_SP" xr:uid="{00000000-0004-0000-0200-000014000000}"/>
    <hyperlink ref="C73" location="land_and_water!PRIORITIES_OF_LAND_PRODUCTS_DISTRIBUTION_AMONG_REGIONS_SP" display="land_and_water!PRIORITIES_OF_LAND_PRODUCTS_DISTRIBUTION_AMONG_REGIONS_SP" xr:uid="{00000000-0004-0000-0200-000015000000}"/>
    <hyperlink ref="C74" location="land_and_water!LAND_PRODUCTS_GLOBAL_POOL_SP" display="land_and_water!LAND_PRODUCTS_GLOBAL_POOL_SP" xr:uid="{00000000-0004-0000-0200-000017000000}"/>
    <hyperlink ref="C77" location="land_and_water!EFFECT_OIL_AND_GAS_ON_AGRICULTURE_SP" display="land_and_water!EFFECT_OIL_AND_GAS_ON_AGRICULTURE_SP" xr:uid="{00000000-0004-0000-0200-000018000000}"/>
    <hyperlink ref="C78" location="land_and_water!SOLARLAND_MANAGEMENT_SP" display="land_and_water!SOLARLAND_MANAGEMENT_SP" xr:uid="{00000000-0004-0000-0200-000019000000}"/>
    <hyperlink ref="C79" location="land_and_water!WATER_EFFICIENCY_SP" display="WATER_EFFICIENCY_SP" xr:uid="{00000000-0004-0000-0200-00001A000000}"/>
    <hyperlink ref="C7" location="demography!SLOPE_EVOLUTION_OF_EU27_HOUSEHOLDS_COMPOSITION" display="SELECT_SLOPE_EVOLUTION_OF_EU27_HOUSEHOLDS_COMPOSITION_SP" xr:uid="{00000000-0004-0000-0200-00001B000000}"/>
    <hyperlink ref="C10" location="GENDER_PARITY_INDEX_TARGET" display="GENDER PARITY INDEX TARGET" xr:uid="{00000000-0004-0000-0200-00001C000000}"/>
    <hyperlink ref="C67" location="land_and_water!URBAN_LAND_DENSITY_SP" display="land_and_water!URBAN_LAND_DENSITY_SP" xr:uid="{00000000-0004-0000-0200-00001D000000}"/>
    <hyperlink ref="C68" location="land_and_water!SOIL_MANAGEMENT_IN_GRASSLANDS_SP" display="SOIL_MANAGEMENT_IN_GRASSLANDS_SP" xr:uid="{00000000-0004-0000-0200-00001E000000}"/>
    <hyperlink ref="C81" location="land_and_water!GRASSLAND_MANAGEMENT_SP" display="GRASSLAND_MANAGEMENT_SP" xr:uid="{00000000-0004-0000-0200-00001F000000}"/>
    <hyperlink ref="C96" location="SELECT_EROI_MIN_POTENTIAL_SOLAR_WIND_SP_x" display="SELECT_EROI_MIN_POTENTIAL_SOLAR_WIND_SP" xr:uid="{00000000-0004-0000-0200-000020000000}"/>
    <hyperlink ref="C90" location="SELECT_CLIMATE_CHANGE_IMPACT_UNCERTAINTY_SCENARIO_SP_x" display="SELECT_CLIMATE_CHANGE_IMPACT_UNCERTAINTY_SCENARIO_SP" xr:uid="{00000000-0004-0000-0200-000021000000}"/>
    <hyperlink ref="C101" location="materials!FOSSIL_RESOURCE_ESTIMATION_LOW_MED_HIGH_OTHER_SP" display="FOSSIL_RESOURCE_STIMATION_LOW_MED_HIGH_OTHER_SP" xr:uid="{00000000-0004-0000-0200-000022000000}"/>
    <hyperlink ref="C92" location="SELECT_AVAILABILITY_UNMATURE_ENERGY_TECHNOLOGIES_SP_x" display="SELECT_AVAILABILITY_UNMATURE_ENERGY_TECHNOLOGIES_SP" xr:uid="{00000000-0004-0000-0200-000023000000}"/>
    <hyperlink ref="C80" location="land_and_water!MANURE_MANAGEMENT_SYSTEM_SP" display="MANURE_MANAGEMENT_SYSTEM_SP" xr:uid="{00000000-0004-0000-0200-000024000000}"/>
    <hyperlink ref="C69" location="land_and_water!FORESTRY_SELF_SUFFICIENCY_SP" display="FORESTRY_SELF_SUFFICIENCY_SP" xr:uid="{00000000-0004-0000-0200-000025000000}"/>
    <hyperlink ref="C58" location="FOREST_PLANTATIONS_INCREASE_SP" display="FOREST_PLANTATIONS_INCREASE_SP" xr:uid="{00000000-0004-0000-0200-000026000000}"/>
    <hyperlink ref="C59" location="MANAGED_FOREST_PROTECTION_SP" display="MANAGED_FOREST_PROTECTION_SP" xr:uid="{00000000-0004-0000-0200-000027000000}"/>
    <hyperlink ref="C60" location="CROPLAND_PROTECTION_SP" display="CROPLAND_PROTECTION_SP" xr:uid="{00000000-0004-0000-0200-000028000000}"/>
    <hyperlink ref="C61" location="land_and_water!GRASSLAND_PROTECTION_SP" display="GRASSLAND_PROTECTION_SP" xr:uid="{00000000-0004-0000-0200-000029000000}"/>
    <hyperlink ref="C62" location="land_and_water!NATURAL_LAND_PROTECTION_SP" display="NATURAL_LAND_PROTECTION_SP" xr:uid="{00000000-0004-0000-0200-00002A000000}"/>
    <hyperlink ref="C63" location="land_and_water!SHARE_OF_CHANGE_TO_POLICY_DIET_SP" display="SHARE_OF_CHANGE_TO_POLICY_DIET_SP" xr:uid="{00000000-0004-0000-0200-00002B000000}"/>
    <hyperlink ref="C76" location="land_and_water!WOOD_FOR_ENERGY_SP" display="WOOD_FOR_ENERGY_SP" xr:uid="{00000000-0004-0000-0200-00002C000000}"/>
    <hyperlink ref="C75" location="land_and_water!CROPS_FOR_ENERGY_SP" display="land_and_water!CROPS_FOR_ENERGY_SP" xr:uid="{00000000-0004-0000-0200-00002D000000}"/>
    <hyperlink ref="C40" location="energy!PROTRA_CAPACITY_EXPANSION_PRIORITIES_VECTOR_SP" display="energy!PROTRA_CAPACITY_EXPANSION_PRIORITIES_VECTOR_SP" xr:uid="{00000000-0004-0000-0200-00002E000000}"/>
    <hyperlink ref="C41" location="PROTRA_UTILIZATION_PRIORITIES_POLICYWEIGHT_SP_x" display="PROTRA_UTILIZATION_PRIORITIES_POLICYWEIGHT_SP" xr:uid="{00000000-0004-0000-0200-00002F000000}"/>
    <hyperlink ref="C42" location="energy!EXOGENOUS_CAPACITY_EXPANSION_VARIABILITY_MANAGEMENT_OPTIONS_SP" display="energy!EXOGENOUS_CAPACITY_EXPANSION_VARIABILITY_MANAGEMENT_OPTIONS_SP" xr:uid="{00000000-0004-0000-0200-000030000000}"/>
    <hyperlink ref="C50" location="energy!ANNUAL_EFFICIENCY_INCREASE_PV_SP_x" display="ANNUAL_EFFICIENCY_INCREASE_PV_SP" xr:uid="{00000000-0004-0000-0200-000031000000}"/>
    <hyperlink ref="C46" location="energy!FLEXIBLE_ELEC_DEMAND_SP" display="energy!FLEXIBLE_ELEC_DEMAND_SP" xr:uid="{00000000-0004-0000-0200-000032000000}"/>
    <hyperlink ref="C49" location="SELECT_ROOFTOP_USE_SOLAR_TECHNOLOGIES_SP_x" display="SELECT_ROOFTOP_USE_SOLAR_TECHNOLOGIES_SP" xr:uid="{00000000-0004-0000-0200-000033000000}"/>
    <hyperlink ref="C47" location="SHARE_BIOENERGY_IN_TI_LIQUIDS_AND_GASES_SP" display="SHARE_BIOENERGY_IN_TI_LIQUIDS_AND_GASES_SP" xr:uid="{00000000-0004-0000-0200-000034000000}"/>
    <hyperlink ref="C48" location="energy!SHARE_FE_LIQUID_AND_GAS_SUBSTITUTED_BY_H2_SYNFUELS_SP" display="energy!SHARE_FE_LIQUID_AND_GAS_SUBSTITUTED_BY_H2_SYNFUELS_SP" xr:uid="{00000000-0004-0000-0200-000035000000}"/>
    <hyperlink ref="C93" location="SELECT_CAPACITY_INVESTMENT_COST_DEVELOPMENT_SP_x" display="SELECT_CAPACITY_INVESTMENT_COST_DEVELOPMENT_SP" xr:uid="{00000000-0004-0000-0200-000036000000}"/>
    <hyperlink ref="C97" location="energy!SHARE_PV_INSTALLATIONS_SINGLE_FAMILY_VS_TOTAL_HOUSEHOLDS_BUILDINGS_SP_x" display="SHARE_PV_INSTALLATIONS_SINGLE_FAMILY_VS_TOTAL_HOUSEHOLDS_BUILDINGS_SP" xr:uid="{00000000-0004-0000-0200-000037000000}"/>
    <hyperlink ref="C94" location="energy!STATIONARY_BATTERIES_MAXIMUM_SP_x" display="STATIONARY_BATTERIES_MAXIMUM_SP" xr:uid="{00000000-0004-0000-0200-000038000000}"/>
    <hyperlink ref="C95" location="PHS_POTENTIAL_SP_x" display="PHS_POTENTIAL_SP" xr:uid="{00000000-0004-0000-0200-000039000000}"/>
    <hyperlink ref="C27" location="economy!CO2_TAX_SECTORS_SP_x" display="CO2_TAX_SECTORS_SP" xr:uid="{00000000-0004-0000-0200-00003A000000}"/>
    <hyperlink ref="C11" location="economy!CAPITAL_PRODUCTIVITY_VARIATION" display="economy!CAPITAL_PRODUCTIVITY_VARIATION" xr:uid="{00000000-0004-0000-0200-00003B000000}"/>
    <hyperlink ref="C13" location="LABOUR_PRODUCTIVITY_VARIATION_SP_x" display="LABOUR_PRODUCTIVITY_VARIATION" xr:uid="{00000000-0004-0000-0200-00003C000000}"/>
    <hyperlink ref="C15" location="WORKING_TIME_VARIATION_SP" display="WORKING_TIME_VARIATION_SP" xr:uid="{00000000-0004-0000-0200-00003D000000}"/>
    <hyperlink ref="C16" location="DEBT_INTEREST_RATE_SP_x" display="DEBT_INTEREST_RATE_SP" xr:uid="{00000000-0004-0000-0200-00003E000000}"/>
    <hyperlink ref="C17" location="GOVERNMENT_BUDGET_BALANCE_TO_GDP_OBJECTIVE_SP_x" display="GOVERNMENT_BUDGET_BALANCE_TO_GDP_OBJECTIVE_TARGET_SP" xr:uid="{00000000-0004-0000-0200-00003F000000}"/>
    <hyperlink ref="C30" location="BASIC_INCOME_SP" display="BASIC_INCOME_SP" xr:uid="{00000000-0004-0000-0200-000040000000}"/>
    <hyperlink ref="C12" location="MARK_UP_SP_x" display="MARK_UP" xr:uid="{00000000-0004-0000-0200-000041000000}"/>
    <hyperlink ref="C20" location="TAX_RATE_WEALTH_SP_x" display="TAX_RATE_WEALTH_SP" xr:uid="{00000000-0004-0000-0200-000042000000}"/>
    <hyperlink ref="C19" location="TAX_RATE_INCOME_SP_x" display="TAX_RATE_INCOME_SP" xr:uid="{00000000-0004-0000-0200-000043000000}"/>
    <hyperlink ref="C21" location="TAX_RATE_PRODUCTION_SP_x" display="TAX_RATE_PRODUCTION_SP" xr:uid="{00000000-0004-0000-0200-000044000000}"/>
    <hyperlink ref="C22" location="TAX_RATE_PROFITS_SP_x" display="TAX_RATE_PROFITS_SP" xr:uid="{00000000-0004-0000-0200-000045000000}"/>
    <hyperlink ref="C23" location="TAX_RATE_SOCIAL_SECURITY_SP_x" display="TAX_RATE_SOCIAL_SECURITY_SP" xr:uid="{00000000-0004-0000-0200-000046000000}"/>
    <hyperlink ref="C24" location="STRUCTURE_GOVERNMENT_EXPENDITURE_SP_x" display="STRUCTURE_GOVERNMENT_EXPENDITURE_SP" xr:uid="{00000000-0004-0000-0200-000047000000}"/>
    <hyperlink ref="C25" location="STRUCTURE_GOVERNMENT_CONSUMPTION_SP_x" display="STRUCTURE_GOVERNMENT_CONSUMPTION_SP" xr:uid="{00000000-0004-0000-0200-000048000000}"/>
    <hyperlink ref="C26" location="STRUCTURE_GOVERNMENT_INVESTMENT_SP_x" display="STRUCTURE_GOVERNMENT_INVESTMENT_SP" xr:uid="{00000000-0004-0000-0200-000049000000}"/>
    <hyperlink ref="C28" location="economy!CO2_TAX_HOUSEHOLDS_SP_x" display="CO2_TAX_HOUSEHOLDS_SP" xr:uid="{00000000-0004-0000-0200-00004A000000}"/>
    <hyperlink ref="C32" location="LIMIT_CONSUMPTION_ENERGY_OVER_TOTAL_NON_DURABLES_SP" display="LIMIT_CONSUMPTION_ENERGY_OVER_TOTAL_NON_DURABLES_SP" xr:uid="{00000000-0004-0000-0200-00004B000000}"/>
    <hyperlink ref="C31" location="LOCKDOWN_EFFECT_ON_HOUSEHOLDS_TRANSPORT_SP" display="LOCKDOWN_EFFECT_ON_HOUSEHOLDS_TRANSPORT_SP" xr:uid="{00000000-0004-0000-0200-00004C000000}"/>
    <hyperlink ref="C105" location="SELECT_LIMITS_LAND_USES_BY_SOURCE_SP_x" display="SELECT_LIMITS_LAND_USES_BY_SOURCE_SP" xr:uid="{00000000-0004-0000-0200-00004D000000}"/>
    <hyperlink ref="C18" location="LIMIT_ANNUAL_GROWTH_GOVERNMENT_EXPENDITURE_SP_x" display="LIMIT_ANNUAL_GROWTH_GOVERNMENT_EXPENDITURE_SP" xr:uid="{00000000-0004-0000-0200-00004E000000}"/>
    <hyperlink ref="C43" location="SELECT_STATIONARY_ELECTROLYZERS_EXPANSION_PRIORITY_SP_x" display="SELECT_STATIONARY_ELECTROLYZERS_EXPANSION_PRIORITY_SP" xr:uid="{00000000-0004-0000-0200-00004F000000}"/>
    <hyperlink ref="C39" location="TARGET_POWER_TRAIN_SHARE_BY_PASSENGER_TRANSPORT_MODE_SP" display="TARGET_POWER_TRAIN_SHARE_BY_PASSENGER_TRANSPORT_MODE_SP" xr:uid="{00000000-0004-0000-0200-000050000000}"/>
    <hyperlink ref="C38" location="TARGET_PASSENGER_TRANSPORT_MODAL_SHARE_BY_REGION_SP" display="TARGET_PASSENGER_TRANSPORT_MODAL_SHARE_BY_REGION_SP" xr:uid="{00000000-0004-0000-0200-000051000000}"/>
    <hyperlink ref="C91" location="SELECT_CLIMATE_HAZARDS_SP_x" display="SELECT_CLIMATE_HAZARDS_SP" xr:uid="{00000000-0004-0000-0200-000053000000}"/>
    <hyperlink ref="C33" location="energy!FINAL_ENERGY_EFFICIENCY_RATE_TOP_DOWN_SECTORS_SP_x" display="FINAL_ENERGY_EFFICIENCY_RATE_TOP_DOWN_SECTORS_SP" xr:uid="{00000000-0004-0000-0200-000054000000}"/>
    <hyperlink ref="C34" location="energy!FINAL_ENERGY_SUBSTITUTION_RATE_TOP_DOWN_SECTORS_SP_x" display="FINAL_ENERGY_SUBSTITUTION_RATE_TOP_DOWN_SECTORS_SP" xr:uid="{00000000-0004-0000-0200-000055000000}"/>
    <hyperlink ref="C55" location="materials!MATERIALS_RECYCLING_MEDEAS_SP" display="materials!MATERIALS_RECYCLING_MEDEAS_SP" xr:uid="{00000000-0004-0000-0200-000056000000}"/>
    <hyperlink ref="C54" location="MATERIALS_RECYCLING_SP_x" display="MATERIALS_RECYCLING_SP" xr:uid="{00000000-0004-0000-0200-000057000000}"/>
    <hyperlink ref="C102" location="SELECT_GAS_PRICE_OIL_LINK_SP_x" display="SELECT_GAS_PRICE_OIL_LINK_SP" xr:uid="{00000000-0004-0000-0200-000058000000}"/>
    <hyperlink ref="C103" location="SELECT_MATERIAL_INTENSITY_SP_x" display="SELECT_MATERIAL_INTENSITY_SP" xr:uid="{00000000-0004-0000-0200-000059000000}"/>
    <hyperlink ref="C14" location="LIMIT_ANNUAL_GROWTH_WAGES_SP" display="LIMIT_ANNUAL_GROWTH_WAGES_SP" xr:uid="{00000000-0004-0000-0200-00005A000000}"/>
    <hyperlink ref="C87" location="LIMIT_CONSUMPTION_ENERGY_OVER_TOTAL_NON_DURABLES_SP" display="LIMIT_CONSUMPTION_ENERGY_OVER_TOTAL_NON_DURABLES_SP" xr:uid="{00000000-0004-0000-0200-00005B000000}"/>
    <hyperlink ref="C88" location="LIMIT_ANNUAL_GROWTH_CONSUMPTION_DURABLES_SP_x" display="LIMIT_ANNUAL_GROWTH_CONSUMPTION_DURABLES_SP" xr:uid="{00000000-0004-0000-0200-00005C000000}"/>
    <hyperlink ref="C89" location="LIMIT_ANNUAL_GROWTH_CONSUMPTION_NON_DURABLES_SP_x" display="LIMIT_ANNUAL_GROWTH_CONSUMPTION_NON_DURABLES_SP" xr:uid="{00000000-0004-0000-0200-00005D000000}"/>
    <hyperlink ref="C8" location="SPEED_OF_CHANGE_IN_HOUSEHOLD_COMPOSITION" display="SPEED_OF_CHANGE_IN_HOUSEHOLD_COMPOSITION" xr:uid="{00000000-0004-0000-0200-00005E000000}"/>
    <hyperlink ref="C9" location="HOUSEHOLD_COMPOSITION_IN_NON_EU_REGIONS" display="HOUSEHOLD_COMPOSITION_IN_NON_EU_REGIONS" xr:uid="{00000000-0004-0000-0200-00005F000000}"/>
    <hyperlink ref="C29" location="RECYCLING_CARBON_TAX_REVENUES_SP" display="RECYLING_CARBON_TAX_REVENUES_SP" xr:uid="{D08A3C66-EB5C-43D6-8335-DDB14F7BC87E}"/>
    <hyperlink ref="C71" location="POLICY_LAND_PROTECTION_FROM_SOLAR_PV_SP_x" display="POLICY_LAND_PROTECTION_FROM_SOLAR_PV_SP" xr:uid="{2CF77061-FBB4-4E82-81F2-E6839D3ECB6C}"/>
    <hyperlink ref="C72" location="POLICY_MAXIMUM_SHARE_SOLAR_URBAN_SP_x" display="POLICY_MAXIMUM_SHARE_SOLAR_URBAN_SP" xr:uid="{88D92841-4997-47CE-B2C6-C8412D61E9D0}"/>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CI204"/>
  <sheetViews>
    <sheetView zoomScale="85" zoomScaleNormal="85" workbookViewId="0">
      <pane xSplit="1" ySplit="1" topLeftCell="B69" activePane="bottomRight" state="frozen"/>
      <selection pane="topRight" activeCell="B1" sqref="B1"/>
      <selection pane="bottomLeft" activeCell="A2" sqref="A2"/>
      <selection pane="bottomRight" activeCell="A82" sqref="A82:XFD82"/>
    </sheetView>
  </sheetViews>
  <sheetFormatPr baseColWidth="10" defaultColWidth="11.453125" defaultRowHeight="14.5" x14ac:dyDescent="0.35"/>
  <cols>
    <col min="1" max="1" width="81.1796875" customWidth="1"/>
    <col min="2" max="2" width="46.453125" style="2" customWidth="1"/>
    <col min="3" max="3" width="45.453125" style="2" customWidth="1"/>
    <col min="4" max="4" width="40.453125" bestFit="1" customWidth="1"/>
    <col min="5" max="5" width="28.54296875" bestFit="1" customWidth="1"/>
    <col min="6" max="6" width="30" customWidth="1"/>
    <col min="7" max="7" width="28.453125" bestFit="1" customWidth="1"/>
    <col min="8" max="8" width="24.54296875" customWidth="1"/>
    <col min="9" max="9" width="24.453125" customWidth="1"/>
    <col min="11" max="11" width="15" bestFit="1" customWidth="1"/>
    <col min="12" max="13" width="13.54296875" bestFit="1" customWidth="1"/>
    <col min="21" max="21" width="15.1796875" bestFit="1" customWidth="1"/>
  </cols>
  <sheetData>
    <row r="1" spans="1:3" s="327" customFormat="1" ht="31" x14ac:dyDescent="0.7">
      <c r="A1" s="566" t="s">
        <v>666</v>
      </c>
      <c r="B1" s="566"/>
      <c r="C1" s="566"/>
    </row>
    <row r="3" spans="1:3" x14ac:dyDescent="0.35">
      <c r="A3" s="377" t="s">
        <v>471</v>
      </c>
    </row>
    <row r="4" spans="1:3" x14ac:dyDescent="0.35">
      <c r="A4" s="2"/>
    </row>
    <row r="5" spans="1:3" x14ac:dyDescent="0.35">
      <c r="A5" s="421" t="s">
        <v>387</v>
      </c>
      <c r="B5" s="421" t="s">
        <v>869</v>
      </c>
      <c r="C5" s="421" t="s">
        <v>472</v>
      </c>
    </row>
    <row r="6" spans="1:3" x14ac:dyDescent="0.35">
      <c r="A6" s="392" t="s">
        <v>446</v>
      </c>
      <c r="B6" s="422" t="s">
        <v>386</v>
      </c>
      <c r="C6" s="422" t="s">
        <v>181</v>
      </c>
    </row>
    <row r="7" spans="1:3" x14ac:dyDescent="0.35">
      <c r="A7" s="423" t="s">
        <v>502</v>
      </c>
      <c r="B7" s="424">
        <v>2050</v>
      </c>
      <c r="C7" s="424">
        <v>1</v>
      </c>
    </row>
    <row r="8" spans="1:3" x14ac:dyDescent="0.35">
      <c r="A8" s="423" t="s">
        <v>503</v>
      </c>
      <c r="B8" s="424">
        <v>2050</v>
      </c>
      <c r="C8" s="424">
        <v>1</v>
      </c>
    </row>
    <row r="9" spans="1:3" x14ac:dyDescent="0.35">
      <c r="A9" s="423" t="s">
        <v>504</v>
      </c>
      <c r="B9" s="424">
        <v>2050</v>
      </c>
      <c r="C9" s="424">
        <v>1</v>
      </c>
    </row>
    <row r="10" spans="1:3" x14ac:dyDescent="0.35">
      <c r="A10" s="423" t="s">
        <v>505</v>
      </c>
      <c r="B10" s="424">
        <v>2050</v>
      </c>
      <c r="C10" s="424">
        <v>1</v>
      </c>
    </row>
    <row r="11" spans="1:3" x14ac:dyDescent="0.35">
      <c r="A11" s="423" t="s">
        <v>506</v>
      </c>
      <c r="B11" s="424">
        <v>2050</v>
      </c>
      <c r="C11" s="424">
        <v>1</v>
      </c>
    </row>
    <row r="12" spans="1:3" x14ac:dyDescent="0.35">
      <c r="A12" s="423" t="s">
        <v>507</v>
      </c>
      <c r="B12" s="424">
        <v>2050</v>
      </c>
      <c r="C12" s="424">
        <v>1</v>
      </c>
    </row>
    <row r="13" spans="1:3" x14ac:dyDescent="0.35">
      <c r="A13" s="423" t="s">
        <v>508</v>
      </c>
      <c r="B13" s="424">
        <v>2050</v>
      </c>
      <c r="C13" s="424">
        <v>1</v>
      </c>
    </row>
    <row r="14" spans="1:3" x14ac:dyDescent="0.35">
      <c r="A14" s="423" t="s">
        <v>509</v>
      </c>
      <c r="B14" s="424">
        <v>2050</v>
      </c>
      <c r="C14" s="424">
        <v>1</v>
      </c>
    </row>
    <row r="15" spans="1:3" x14ac:dyDescent="0.35">
      <c r="A15" s="423" t="s">
        <v>510</v>
      </c>
      <c r="B15" s="424">
        <v>2050</v>
      </c>
      <c r="C15" s="424">
        <v>1</v>
      </c>
    </row>
    <row r="16" spans="1:3" x14ac:dyDescent="0.35">
      <c r="A16" s="423" t="s">
        <v>511</v>
      </c>
      <c r="B16" s="424">
        <v>2050</v>
      </c>
      <c r="C16" s="424">
        <v>1</v>
      </c>
    </row>
    <row r="17" spans="1:3" x14ac:dyDescent="0.35">
      <c r="A17" s="423" t="s">
        <v>512</v>
      </c>
      <c r="B17" s="424">
        <v>2050</v>
      </c>
      <c r="C17" s="424">
        <v>1</v>
      </c>
    </row>
    <row r="18" spans="1:3" x14ac:dyDescent="0.35">
      <c r="A18" s="423" t="s">
        <v>513</v>
      </c>
      <c r="B18" s="424">
        <v>2050</v>
      </c>
      <c r="C18" s="424">
        <v>1</v>
      </c>
    </row>
    <row r="19" spans="1:3" x14ac:dyDescent="0.35">
      <c r="A19" s="423" t="s">
        <v>514</v>
      </c>
      <c r="B19" s="424">
        <v>2050</v>
      </c>
      <c r="C19" s="424">
        <v>1</v>
      </c>
    </row>
    <row r="20" spans="1:3" x14ac:dyDescent="0.35">
      <c r="A20" s="423" t="s">
        <v>515</v>
      </c>
      <c r="B20" s="424">
        <v>2050</v>
      </c>
      <c r="C20" s="424">
        <v>1</v>
      </c>
    </row>
    <row r="21" spans="1:3" x14ac:dyDescent="0.35">
      <c r="A21" s="423" t="s">
        <v>516</v>
      </c>
      <c r="B21" s="424">
        <v>2050</v>
      </c>
      <c r="C21" s="424">
        <v>1</v>
      </c>
    </row>
    <row r="22" spans="1:3" x14ac:dyDescent="0.35">
      <c r="A22" s="423" t="s">
        <v>517</v>
      </c>
      <c r="B22" s="424">
        <v>2050</v>
      </c>
      <c r="C22" s="424">
        <v>1</v>
      </c>
    </row>
    <row r="23" spans="1:3" x14ac:dyDescent="0.35">
      <c r="A23" s="423" t="s">
        <v>518</v>
      </c>
      <c r="B23" s="424">
        <v>2050</v>
      </c>
      <c r="C23" s="424">
        <v>1</v>
      </c>
    </row>
    <row r="24" spans="1:3" x14ac:dyDescent="0.35">
      <c r="A24" s="423" t="s">
        <v>519</v>
      </c>
      <c r="B24" s="424">
        <v>2050</v>
      </c>
      <c r="C24" s="424">
        <v>1</v>
      </c>
    </row>
    <row r="25" spans="1:3" x14ac:dyDescent="0.35">
      <c r="A25" s="423" t="s">
        <v>520</v>
      </c>
      <c r="B25" s="424">
        <v>2050</v>
      </c>
      <c r="C25" s="424">
        <v>1</v>
      </c>
    </row>
    <row r="26" spans="1:3" x14ac:dyDescent="0.35">
      <c r="A26" s="423" t="s">
        <v>521</v>
      </c>
      <c r="B26" s="424">
        <v>2050</v>
      </c>
      <c r="C26" s="424">
        <v>1</v>
      </c>
    </row>
    <row r="27" spans="1:3" x14ac:dyDescent="0.35">
      <c r="A27" s="423" t="s">
        <v>522</v>
      </c>
      <c r="B27" s="424">
        <v>2050</v>
      </c>
      <c r="C27" s="424">
        <v>1</v>
      </c>
    </row>
    <row r="28" spans="1:3" x14ac:dyDescent="0.35">
      <c r="A28" s="423" t="s">
        <v>523</v>
      </c>
      <c r="B28" s="424">
        <v>2050</v>
      </c>
      <c r="C28" s="424">
        <v>1</v>
      </c>
    </row>
    <row r="29" spans="1:3" x14ac:dyDescent="0.35">
      <c r="A29" s="423" t="s">
        <v>524</v>
      </c>
      <c r="B29" s="424">
        <v>2050</v>
      </c>
      <c r="C29" s="424">
        <v>1</v>
      </c>
    </row>
    <row r="30" spans="1:3" x14ac:dyDescent="0.35">
      <c r="A30" s="423" t="s">
        <v>525</v>
      </c>
      <c r="B30" s="424">
        <v>2050</v>
      </c>
      <c r="C30" s="424">
        <v>1</v>
      </c>
    </row>
    <row r="31" spans="1:3" x14ac:dyDescent="0.35">
      <c r="A31" s="423" t="s">
        <v>526</v>
      </c>
      <c r="B31" s="424">
        <v>2050</v>
      </c>
      <c r="C31" s="424">
        <v>1</v>
      </c>
    </row>
    <row r="32" spans="1:3" x14ac:dyDescent="0.35">
      <c r="A32" s="423" t="s">
        <v>527</v>
      </c>
      <c r="B32" s="424">
        <v>2050</v>
      </c>
      <c r="C32" s="424">
        <v>1</v>
      </c>
    </row>
    <row r="33" spans="1:3" x14ac:dyDescent="0.35">
      <c r="A33" s="423" t="s">
        <v>528</v>
      </c>
      <c r="B33" s="424">
        <v>2050</v>
      </c>
      <c r="C33" s="424">
        <v>1</v>
      </c>
    </row>
    <row r="34" spans="1:3" x14ac:dyDescent="0.35">
      <c r="A34" s="423" t="s">
        <v>529</v>
      </c>
      <c r="B34" s="424">
        <v>2050</v>
      </c>
      <c r="C34" s="424">
        <v>1</v>
      </c>
    </row>
    <row r="35" spans="1:3" x14ac:dyDescent="0.35">
      <c r="A35" s="423" t="s">
        <v>530</v>
      </c>
      <c r="B35" s="424">
        <v>2050</v>
      </c>
      <c r="C35" s="424">
        <v>1</v>
      </c>
    </row>
    <row r="36" spans="1:3" x14ac:dyDescent="0.35">
      <c r="A36" s="423" t="s">
        <v>218</v>
      </c>
      <c r="B36" s="424">
        <v>2050</v>
      </c>
      <c r="C36" s="424">
        <v>1</v>
      </c>
    </row>
    <row r="37" spans="1:3" x14ac:dyDescent="0.35">
      <c r="A37" s="423" t="s">
        <v>139</v>
      </c>
      <c r="B37" s="424">
        <v>2050</v>
      </c>
      <c r="C37" s="424">
        <v>1</v>
      </c>
    </row>
    <row r="38" spans="1:3" x14ac:dyDescent="0.35">
      <c r="A38" s="423" t="s">
        <v>140</v>
      </c>
      <c r="B38" s="424">
        <v>2050</v>
      </c>
      <c r="C38" s="424">
        <v>1</v>
      </c>
    </row>
    <row r="39" spans="1:3" x14ac:dyDescent="0.35">
      <c r="A39" s="423" t="s">
        <v>141</v>
      </c>
      <c r="B39" s="424">
        <v>2050</v>
      </c>
      <c r="C39" s="424">
        <v>1</v>
      </c>
    </row>
    <row r="40" spans="1:3" x14ac:dyDescent="0.35">
      <c r="A40" s="423" t="s">
        <v>142</v>
      </c>
      <c r="B40" s="424">
        <v>2050</v>
      </c>
      <c r="C40" s="424">
        <v>1</v>
      </c>
    </row>
    <row r="41" spans="1:3" x14ac:dyDescent="0.35">
      <c r="A41" s="423" t="s">
        <v>143</v>
      </c>
      <c r="B41" s="424">
        <v>2050</v>
      </c>
      <c r="C41" s="424">
        <v>1</v>
      </c>
    </row>
    <row r="42" spans="1:3" x14ac:dyDescent="0.35">
      <c r="A42" s="70"/>
      <c r="B42" s="200"/>
      <c r="C42" s="200"/>
    </row>
    <row r="43" spans="1:3" x14ac:dyDescent="0.35">
      <c r="A43" s="377" t="s">
        <v>496</v>
      </c>
      <c r="B43"/>
      <c r="C43"/>
    </row>
    <row r="44" spans="1:3" x14ac:dyDescent="0.35">
      <c r="A44" s="425" t="s">
        <v>387</v>
      </c>
      <c r="B44" s="361" t="s">
        <v>1055</v>
      </c>
      <c r="C44" s="361" t="s">
        <v>1056</v>
      </c>
    </row>
    <row r="45" spans="1:3" x14ac:dyDescent="0.35">
      <c r="A45" s="426" t="s">
        <v>446</v>
      </c>
      <c r="B45" s="427" t="s">
        <v>386</v>
      </c>
      <c r="C45" s="427" t="s">
        <v>181</v>
      </c>
    </row>
    <row r="46" spans="1:3" x14ac:dyDescent="0.35">
      <c r="A46" s="423" t="s">
        <v>102</v>
      </c>
      <c r="B46" s="424">
        <v>2050</v>
      </c>
      <c r="C46" s="428">
        <v>1</v>
      </c>
    </row>
    <row r="47" spans="1:3" x14ac:dyDescent="0.35">
      <c r="A47" s="423" t="s">
        <v>110</v>
      </c>
      <c r="B47" s="424">
        <v>2050</v>
      </c>
      <c r="C47" s="428">
        <v>1</v>
      </c>
    </row>
    <row r="48" spans="1:3" x14ac:dyDescent="0.35">
      <c r="A48" s="423" t="s">
        <v>111</v>
      </c>
      <c r="B48" s="424">
        <v>2050</v>
      </c>
      <c r="C48" s="428">
        <v>2</v>
      </c>
    </row>
    <row r="49" spans="1:3" x14ac:dyDescent="0.35">
      <c r="A49" s="423" t="s">
        <v>112</v>
      </c>
      <c r="B49" s="424">
        <v>2050</v>
      </c>
      <c r="C49" s="428">
        <v>1</v>
      </c>
    </row>
    <row r="50" spans="1:3" x14ac:dyDescent="0.35">
      <c r="A50" s="423" t="s">
        <v>113</v>
      </c>
      <c r="B50" s="424">
        <v>2050</v>
      </c>
      <c r="C50" s="428">
        <v>1</v>
      </c>
    </row>
    <row r="51" spans="1:3" x14ac:dyDescent="0.35">
      <c r="A51" s="423" t="s">
        <v>114</v>
      </c>
      <c r="B51" s="424">
        <v>2050</v>
      </c>
      <c r="C51" s="428">
        <v>1</v>
      </c>
    </row>
    <row r="52" spans="1:3" x14ac:dyDescent="0.35">
      <c r="A52" s="423" t="s">
        <v>115</v>
      </c>
      <c r="B52" s="424">
        <v>2050</v>
      </c>
      <c r="C52" s="428">
        <v>1</v>
      </c>
    </row>
    <row r="53" spans="1:3" x14ac:dyDescent="0.35">
      <c r="A53" s="423" t="s">
        <v>116</v>
      </c>
      <c r="B53" s="424">
        <v>2050</v>
      </c>
      <c r="C53" s="428">
        <v>1</v>
      </c>
    </row>
    <row r="54" spans="1:3" x14ac:dyDescent="0.35">
      <c r="A54" s="423" t="s">
        <v>117</v>
      </c>
      <c r="B54" s="424">
        <v>2050</v>
      </c>
      <c r="C54" s="428">
        <v>1</v>
      </c>
    </row>
    <row r="55" spans="1:3" x14ac:dyDescent="0.35">
      <c r="A55" s="423" t="s">
        <v>118</v>
      </c>
      <c r="B55" s="424">
        <v>2050</v>
      </c>
      <c r="C55" s="428">
        <v>1</v>
      </c>
    </row>
    <row r="56" spans="1:3" x14ac:dyDescent="0.35">
      <c r="A56" s="423" t="s">
        <v>119</v>
      </c>
      <c r="B56" s="424">
        <v>2050</v>
      </c>
      <c r="C56" s="428">
        <v>1</v>
      </c>
    </row>
    <row r="57" spans="1:3" x14ac:dyDescent="0.35">
      <c r="A57" s="423" t="s">
        <v>120</v>
      </c>
      <c r="B57" s="424">
        <v>2050</v>
      </c>
      <c r="C57" s="428">
        <v>1</v>
      </c>
    </row>
    <row r="58" spans="1:3" x14ac:dyDescent="0.35">
      <c r="A58" s="423" t="s">
        <v>121</v>
      </c>
      <c r="B58" s="424">
        <v>2050</v>
      </c>
      <c r="C58" s="428">
        <v>1</v>
      </c>
    </row>
    <row r="59" spans="1:3" x14ac:dyDescent="0.35">
      <c r="A59" s="423" t="s">
        <v>122</v>
      </c>
      <c r="B59" s="424">
        <v>2050</v>
      </c>
      <c r="C59" s="428">
        <v>1</v>
      </c>
    </row>
    <row r="60" spans="1:3" x14ac:dyDescent="0.35">
      <c r="A60" s="423" t="s">
        <v>123</v>
      </c>
      <c r="B60" s="424">
        <v>2050</v>
      </c>
      <c r="C60" s="428">
        <v>1</v>
      </c>
    </row>
    <row r="61" spans="1:3" x14ac:dyDescent="0.35">
      <c r="A61" s="423" t="s">
        <v>124</v>
      </c>
      <c r="B61" s="424">
        <v>2050</v>
      </c>
      <c r="C61" s="428">
        <v>1</v>
      </c>
    </row>
    <row r="62" spans="1:3" x14ac:dyDescent="0.35">
      <c r="A62" s="423" t="s">
        <v>125</v>
      </c>
      <c r="B62" s="424">
        <v>2050</v>
      </c>
      <c r="C62" s="428">
        <v>1</v>
      </c>
    </row>
    <row r="63" spans="1:3" x14ac:dyDescent="0.35">
      <c r="A63" s="423" t="s">
        <v>126</v>
      </c>
      <c r="B63" s="424">
        <v>2050</v>
      </c>
      <c r="C63" s="428">
        <v>1</v>
      </c>
    </row>
    <row r="64" spans="1:3" x14ac:dyDescent="0.35">
      <c r="A64" s="423" t="s">
        <v>127</v>
      </c>
      <c r="B64" s="424">
        <v>2050</v>
      </c>
      <c r="C64" s="428">
        <v>1</v>
      </c>
    </row>
    <row r="65" spans="1:3" x14ac:dyDescent="0.35">
      <c r="A65" s="423" t="s">
        <v>128</v>
      </c>
      <c r="B65" s="424">
        <v>2050</v>
      </c>
      <c r="C65" s="428">
        <v>1</v>
      </c>
    </row>
    <row r="66" spans="1:3" x14ac:dyDescent="0.35">
      <c r="A66" s="423" t="s">
        <v>129</v>
      </c>
      <c r="B66" s="424">
        <v>2050</v>
      </c>
      <c r="C66" s="428">
        <v>1</v>
      </c>
    </row>
    <row r="67" spans="1:3" x14ac:dyDescent="0.35">
      <c r="A67" s="423" t="s">
        <v>130</v>
      </c>
      <c r="B67" s="424">
        <v>2050</v>
      </c>
      <c r="C67" s="428">
        <v>1</v>
      </c>
    </row>
    <row r="68" spans="1:3" x14ac:dyDescent="0.35">
      <c r="A68" s="423" t="s">
        <v>131</v>
      </c>
      <c r="B68" s="424">
        <v>2050</v>
      </c>
      <c r="C68" s="428">
        <v>1</v>
      </c>
    </row>
    <row r="69" spans="1:3" x14ac:dyDescent="0.35">
      <c r="A69" s="423" t="s">
        <v>132</v>
      </c>
      <c r="B69" s="424">
        <v>2050</v>
      </c>
      <c r="C69" s="428">
        <v>1</v>
      </c>
    </row>
    <row r="70" spans="1:3" x14ac:dyDescent="0.35">
      <c r="A70" s="423" t="s">
        <v>133</v>
      </c>
      <c r="B70" s="424">
        <v>2050</v>
      </c>
      <c r="C70" s="428">
        <v>1</v>
      </c>
    </row>
    <row r="71" spans="1:3" x14ac:dyDescent="0.35">
      <c r="A71" s="423" t="s">
        <v>134</v>
      </c>
      <c r="B71" s="424">
        <v>2050</v>
      </c>
      <c r="C71" s="428">
        <v>1</v>
      </c>
    </row>
    <row r="72" spans="1:3" x14ac:dyDescent="0.35">
      <c r="A72" s="423" t="s">
        <v>135</v>
      </c>
      <c r="B72" s="424">
        <v>2050</v>
      </c>
      <c r="C72" s="428">
        <v>1</v>
      </c>
    </row>
    <row r="73" spans="1:3" x14ac:dyDescent="0.35">
      <c r="A73" s="423" t="s">
        <v>136</v>
      </c>
      <c r="B73" s="424">
        <v>2050</v>
      </c>
      <c r="C73" s="428">
        <v>1</v>
      </c>
    </row>
    <row r="74" spans="1:3" x14ac:dyDescent="0.35">
      <c r="A74" s="423" t="s">
        <v>137</v>
      </c>
      <c r="B74" s="424">
        <v>2050</v>
      </c>
      <c r="C74" s="428">
        <v>2</v>
      </c>
    </row>
    <row r="75" spans="1:3" x14ac:dyDescent="0.35">
      <c r="A75" s="423" t="s">
        <v>138</v>
      </c>
      <c r="B75" s="424">
        <v>2050</v>
      </c>
      <c r="C75" s="428">
        <v>2</v>
      </c>
    </row>
    <row r="76" spans="1:3" x14ac:dyDescent="0.35">
      <c r="A76" s="423" t="s">
        <v>139</v>
      </c>
      <c r="B76" s="424">
        <v>2050</v>
      </c>
      <c r="C76" s="428">
        <v>2</v>
      </c>
    </row>
    <row r="77" spans="1:3" x14ac:dyDescent="0.35">
      <c r="A77" s="423" t="s">
        <v>140</v>
      </c>
      <c r="B77" s="424">
        <v>2050</v>
      </c>
      <c r="C77" s="428">
        <v>2</v>
      </c>
    </row>
    <row r="78" spans="1:3" x14ac:dyDescent="0.35">
      <c r="A78" s="423" t="s">
        <v>141</v>
      </c>
      <c r="B78" s="424">
        <v>2050</v>
      </c>
      <c r="C78" s="428">
        <v>1</v>
      </c>
    </row>
    <row r="79" spans="1:3" x14ac:dyDescent="0.35">
      <c r="A79" s="423" t="s">
        <v>142</v>
      </c>
      <c r="B79" s="424">
        <v>2050</v>
      </c>
      <c r="C79" s="428">
        <v>1</v>
      </c>
    </row>
    <row r="80" spans="1:3" x14ac:dyDescent="0.35">
      <c r="A80" s="423" t="s">
        <v>143</v>
      </c>
      <c r="B80" s="424">
        <v>2050</v>
      </c>
      <c r="C80" s="428">
        <v>2</v>
      </c>
    </row>
    <row r="81" spans="1:36" x14ac:dyDescent="0.35">
      <c r="A81" s="70"/>
      <c r="B81" s="200"/>
      <c r="C81" s="200"/>
    </row>
    <row r="82" spans="1:36" x14ac:dyDescent="0.35">
      <c r="A82" s="377" t="s">
        <v>498</v>
      </c>
    </row>
    <row r="83" spans="1:36" x14ac:dyDescent="0.35">
      <c r="A83" s="361" t="s">
        <v>387</v>
      </c>
      <c r="B83" s="361" t="s">
        <v>499</v>
      </c>
    </row>
    <row r="84" spans="1:36" x14ac:dyDescent="0.35">
      <c r="A84" s="392" t="s">
        <v>446</v>
      </c>
      <c r="B84" s="54" t="s">
        <v>181</v>
      </c>
    </row>
    <row r="85" spans="1:36" x14ac:dyDescent="0.35">
      <c r="A85" s="429">
        <v>0</v>
      </c>
      <c r="B85" s="379" t="s">
        <v>313</v>
      </c>
    </row>
    <row r="86" spans="1:36" x14ac:dyDescent="0.35">
      <c r="A86" s="429">
        <v>1</v>
      </c>
      <c r="B86" s="379" t="s">
        <v>953</v>
      </c>
    </row>
    <row r="87" spans="1:36" ht="15" thickBot="1" x14ac:dyDescent="0.4">
      <c r="A87" s="381" t="s">
        <v>224</v>
      </c>
      <c r="B87" s="195">
        <v>1</v>
      </c>
    </row>
    <row r="88" spans="1:36" x14ac:dyDescent="0.35">
      <c r="A88" s="381"/>
      <c r="B88" s="430"/>
    </row>
    <row r="89" spans="1:36" x14ac:dyDescent="0.35">
      <c r="A89" s="361" t="s">
        <v>387</v>
      </c>
      <c r="B89" s="361" t="s">
        <v>764</v>
      </c>
    </row>
    <row r="90" spans="1:36" x14ac:dyDescent="0.35">
      <c r="A90" s="381" t="s">
        <v>448</v>
      </c>
      <c r="B90" s="54" t="s">
        <v>28</v>
      </c>
    </row>
    <row r="91" spans="1:36" x14ac:dyDescent="0.35">
      <c r="A91" s="381" t="s">
        <v>180</v>
      </c>
      <c r="B91" s="431">
        <v>2020</v>
      </c>
    </row>
    <row r="92" spans="1:36" x14ac:dyDescent="0.35">
      <c r="A92" s="381"/>
      <c r="B92" s="430"/>
    </row>
    <row r="93" spans="1:36" x14ac:dyDescent="0.35">
      <c r="A93" s="361" t="s">
        <v>387</v>
      </c>
      <c r="B93" s="361" t="s">
        <v>870</v>
      </c>
    </row>
    <row r="94" spans="1:36" x14ac:dyDescent="0.35">
      <c r="A94" s="392" t="s">
        <v>446</v>
      </c>
      <c r="B94" s="344" t="s">
        <v>181</v>
      </c>
    </row>
    <row r="95" spans="1:36" ht="15" thickBot="1" x14ac:dyDescent="0.4">
      <c r="A95" s="423" t="s">
        <v>502</v>
      </c>
      <c r="B95" s="193">
        <v>6.7638094652093458E-3</v>
      </c>
      <c r="C95" s="176"/>
      <c r="D95" s="176"/>
      <c r="E95" s="176"/>
      <c r="F95" s="176"/>
      <c r="G95" s="176"/>
      <c r="H95" s="176"/>
      <c r="I95" s="176"/>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row>
    <row r="96" spans="1:36" ht="15" thickBot="1" x14ac:dyDescent="0.4">
      <c r="A96" s="423" t="s">
        <v>503</v>
      </c>
      <c r="B96" s="194">
        <v>6.0517171836007855E-3</v>
      </c>
      <c r="C96" s="176"/>
      <c r="D96" s="176"/>
      <c r="E96" s="176"/>
      <c r="F96" s="176"/>
      <c r="G96" s="176"/>
      <c r="H96" s="176"/>
      <c r="I96" s="176"/>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row>
    <row r="97" spans="1:36" ht="15" thickBot="1" x14ac:dyDescent="0.4">
      <c r="A97" s="423" t="s">
        <v>504</v>
      </c>
      <c r="B97" s="194">
        <v>7.7984313042458895E-3</v>
      </c>
      <c r="C97" s="176"/>
      <c r="D97" s="176"/>
      <c r="E97" s="176"/>
      <c r="F97" s="176"/>
      <c r="G97" s="176"/>
      <c r="H97" s="176"/>
      <c r="I97" s="176"/>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row>
    <row r="98" spans="1:36" ht="15" thickBot="1" x14ac:dyDescent="0.4">
      <c r="A98" s="423" t="s">
        <v>505</v>
      </c>
      <c r="B98" s="194">
        <v>1.1432512756108498E-2</v>
      </c>
      <c r="C98" s="176"/>
      <c r="D98" s="176"/>
      <c r="E98" s="176"/>
      <c r="F98" s="176"/>
      <c r="G98" s="176"/>
      <c r="H98" s="176"/>
      <c r="I98" s="176"/>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row>
    <row r="99" spans="1:36" ht="15" thickBot="1" x14ac:dyDescent="0.4">
      <c r="A99" s="423" t="s">
        <v>506</v>
      </c>
      <c r="B99" s="194">
        <v>2.5111601733975593E-2</v>
      </c>
      <c r="C99" s="176"/>
      <c r="D99" s="176"/>
      <c r="E99" s="176"/>
      <c r="F99" s="176"/>
      <c r="G99" s="176"/>
      <c r="H99" s="176"/>
      <c r="I99" s="176"/>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row>
    <row r="100" spans="1:36" ht="15" thickBot="1" x14ac:dyDescent="0.4">
      <c r="A100" s="423" t="s">
        <v>507</v>
      </c>
      <c r="B100" s="194">
        <v>3.7858541191296614E-3</v>
      </c>
      <c r="C100" s="176"/>
      <c r="D100" s="176"/>
      <c r="E100" s="176"/>
      <c r="F100" s="176"/>
      <c r="G100" s="176"/>
      <c r="H100" s="176"/>
      <c r="I100" s="176"/>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row>
    <row r="101" spans="1:36" ht="15" thickBot="1" x14ac:dyDescent="0.4">
      <c r="A101" s="423" t="s">
        <v>508</v>
      </c>
      <c r="B101" s="194">
        <v>5.108581845221092E-3</v>
      </c>
      <c r="C101" s="176"/>
      <c r="D101" s="176"/>
      <c r="E101" s="176"/>
      <c r="F101" s="176"/>
      <c r="G101" s="176"/>
      <c r="H101" s="176"/>
      <c r="I101" s="176"/>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row>
    <row r="102" spans="1:36" ht="15" thickBot="1" x14ac:dyDescent="0.4">
      <c r="A102" s="423" t="s">
        <v>509</v>
      </c>
      <c r="B102" s="194">
        <v>7.8017258026502846E-3</v>
      </c>
      <c r="C102" s="176"/>
      <c r="D102" s="176"/>
      <c r="E102" s="176"/>
      <c r="F102" s="176"/>
      <c r="G102" s="176"/>
      <c r="H102" s="176"/>
      <c r="I102" s="176"/>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row>
    <row r="103" spans="1:36" ht="15" thickBot="1" x14ac:dyDescent="0.4">
      <c r="A103" s="423" t="s">
        <v>510</v>
      </c>
      <c r="B103" s="194">
        <v>3.0320098344720284E-3</v>
      </c>
      <c r="C103" s="176"/>
      <c r="D103" s="176"/>
      <c r="E103" s="176"/>
      <c r="F103" s="176"/>
      <c r="G103" s="176"/>
      <c r="H103" s="176"/>
      <c r="I103" s="176"/>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row>
    <row r="104" spans="1:36" ht="15" thickBot="1" x14ac:dyDescent="0.4">
      <c r="A104" s="423" t="s">
        <v>511</v>
      </c>
      <c r="B104" s="194">
        <v>5.2085601839995709E-3</v>
      </c>
      <c r="C104" s="176"/>
      <c r="D104" s="176"/>
      <c r="E104" s="176"/>
      <c r="F104" s="176"/>
      <c r="G104" s="176"/>
      <c r="H104" s="176"/>
      <c r="I104" s="176"/>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row>
    <row r="105" spans="1:36" ht="15" thickBot="1" x14ac:dyDescent="0.4">
      <c r="A105" s="423" t="s">
        <v>512</v>
      </c>
      <c r="B105" s="194">
        <v>6.7653358045530994E-3</v>
      </c>
      <c r="C105" s="176"/>
      <c r="D105" s="176"/>
      <c r="E105" s="176"/>
      <c r="F105" s="176"/>
      <c r="G105" s="176"/>
      <c r="H105" s="176"/>
      <c r="I105" s="176"/>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row>
    <row r="106" spans="1:36" ht="15" thickBot="1" x14ac:dyDescent="0.4">
      <c r="A106" s="423" t="s">
        <v>513</v>
      </c>
      <c r="B106" s="194">
        <v>9.8700339417379622E-3</v>
      </c>
      <c r="C106" s="176"/>
      <c r="D106" s="176"/>
      <c r="E106" s="176"/>
      <c r="F106" s="176"/>
      <c r="G106" s="176"/>
      <c r="H106" s="176"/>
      <c r="I106" s="176"/>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row>
    <row r="107" spans="1:36" ht="15" thickBot="1" x14ac:dyDescent="0.4">
      <c r="A107" s="423" t="s">
        <v>514</v>
      </c>
      <c r="B107" s="194">
        <v>5.0849162782492198E-3</v>
      </c>
      <c r="C107" s="176"/>
      <c r="D107" s="176"/>
      <c r="E107" s="176"/>
      <c r="F107" s="176"/>
      <c r="G107" s="176"/>
      <c r="H107" s="176"/>
      <c r="I107" s="176"/>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row>
    <row r="108" spans="1:36" ht="15" thickBot="1" x14ac:dyDescent="0.4">
      <c r="A108" s="423" t="s">
        <v>515</v>
      </c>
      <c r="B108" s="194">
        <v>8.1738329729474125E-3</v>
      </c>
      <c r="C108" s="176"/>
      <c r="D108" s="176"/>
      <c r="E108" s="176"/>
      <c r="F108" s="176"/>
      <c r="G108" s="176"/>
      <c r="H108" s="176"/>
      <c r="I108" s="176"/>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row>
    <row r="109" spans="1:36" ht="15" thickBot="1" x14ac:dyDescent="0.4">
      <c r="A109" s="423" t="s">
        <v>516</v>
      </c>
      <c r="B109" s="194">
        <v>5.0635419117172099E-3</v>
      </c>
      <c r="C109" s="176"/>
      <c r="D109" s="176"/>
      <c r="E109" s="176"/>
      <c r="F109" s="176"/>
      <c r="G109" s="176"/>
      <c r="H109" s="176"/>
      <c r="I109" s="176"/>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row>
    <row r="110" spans="1:36" ht="15" thickBot="1" x14ac:dyDescent="0.4">
      <c r="A110" s="423" t="s">
        <v>517</v>
      </c>
      <c r="B110" s="194">
        <v>1.4625487128787217E-2</v>
      </c>
      <c r="C110" s="176"/>
      <c r="D110" s="176"/>
      <c r="E110" s="176"/>
      <c r="F110" s="176"/>
      <c r="G110" s="176"/>
      <c r="H110" s="176"/>
      <c r="I110" s="176"/>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row>
    <row r="111" spans="1:36" ht="15" thickBot="1" x14ac:dyDescent="0.4">
      <c r="A111" s="423" t="s">
        <v>518</v>
      </c>
      <c r="B111" s="194">
        <v>1.7020425175451041E-2</v>
      </c>
      <c r="C111" s="176"/>
      <c r="D111" s="176"/>
      <c r="E111" s="176"/>
      <c r="F111" s="176"/>
      <c r="G111" s="176"/>
      <c r="H111" s="176"/>
      <c r="I111" s="176"/>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row>
    <row r="112" spans="1:36" ht="15" thickBot="1" x14ac:dyDescent="0.4">
      <c r="A112" s="423" t="s">
        <v>519</v>
      </c>
      <c r="B112" s="194">
        <v>2.5743494823914276E-2</v>
      </c>
      <c r="C112" s="176"/>
      <c r="D112" s="176"/>
      <c r="E112" s="176"/>
      <c r="F112" s="176"/>
      <c r="G112" s="176"/>
      <c r="H112" s="176"/>
      <c r="I112" s="176"/>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row>
    <row r="113" spans="1:36" ht="15" thickBot="1" x14ac:dyDescent="0.4">
      <c r="A113" s="423" t="s">
        <v>520</v>
      </c>
      <c r="B113" s="194">
        <v>2.447970864403691E-2</v>
      </c>
      <c r="C113" s="176"/>
      <c r="D113" s="176"/>
      <c r="E113" s="176"/>
      <c r="F113" s="176"/>
      <c r="G113" s="176"/>
      <c r="H113" s="176"/>
      <c r="I113" s="176"/>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row>
    <row r="114" spans="1:36" ht="15" thickBot="1" x14ac:dyDescent="0.4">
      <c r="A114" s="423" t="s">
        <v>521</v>
      </c>
      <c r="B114" s="194">
        <v>6.5774558915870432E-3</v>
      </c>
      <c r="C114" s="176"/>
      <c r="D114" s="176"/>
      <c r="E114" s="176"/>
      <c r="F114" s="176"/>
      <c r="G114" s="176"/>
      <c r="H114" s="176"/>
      <c r="I114" s="176"/>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row>
    <row r="115" spans="1:36" ht="15" thickBot="1" x14ac:dyDescent="0.4">
      <c r="A115" s="423" t="s">
        <v>522</v>
      </c>
      <c r="B115" s="194">
        <v>4.7801411029414782E-3</v>
      </c>
      <c r="C115" s="176"/>
      <c r="D115" s="176"/>
      <c r="E115" s="176"/>
      <c r="F115" s="176"/>
      <c r="G115" s="176"/>
      <c r="H115" s="176"/>
      <c r="I115" s="176"/>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row>
    <row r="116" spans="1:36" ht="15" thickBot="1" x14ac:dyDescent="0.4">
      <c r="A116" s="423" t="s">
        <v>523</v>
      </c>
      <c r="B116" s="194">
        <v>9.405439016020492E-3</v>
      </c>
      <c r="C116" s="176"/>
      <c r="D116" s="176"/>
      <c r="E116" s="176"/>
      <c r="F116" s="176"/>
      <c r="G116" s="176"/>
      <c r="H116" s="176"/>
      <c r="I116" s="176"/>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row>
    <row r="117" spans="1:36" ht="15" thickBot="1" x14ac:dyDescent="0.4">
      <c r="A117" s="423" t="s">
        <v>524</v>
      </c>
      <c r="B117" s="194">
        <v>1.10735976213417E-2</v>
      </c>
      <c r="C117" s="176"/>
      <c r="D117" s="176"/>
      <c r="E117" s="176"/>
      <c r="F117" s="176"/>
      <c r="G117" s="176"/>
      <c r="H117" s="176"/>
      <c r="I117" s="176"/>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row>
    <row r="118" spans="1:36" ht="15" thickBot="1" x14ac:dyDescent="0.4">
      <c r="A118" s="423" t="s">
        <v>525</v>
      </c>
      <c r="B118" s="194">
        <v>3.5934788599779159E-3</v>
      </c>
      <c r="C118" s="176"/>
      <c r="D118" s="176"/>
      <c r="E118" s="176"/>
      <c r="F118" s="176"/>
      <c r="G118" s="176"/>
      <c r="H118" s="176"/>
      <c r="I118" s="176"/>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row>
    <row r="119" spans="1:36" ht="15" thickBot="1" x14ac:dyDescent="0.4">
      <c r="A119" s="423" t="s">
        <v>526</v>
      </c>
      <c r="B119" s="194">
        <v>7.0714026030333152E-3</v>
      </c>
      <c r="C119" s="176"/>
      <c r="D119" s="176"/>
      <c r="E119" s="176"/>
      <c r="F119" s="176"/>
      <c r="G119" s="176"/>
      <c r="H119" s="176"/>
      <c r="I119" s="176"/>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row>
    <row r="120" spans="1:36" ht="15" thickBot="1" x14ac:dyDescent="0.4">
      <c r="A120" s="423" t="s">
        <v>527</v>
      </c>
      <c r="B120" s="194">
        <v>6.1640668342778015E-3</v>
      </c>
      <c r="C120" s="176"/>
      <c r="D120" s="176"/>
      <c r="E120" s="176"/>
      <c r="F120" s="176"/>
      <c r="G120" s="176"/>
      <c r="H120" s="176"/>
      <c r="I120" s="176"/>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row>
    <row r="121" spans="1:36" ht="15" thickBot="1" x14ac:dyDescent="0.4">
      <c r="A121" s="423" t="s">
        <v>528</v>
      </c>
      <c r="B121" s="194">
        <v>7.1498562870118427E-3</v>
      </c>
      <c r="C121" s="176"/>
      <c r="D121" s="176"/>
      <c r="E121" s="176"/>
      <c r="F121" s="176"/>
      <c r="G121" s="176"/>
      <c r="H121" s="176"/>
      <c r="I121" s="176"/>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row>
    <row r="122" spans="1:36" ht="15" thickBot="1" x14ac:dyDescent="0.4">
      <c r="A122" s="423" t="s">
        <v>529</v>
      </c>
      <c r="B122" s="194">
        <v>6.0638369645959955E-3</v>
      </c>
      <c r="C122" s="176"/>
      <c r="D122" s="176"/>
      <c r="E122" s="176"/>
      <c r="F122" s="176"/>
      <c r="G122" s="176"/>
      <c r="H122" s="176"/>
      <c r="I122" s="176"/>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row>
    <row r="123" spans="1:36" ht="15" thickBot="1" x14ac:dyDescent="0.4">
      <c r="A123" s="423" t="s">
        <v>530</v>
      </c>
      <c r="B123" s="194">
        <v>4.1624106228969654E-4</v>
      </c>
      <c r="C123" s="176"/>
      <c r="D123" s="176"/>
      <c r="E123" s="176"/>
      <c r="F123" s="176"/>
      <c r="G123" s="176"/>
      <c r="H123" s="176"/>
      <c r="I123" s="176"/>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row>
    <row r="124" spans="1:36" ht="15" thickBot="1" x14ac:dyDescent="0.4">
      <c r="A124" s="423" t="s">
        <v>218</v>
      </c>
      <c r="B124" s="194">
        <v>1.3251843148416149E-3</v>
      </c>
      <c r="C124" s="176"/>
      <c r="D124" s="176"/>
      <c r="E124" s="176"/>
      <c r="F124" s="176"/>
      <c r="G124" s="176"/>
      <c r="H124" s="176"/>
      <c r="I124" s="176"/>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row>
    <row r="125" spans="1:36" ht="15" thickBot="1" x14ac:dyDescent="0.4">
      <c r="A125" s="423" t="s">
        <v>139</v>
      </c>
      <c r="B125" s="194">
        <v>8.685831899774908E-4</v>
      </c>
      <c r="C125" s="176"/>
      <c r="D125" s="176"/>
      <c r="E125" s="176"/>
      <c r="F125" s="176"/>
      <c r="G125" s="176"/>
      <c r="H125" s="176"/>
      <c r="I125" s="176"/>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row>
    <row r="126" spans="1:36" ht="15" thickBot="1" x14ac:dyDescent="0.4">
      <c r="A126" s="423" t="s">
        <v>140</v>
      </c>
      <c r="B126" s="194">
        <v>1.5012725870325971E-3</v>
      </c>
      <c r="C126" s="176"/>
      <c r="D126" s="176"/>
      <c r="E126" s="176"/>
      <c r="F126" s="176"/>
      <c r="G126" s="176"/>
      <c r="H126" s="176"/>
      <c r="I126" s="176"/>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row>
    <row r="127" spans="1:36" ht="15" thickBot="1" x14ac:dyDescent="0.4">
      <c r="A127" s="423" t="s">
        <v>141</v>
      </c>
      <c r="B127" s="194">
        <v>3.6601629965195238E-3</v>
      </c>
      <c r="C127" s="176"/>
      <c r="D127" s="176"/>
      <c r="E127" s="176"/>
      <c r="F127" s="176"/>
      <c r="G127" s="176"/>
      <c r="H127" s="176"/>
      <c r="I127" s="176"/>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row>
    <row r="128" spans="1:36" ht="15" thickBot="1" x14ac:dyDescent="0.4">
      <c r="A128" s="423" t="s">
        <v>142</v>
      </c>
      <c r="B128" s="194">
        <v>2.4650430266646771E-3</v>
      </c>
      <c r="C128" s="176"/>
      <c r="D128" s="176"/>
      <c r="E128" s="176"/>
      <c r="F128" s="176"/>
      <c r="G128" s="176"/>
      <c r="H128" s="176"/>
      <c r="I128" s="176"/>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row>
    <row r="129" spans="1:36" ht="15" thickBot="1" x14ac:dyDescent="0.4">
      <c r="A129" s="423" t="s">
        <v>143</v>
      </c>
      <c r="B129" s="194">
        <v>2.2029915947564564E-3</v>
      </c>
      <c r="C129" s="176"/>
      <c r="D129" s="176"/>
      <c r="E129" s="176"/>
      <c r="F129" s="176"/>
      <c r="G129" s="176"/>
      <c r="H129" s="176"/>
      <c r="I129" s="176"/>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row>
    <row r="132" spans="1:36" x14ac:dyDescent="0.35">
      <c r="A132" s="548" t="s">
        <v>871</v>
      </c>
    </row>
    <row r="133" spans="1:36" x14ac:dyDescent="0.35">
      <c r="A133" s="134">
        <v>0</v>
      </c>
      <c r="B133" s="432" t="s">
        <v>313</v>
      </c>
    </row>
    <row r="134" spans="1:36" x14ac:dyDescent="0.35">
      <c r="A134" s="433">
        <v>1</v>
      </c>
      <c r="B134" s="432" t="s">
        <v>532</v>
      </c>
    </row>
    <row r="135" spans="1:36" x14ac:dyDescent="0.35">
      <c r="A135" s="433">
        <v>2</v>
      </c>
      <c r="B135" s="432" t="s">
        <v>1637</v>
      </c>
    </row>
    <row r="136" spans="1:36" x14ac:dyDescent="0.35">
      <c r="A136" s="433">
        <v>3</v>
      </c>
      <c r="B136" s="432" t="s">
        <v>1638</v>
      </c>
    </row>
    <row r="137" spans="1:36" x14ac:dyDescent="0.35">
      <c r="A137" s="381" t="s">
        <v>224</v>
      </c>
      <c r="B137" s="383">
        <v>1</v>
      </c>
    </row>
    <row r="138" spans="1:36" x14ac:dyDescent="0.35">
      <c r="A138" s="169"/>
      <c r="B138" s="54"/>
    </row>
    <row r="139" spans="1:36" x14ac:dyDescent="0.35">
      <c r="A139" s="54"/>
    </row>
    <row r="140" spans="1:36" x14ac:dyDescent="0.35">
      <c r="A140" s="547" t="s">
        <v>1748</v>
      </c>
    </row>
    <row r="141" spans="1:36" x14ac:dyDescent="0.35">
      <c r="A141" s="134"/>
      <c r="B141" s="432"/>
    </row>
    <row r="142" spans="1:36" x14ac:dyDescent="0.35">
      <c r="A142" s="433">
        <v>1</v>
      </c>
      <c r="B142" s="434" t="s">
        <v>1368</v>
      </c>
    </row>
    <row r="143" spans="1:36" x14ac:dyDescent="0.35">
      <c r="A143" s="433">
        <v>2</v>
      </c>
      <c r="B143" s="434" t="s">
        <v>1369</v>
      </c>
    </row>
    <row r="144" spans="1:36" x14ac:dyDescent="0.35">
      <c r="A144" s="433">
        <v>3</v>
      </c>
      <c r="B144" s="434" t="s">
        <v>1370</v>
      </c>
    </row>
    <row r="145" spans="1:87" x14ac:dyDescent="0.35">
      <c r="A145" s="381" t="s">
        <v>224</v>
      </c>
      <c r="B145" s="383">
        <v>2</v>
      </c>
    </row>
    <row r="146" spans="1:87" x14ac:dyDescent="0.35">
      <c r="A146" s="2"/>
    </row>
    <row r="147" spans="1:87" x14ac:dyDescent="0.35">
      <c r="A147" s="500" t="s">
        <v>1746</v>
      </c>
    </row>
    <row r="148" spans="1:87" x14ac:dyDescent="0.35">
      <c r="A148" s="55" t="s">
        <v>872</v>
      </c>
      <c r="B148" s="188"/>
    </row>
    <row r="149" spans="1:87" x14ac:dyDescent="0.35">
      <c r="A149" s="435">
        <v>0</v>
      </c>
      <c r="B149" s="436" t="s">
        <v>313</v>
      </c>
    </row>
    <row r="150" spans="1:87" x14ac:dyDescent="0.35">
      <c r="A150" s="435">
        <v>1</v>
      </c>
      <c r="B150" s="437" t="s">
        <v>314</v>
      </c>
    </row>
    <row r="151" spans="1:87" x14ac:dyDescent="0.35">
      <c r="A151" s="381" t="s">
        <v>224</v>
      </c>
      <c r="B151" s="382">
        <v>0</v>
      </c>
    </row>
    <row r="153" spans="1:87" x14ac:dyDescent="0.35">
      <c r="A153" s="530" t="s">
        <v>867</v>
      </c>
    </row>
    <row r="154" spans="1:87" x14ac:dyDescent="0.35">
      <c r="A154" s="345" t="s">
        <v>312</v>
      </c>
      <c r="B154" s="408">
        <v>2015</v>
      </c>
      <c r="C154" s="408">
        <f t="shared" ref="C154:BN154" si="0">1+B154</f>
        <v>2016</v>
      </c>
      <c r="D154" s="408">
        <f t="shared" si="0"/>
        <v>2017</v>
      </c>
      <c r="E154" s="408">
        <f t="shared" si="0"/>
        <v>2018</v>
      </c>
      <c r="F154" s="408">
        <f t="shared" si="0"/>
        <v>2019</v>
      </c>
      <c r="G154" s="408">
        <f t="shared" si="0"/>
        <v>2020</v>
      </c>
      <c r="H154" s="408">
        <f t="shared" si="0"/>
        <v>2021</v>
      </c>
      <c r="I154" s="408">
        <f t="shared" si="0"/>
        <v>2022</v>
      </c>
      <c r="J154" s="408">
        <f t="shared" si="0"/>
        <v>2023</v>
      </c>
      <c r="K154" s="408">
        <f t="shared" si="0"/>
        <v>2024</v>
      </c>
      <c r="L154" s="408">
        <f t="shared" si="0"/>
        <v>2025</v>
      </c>
      <c r="M154" s="408">
        <f t="shared" si="0"/>
        <v>2026</v>
      </c>
      <c r="N154" s="408">
        <f t="shared" si="0"/>
        <v>2027</v>
      </c>
      <c r="O154" s="408">
        <f t="shared" si="0"/>
        <v>2028</v>
      </c>
      <c r="P154" s="408">
        <f t="shared" si="0"/>
        <v>2029</v>
      </c>
      <c r="Q154" s="408">
        <f t="shared" si="0"/>
        <v>2030</v>
      </c>
      <c r="R154" s="408">
        <f t="shared" si="0"/>
        <v>2031</v>
      </c>
      <c r="S154" s="408">
        <f t="shared" si="0"/>
        <v>2032</v>
      </c>
      <c r="T154" s="408">
        <f t="shared" si="0"/>
        <v>2033</v>
      </c>
      <c r="U154" s="408">
        <f t="shared" si="0"/>
        <v>2034</v>
      </c>
      <c r="V154" s="408">
        <f t="shared" si="0"/>
        <v>2035</v>
      </c>
      <c r="W154" s="408">
        <f t="shared" si="0"/>
        <v>2036</v>
      </c>
      <c r="X154" s="408">
        <f t="shared" si="0"/>
        <v>2037</v>
      </c>
      <c r="Y154" s="408">
        <f t="shared" si="0"/>
        <v>2038</v>
      </c>
      <c r="Z154" s="408">
        <f t="shared" si="0"/>
        <v>2039</v>
      </c>
      <c r="AA154" s="408">
        <f t="shared" si="0"/>
        <v>2040</v>
      </c>
      <c r="AB154" s="408">
        <f t="shared" si="0"/>
        <v>2041</v>
      </c>
      <c r="AC154" s="408">
        <f t="shared" si="0"/>
        <v>2042</v>
      </c>
      <c r="AD154" s="408">
        <f t="shared" si="0"/>
        <v>2043</v>
      </c>
      <c r="AE154" s="408">
        <f t="shared" si="0"/>
        <v>2044</v>
      </c>
      <c r="AF154" s="408">
        <f t="shared" si="0"/>
        <v>2045</v>
      </c>
      <c r="AG154" s="408">
        <f t="shared" si="0"/>
        <v>2046</v>
      </c>
      <c r="AH154" s="408">
        <f t="shared" si="0"/>
        <v>2047</v>
      </c>
      <c r="AI154" s="408">
        <f t="shared" si="0"/>
        <v>2048</v>
      </c>
      <c r="AJ154" s="408">
        <f t="shared" si="0"/>
        <v>2049</v>
      </c>
      <c r="AK154" s="408">
        <f t="shared" si="0"/>
        <v>2050</v>
      </c>
      <c r="AL154" s="408">
        <f t="shared" si="0"/>
        <v>2051</v>
      </c>
      <c r="AM154" s="408">
        <f t="shared" si="0"/>
        <v>2052</v>
      </c>
      <c r="AN154" s="408">
        <f t="shared" si="0"/>
        <v>2053</v>
      </c>
      <c r="AO154" s="408">
        <f t="shared" si="0"/>
        <v>2054</v>
      </c>
      <c r="AP154" s="408">
        <f t="shared" si="0"/>
        <v>2055</v>
      </c>
      <c r="AQ154" s="408">
        <f t="shared" si="0"/>
        <v>2056</v>
      </c>
      <c r="AR154" s="408">
        <f t="shared" si="0"/>
        <v>2057</v>
      </c>
      <c r="AS154" s="408">
        <f t="shared" si="0"/>
        <v>2058</v>
      </c>
      <c r="AT154" s="408">
        <f t="shared" si="0"/>
        <v>2059</v>
      </c>
      <c r="AU154" s="408">
        <f t="shared" si="0"/>
        <v>2060</v>
      </c>
      <c r="AV154" s="408">
        <f t="shared" si="0"/>
        <v>2061</v>
      </c>
      <c r="AW154" s="408">
        <f t="shared" si="0"/>
        <v>2062</v>
      </c>
      <c r="AX154" s="408">
        <f t="shared" si="0"/>
        <v>2063</v>
      </c>
      <c r="AY154" s="408">
        <f t="shared" si="0"/>
        <v>2064</v>
      </c>
      <c r="AZ154" s="408">
        <f t="shared" si="0"/>
        <v>2065</v>
      </c>
      <c r="BA154" s="408">
        <f t="shared" si="0"/>
        <v>2066</v>
      </c>
      <c r="BB154" s="408">
        <f t="shared" si="0"/>
        <v>2067</v>
      </c>
      <c r="BC154" s="408">
        <f t="shared" si="0"/>
        <v>2068</v>
      </c>
      <c r="BD154" s="408">
        <f t="shared" si="0"/>
        <v>2069</v>
      </c>
      <c r="BE154" s="408">
        <f t="shared" si="0"/>
        <v>2070</v>
      </c>
      <c r="BF154" s="408">
        <f t="shared" si="0"/>
        <v>2071</v>
      </c>
      <c r="BG154" s="408">
        <f t="shared" si="0"/>
        <v>2072</v>
      </c>
      <c r="BH154" s="408">
        <f t="shared" si="0"/>
        <v>2073</v>
      </c>
      <c r="BI154" s="408">
        <f t="shared" si="0"/>
        <v>2074</v>
      </c>
      <c r="BJ154" s="408">
        <f t="shared" si="0"/>
        <v>2075</v>
      </c>
      <c r="BK154" s="408">
        <f t="shared" si="0"/>
        <v>2076</v>
      </c>
      <c r="BL154" s="408">
        <f t="shared" si="0"/>
        <v>2077</v>
      </c>
      <c r="BM154" s="408">
        <f t="shared" si="0"/>
        <v>2078</v>
      </c>
      <c r="BN154" s="408">
        <f t="shared" si="0"/>
        <v>2079</v>
      </c>
      <c r="BO154" s="408">
        <f t="shared" ref="BO154:CI154" si="1">1+BN154</f>
        <v>2080</v>
      </c>
      <c r="BP154" s="408">
        <f t="shared" si="1"/>
        <v>2081</v>
      </c>
      <c r="BQ154" s="408">
        <f t="shared" si="1"/>
        <v>2082</v>
      </c>
      <c r="BR154" s="408">
        <f t="shared" si="1"/>
        <v>2083</v>
      </c>
      <c r="BS154" s="408">
        <f t="shared" si="1"/>
        <v>2084</v>
      </c>
      <c r="BT154" s="408">
        <f t="shared" si="1"/>
        <v>2085</v>
      </c>
      <c r="BU154" s="408">
        <f t="shared" si="1"/>
        <v>2086</v>
      </c>
      <c r="BV154" s="408">
        <f t="shared" si="1"/>
        <v>2087</v>
      </c>
      <c r="BW154" s="408">
        <f t="shared" si="1"/>
        <v>2088</v>
      </c>
      <c r="BX154" s="408">
        <f t="shared" si="1"/>
        <v>2089</v>
      </c>
      <c r="BY154" s="408">
        <f t="shared" si="1"/>
        <v>2090</v>
      </c>
      <c r="BZ154" s="408">
        <f t="shared" si="1"/>
        <v>2091</v>
      </c>
      <c r="CA154" s="408">
        <f t="shared" si="1"/>
        <v>2092</v>
      </c>
      <c r="CB154" s="408">
        <f t="shared" si="1"/>
        <v>2093</v>
      </c>
      <c r="CC154" s="408">
        <f t="shared" si="1"/>
        <v>2094</v>
      </c>
      <c r="CD154" s="408">
        <f t="shared" si="1"/>
        <v>2095</v>
      </c>
      <c r="CE154" s="408">
        <f t="shared" si="1"/>
        <v>2096</v>
      </c>
      <c r="CF154" s="408">
        <f t="shared" si="1"/>
        <v>2097</v>
      </c>
      <c r="CG154" s="408">
        <f t="shared" si="1"/>
        <v>2098</v>
      </c>
      <c r="CH154" s="408">
        <f t="shared" si="1"/>
        <v>2099</v>
      </c>
      <c r="CI154" s="408">
        <f t="shared" si="1"/>
        <v>2100</v>
      </c>
    </row>
    <row r="155" spans="1:87" x14ac:dyDescent="0.35">
      <c r="A155" s="55" t="s">
        <v>136</v>
      </c>
      <c r="B155" s="438">
        <v>2.3296299999999999</v>
      </c>
      <c r="C155" s="438">
        <f t="shared" ref="C155:R162" si="2">B155*0.999</f>
        <v>2.3273003699999997</v>
      </c>
      <c r="D155" s="438">
        <f t="shared" si="2"/>
        <v>2.3249730696299995</v>
      </c>
      <c r="E155" s="438">
        <f t="shared" si="2"/>
        <v>2.3226480965603695</v>
      </c>
      <c r="F155" s="438">
        <f t="shared" si="2"/>
        <v>2.3203254484638092</v>
      </c>
      <c r="G155" s="438">
        <f t="shared" si="2"/>
        <v>2.3180051230153453</v>
      </c>
      <c r="H155" s="438">
        <f t="shared" si="2"/>
        <v>2.3156871178923302</v>
      </c>
      <c r="I155" s="438">
        <f t="shared" si="2"/>
        <v>2.313371430774438</v>
      </c>
      <c r="J155" s="438">
        <f t="shared" si="2"/>
        <v>2.3110580593436634</v>
      </c>
      <c r="K155" s="438">
        <f t="shared" si="2"/>
        <v>2.3087470012843196</v>
      </c>
      <c r="L155" s="438">
        <f t="shared" si="2"/>
        <v>2.3064382542830355</v>
      </c>
      <c r="M155" s="438">
        <f t="shared" si="2"/>
        <v>2.3041318160287525</v>
      </c>
      <c r="N155" s="438">
        <f t="shared" si="2"/>
        <v>2.3018276842127237</v>
      </c>
      <c r="O155" s="438">
        <f t="shared" si="2"/>
        <v>2.2995258565285108</v>
      </c>
      <c r="P155" s="438">
        <f t="shared" si="2"/>
        <v>2.2972263306719825</v>
      </c>
      <c r="Q155" s="438">
        <f t="shared" si="2"/>
        <v>2.2949291043413105</v>
      </c>
      <c r="R155" s="438">
        <f t="shared" si="2"/>
        <v>2.292634175236969</v>
      </c>
      <c r="S155" s="438">
        <f t="shared" ref="S155:AH162" si="3">R155*0.999</f>
        <v>2.290341541061732</v>
      </c>
      <c r="T155" s="438">
        <f t="shared" si="3"/>
        <v>2.2880511995206705</v>
      </c>
      <c r="U155" s="438">
        <f t="shared" si="3"/>
        <v>2.2857631483211498</v>
      </c>
      <c r="V155" s="438">
        <f t="shared" si="3"/>
        <v>2.2834773851728287</v>
      </c>
      <c r="W155" s="438">
        <f t="shared" si="3"/>
        <v>2.2811939077876557</v>
      </c>
      <c r="X155" s="438">
        <f t="shared" si="3"/>
        <v>2.2789127138798682</v>
      </c>
      <c r="Y155" s="438">
        <f t="shared" si="3"/>
        <v>2.2766338011659881</v>
      </c>
      <c r="Z155" s="438">
        <f t="shared" si="3"/>
        <v>2.2743571673648222</v>
      </c>
      <c r="AA155" s="438">
        <f t="shared" si="3"/>
        <v>2.2720828101974573</v>
      </c>
      <c r="AB155" s="438">
        <f t="shared" si="3"/>
        <v>2.2698107273872599</v>
      </c>
      <c r="AC155" s="438">
        <f t="shared" si="3"/>
        <v>2.2675409166598728</v>
      </c>
      <c r="AD155" s="438">
        <f t="shared" si="3"/>
        <v>2.2652733757432131</v>
      </c>
      <c r="AE155" s="438">
        <f t="shared" si="3"/>
        <v>2.2630081023674697</v>
      </c>
      <c r="AF155" s="438">
        <f t="shared" si="3"/>
        <v>2.2607450942651024</v>
      </c>
      <c r="AG155" s="438">
        <f t="shared" si="3"/>
        <v>2.2584843491708373</v>
      </c>
      <c r="AH155" s="438">
        <f t="shared" si="3"/>
        <v>2.2562258648216664</v>
      </c>
      <c r="AI155" s="438">
        <f t="shared" ref="AI155:AX162" si="4">AH155*0.999</f>
        <v>2.2539696389568449</v>
      </c>
      <c r="AJ155" s="438">
        <f t="shared" si="4"/>
        <v>2.2517156693178881</v>
      </c>
      <c r="AK155" s="438">
        <f t="shared" si="4"/>
        <v>2.2494639536485703</v>
      </c>
      <c r="AL155" s="438">
        <f t="shared" si="4"/>
        <v>2.2472144896949215</v>
      </c>
      <c r="AM155" s="438">
        <f t="shared" si="4"/>
        <v>2.2449672752052265</v>
      </c>
      <c r="AN155" s="438">
        <f t="shared" si="4"/>
        <v>2.2427223079300211</v>
      </c>
      <c r="AO155" s="438">
        <f t="shared" si="4"/>
        <v>2.2404795856220909</v>
      </c>
      <c r="AP155" s="438">
        <f t="shared" si="4"/>
        <v>2.238239106036469</v>
      </c>
      <c r="AQ155" s="438">
        <f t="shared" si="4"/>
        <v>2.2360008669304325</v>
      </c>
      <c r="AR155" s="438">
        <f t="shared" si="4"/>
        <v>2.2337648660635021</v>
      </c>
      <c r="AS155" s="438">
        <f t="shared" si="4"/>
        <v>2.2315311011974388</v>
      </c>
      <c r="AT155" s="438">
        <f t="shared" si="4"/>
        <v>2.2292995700962415</v>
      </c>
      <c r="AU155" s="438">
        <f t="shared" si="4"/>
        <v>2.2270702705261454</v>
      </c>
      <c r="AV155" s="438">
        <f t="shared" si="4"/>
        <v>2.2248432002556191</v>
      </c>
      <c r="AW155" s="438">
        <f t="shared" si="4"/>
        <v>2.2226183570553637</v>
      </c>
      <c r="AX155" s="438">
        <f t="shared" si="4"/>
        <v>2.2203957386983082</v>
      </c>
      <c r="AY155" s="438">
        <f t="shared" ref="AY155:BN162" si="5">AX155*0.999</f>
        <v>2.2181753429596101</v>
      </c>
      <c r="AZ155" s="438">
        <f t="shared" si="5"/>
        <v>2.2159571676166503</v>
      </c>
      <c r="BA155" s="438">
        <f t="shared" si="5"/>
        <v>2.2137412104490335</v>
      </c>
      <c r="BB155" s="438">
        <f t="shared" si="5"/>
        <v>2.2115274692385847</v>
      </c>
      <c r="BC155" s="438">
        <f t="shared" si="5"/>
        <v>2.2093159417693462</v>
      </c>
      <c r="BD155" s="438">
        <f t="shared" si="5"/>
        <v>2.2071066258275769</v>
      </c>
      <c r="BE155" s="438">
        <f t="shared" si="5"/>
        <v>2.2048995192017493</v>
      </c>
      <c r="BF155" s="438">
        <f t="shared" si="5"/>
        <v>2.2026946196825476</v>
      </c>
      <c r="BG155" s="438">
        <f t="shared" si="5"/>
        <v>2.200491925062865</v>
      </c>
      <c r="BH155" s="438">
        <f t="shared" si="5"/>
        <v>2.1982914331378023</v>
      </c>
      <c r="BI155" s="438">
        <f t="shared" si="5"/>
        <v>2.1960931417046643</v>
      </c>
      <c r="BJ155" s="438">
        <f t="shared" si="5"/>
        <v>2.1938970485629596</v>
      </c>
      <c r="BK155" s="438">
        <f t="shared" si="5"/>
        <v>2.1917031515143965</v>
      </c>
      <c r="BL155" s="438">
        <f t="shared" si="5"/>
        <v>2.1895114483628824</v>
      </c>
      <c r="BM155" s="438">
        <f t="shared" si="5"/>
        <v>2.1873219369145196</v>
      </c>
      <c r="BN155" s="438">
        <f t="shared" si="5"/>
        <v>2.185134614977605</v>
      </c>
      <c r="BO155" s="438">
        <f t="shared" ref="BO155:CD162" si="6">BN155*0.999</f>
        <v>2.1829494803626273</v>
      </c>
      <c r="BP155" s="438">
        <f t="shared" si="6"/>
        <v>2.1807665308822646</v>
      </c>
      <c r="BQ155" s="438">
        <f t="shared" si="6"/>
        <v>2.1785857643513822</v>
      </c>
      <c r="BR155" s="438">
        <f t="shared" si="6"/>
        <v>2.1764071785870307</v>
      </c>
      <c r="BS155" s="438">
        <f t="shared" si="6"/>
        <v>2.1742307714084435</v>
      </c>
      <c r="BT155" s="438">
        <f t="shared" si="6"/>
        <v>2.1720565406370351</v>
      </c>
      <c r="BU155" s="438">
        <f t="shared" si="6"/>
        <v>2.1698844840963982</v>
      </c>
      <c r="BV155" s="438">
        <f t="shared" si="6"/>
        <v>2.1677145996123017</v>
      </c>
      <c r="BW155" s="438">
        <f t="shared" si="6"/>
        <v>2.1655468850126893</v>
      </c>
      <c r="BX155" s="438">
        <f t="shared" si="6"/>
        <v>2.1633813381276767</v>
      </c>
      <c r="BY155" s="438">
        <f t="shared" si="6"/>
        <v>2.1612179567895491</v>
      </c>
      <c r="BZ155" s="438">
        <f t="shared" si="6"/>
        <v>2.1590567388327595</v>
      </c>
      <c r="CA155" s="438">
        <f t="shared" si="6"/>
        <v>2.156897682093927</v>
      </c>
      <c r="CB155" s="438">
        <f t="shared" si="6"/>
        <v>2.1547407844118331</v>
      </c>
      <c r="CC155" s="438">
        <f t="shared" si="6"/>
        <v>2.1525860436274211</v>
      </c>
      <c r="CD155" s="438">
        <f t="shared" si="6"/>
        <v>2.1504334575837936</v>
      </c>
      <c r="CE155" s="438">
        <f t="shared" ref="CE155:CI162" si="7">CD155*0.999</f>
        <v>2.1482830241262096</v>
      </c>
      <c r="CF155" s="438">
        <f t="shared" si="7"/>
        <v>2.1461347411020832</v>
      </c>
      <c r="CG155" s="438">
        <f t="shared" si="7"/>
        <v>2.1439886063609812</v>
      </c>
      <c r="CH155" s="438">
        <f t="shared" si="7"/>
        <v>2.1418446177546202</v>
      </c>
      <c r="CI155" s="438">
        <f t="shared" si="7"/>
        <v>2.1397027731368654</v>
      </c>
    </row>
    <row r="156" spans="1:87" x14ac:dyDescent="0.35">
      <c r="A156" s="384" t="s">
        <v>197</v>
      </c>
      <c r="B156" s="438">
        <v>3.1600799999999998</v>
      </c>
      <c r="C156" s="438">
        <f t="shared" si="2"/>
        <v>3.15691992</v>
      </c>
      <c r="D156" s="438">
        <f t="shared" si="2"/>
        <v>3.1537630000800001</v>
      </c>
      <c r="E156" s="438">
        <f t="shared" si="2"/>
        <v>3.1506092370799199</v>
      </c>
      <c r="F156" s="438">
        <f t="shared" si="2"/>
        <v>3.1474586278428398</v>
      </c>
      <c r="G156" s="438">
        <f t="shared" si="2"/>
        <v>3.1443111692149968</v>
      </c>
      <c r="H156" s="438">
        <f t="shared" si="2"/>
        <v>3.1411668580457817</v>
      </c>
      <c r="I156" s="438">
        <f t="shared" si="2"/>
        <v>3.1380256911877358</v>
      </c>
      <c r="J156" s="438">
        <f t="shared" si="2"/>
        <v>3.1348876654965481</v>
      </c>
      <c r="K156" s="438">
        <f t="shared" si="2"/>
        <v>3.1317527778310517</v>
      </c>
      <c r="L156" s="438">
        <f t="shared" si="2"/>
        <v>3.1286210250532207</v>
      </c>
      <c r="M156" s="438">
        <f t="shared" si="2"/>
        <v>3.1254924040281673</v>
      </c>
      <c r="N156" s="438">
        <f t="shared" si="2"/>
        <v>3.1223669116241393</v>
      </c>
      <c r="O156" s="438">
        <f t="shared" si="2"/>
        <v>3.1192445447125152</v>
      </c>
      <c r="P156" s="438">
        <f t="shared" si="2"/>
        <v>3.1161253001678029</v>
      </c>
      <c r="Q156" s="438">
        <f t="shared" si="2"/>
        <v>3.113009174867635</v>
      </c>
      <c r="R156" s="438">
        <f t="shared" si="2"/>
        <v>3.1098961656927675</v>
      </c>
      <c r="S156" s="438">
        <f t="shared" si="3"/>
        <v>3.1067862695270749</v>
      </c>
      <c r="T156" s="438">
        <f t="shared" si="3"/>
        <v>3.1036794832575478</v>
      </c>
      <c r="U156" s="438">
        <f t="shared" si="3"/>
        <v>3.1005758037742903</v>
      </c>
      <c r="V156" s="438">
        <f t="shared" si="3"/>
        <v>3.097475227970516</v>
      </c>
      <c r="W156" s="438">
        <f t="shared" si="3"/>
        <v>3.0943777527425453</v>
      </c>
      <c r="X156" s="438">
        <f t="shared" si="3"/>
        <v>3.091283374989803</v>
      </c>
      <c r="Y156" s="438">
        <f t="shared" si="3"/>
        <v>3.0881920916148133</v>
      </c>
      <c r="Z156" s="438">
        <f t="shared" si="3"/>
        <v>3.0851038995231987</v>
      </c>
      <c r="AA156" s="438">
        <f t="shared" si="3"/>
        <v>3.0820187956236755</v>
      </c>
      <c r="AB156" s="438">
        <f t="shared" si="3"/>
        <v>3.0789367768280518</v>
      </c>
      <c r="AC156" s="438">
        <f t="shared" si="3"/>
        <v>3.0758578400512238</v>
      </c>
      <c r="AD156" s="438">
        <f t="shared" si="3"/>
        <v>3.0727819822111724</v>
      </c>
      <c r="AE156" s="438">
        <f t="shared" si="3"/>
        <v>3.069709200228961</v>
      </c>
      <c r="AF156" s="438">
        <f t="shared" si="3"/>
        <v>3.0666394910287322</v>
      </c>
      <c r="AG156" s="438">
        <f t="shared" si="3"/>
        <v>3.0635728515377036</v>
      </c>
      <c r="AH156" s="438">
        <f t="shared" si="3"/>
        <v>3.0605092786861658</v>
      </c>
      <c r="AI156" s="438">
        <f t="shared" si="4"/>
        <v>3.0574487694074799</v>
      </c>
      <c r="AJ156" s="438">
        <f t="shared" si="4"/>
        <v>3.0543913206380724</v>
      </c>
      <c r="AK156" s="438">
        <f t="shared" si="4"/>
        <v>3.0513369293174342</v>
      </c>
      <c r="AL156" s="438">
        <f t="shared" si="4"/>
        <v>3.0482855923881167</v>
      </c>
      <c r="AM156" s="438">
        <f t="shared" si="4"/>
        <v>3.0452373067957286</v>
      </c>
      <c r="AN156" s="438">
        <f t="shared" si="4"/>
        <v>3.0421920694889328</v>
      </c>
      <c r="AO156" s="438">
        <f t="shared" si="4"/>
        <v>3.0391498774194439</v>
      </c>
      <c r="AP156" s="438">
        <f t="shared" si="4"/>
        <v>3.0361107275420243</v>
      </c>
      <c r="AQ156" s="438">
        <f t="shared" si="4"/>
        <v>3.0330746168144822</v>
      </c>
      <c r="AR156" s="438">
        <f t="shared" si="4"/>
        <v>3.0300415421976679</v>
      </c>
      <c r="AS156" s="438">
        <f t="shared" si="4"/>
        <v>3.0270115006554703</v>
      </c>
      <c r="AT156" s="438">
        <f t="shared" si="4"/>
        <v>3.0239844891548149</v>
      </c>
      <c r="AU156" s="438">
        <f t="shared" si="4"/>
        <v>3.02096050466566</v>
      </c>
      <c r="AV156" s="438">
        <f t="shared" si="4"/>
        <v>3.0179395441609942</v>
      </c>
      <c r="AW156" s="438">
        <f t="shared" si="4"/>
        <v>3.0149216046168332</v>
      </c>
      <c r="AX156" s="438">
        <f t="shared" si="4"/>
        <v>3.0119066830122163</v>
      </c>
      <c r="AY156" s="438">
        <f t="shared" si="5"/>
        <v>3.0088947763292042</v>
      </c>
      <c r="AZ156" s="438">
        <f t="shared" si="5"/>
        <v>3.0058858815528748</v>
      </c>
      <c r="BA156" s="438">
        <f t="shared" si="5"/>
        <v>3.0028799956713219</v>
      </c>
      <c r="BB156" s="438">
        <f t="shared" si="5"/>
        <v>2.9998771156756505</v>
      </c>
      <c r="BC156" s="438">
        <f t="shared" si="5"/>
        <v>2.9968772385599749</v>
      </c>
      <c r="BD156" s="438">
        <f t="shared" si="5"/>
        <v>2.9938803613214149</v>
      </c>
      <c r="BE156" s="438">
        <f t="shared" si="5"/>
        <v>2.9908864809600937</v>
      </c>
      <c r="BF156" s="438">
        <f t="shared" si="5"/>
        <v>2.9878955944791334</v>
      </c>
      <c r="BG156" s="438">
        <f t="shared" si="5"/>
        <v>2.9849076988846543</v>
      </c>
      <c r="BH156" s="438">
        <f t="shared" si="5"/>
        <v>2.9819227911857697</v>
      </c>
      <c r="BI156" s="438">
        <f t="shared" si="5"/>
        <v>2.9789408683945839</v>
      </c>
      <c r="BJ156" s="438">
        <f t="shared" si="5"/>
        <v>2.9759619275261895</v>
      </c>
      <c r="BK156" s="438">
        <f t="shared" si="5"/>
        <v>2.9729859655986632</v>
      </c>
      <c r="BL156" s="438">
        <f t="shared" si="5"/>
        <v>2.9700129796330645</v>
      </c>
      <c r="BM156" s="438">
        <f t="shared" si="5"/>
        <v>2.9670429666534313</v>
      </c>
      <c r="BN156" s="438">
        <f t="shared" si="5"/>
        <v>2.964075923686778</v>
      </c>
      <c r="BO156" s="438">
        <f t="shared" si="6"/>
        <v>2.9611118477630911</v>
      </c>
      <c r="BP156" s="438">
        <f t="shared" si="6"/>
        <v>2.9581507359153281</v>
      </c>
      <c r="BQ156" s="438">
        <f t="shared" si="6"/>
        <v>2.9551925851794127</v>
      </c>
      <c r="BR156" s="438">
        <f t="shared" si="6"/>
        <v>2.9522373925942333</v>
      </c>
      <c r="BS156" s="438">
        <f t="shared" si="6"/>
        <v>2.9492851552016393</v>
      </c>
      <c r="BT156" s="438">
        <f t="shared" si="6"/>
        <v>2.9463358700464375</v>
      </c>
      <c r="BU156" s="438">
        <f t="shared" si="6"/>
        <v>2.9433895341763909</v>
      </c>
      <c r="BV156" s="438">
        <f t="shared" si="6"/>
        <v>2.9404461446422143</v>
      </c>
      <c r="BW156" s="438">
        <f t="shared" si="6"/>
        <v>2.937505698497572</v>
      </c>
      <c r="BX156" s="438">
        <f t="shared" si="6"/>
        <v>2.9345681927990745</v>
      </c>
      <c r="BY156" s="438">
        <f t="shared" si="6"/>
        <v>2.9316336246062753</v>
      </c>
      <c r="BZ156" s="438">
        <f t="shared" si="6"/>
        <v>2.9287019909816689</v>
      </c>
      <c r="CA156" s="438">
        <f t="shared" si="6"/>
        <v>2.9257732889906873</v>
      </c>
      <c r="CB156" s="438">
        <f t="shared" si="6"/>
        <v>2.9228475157016964</v>
      </c>
      <c r="CC156" s="438">
        <f t="shared" si="6"/>
        <v>2.9199246681859949</v>
      </c>
      <c r="CD156" s="438">
        <f t="shared" si="6"/>
        <v>2.917004743517809</v>
      </c>
      <c r="CE156" s="438">
        <f t="shared" si="7"/>
        <v>2.9140877387742914</v>
      </c>
      <c r="CF156" s="438">
        <f t="shared" si="7"/>
        <v>2.9111736510355173</v>
      </c>
      <c r="CG156" s="438">
        <f t="shared" si="7"/>
        <v>2.9082624773844818</v>
      </c>
      <c r="CH156" s="438">
        <f t="shared" si="7"/>
        <v>2.9053542149070974</v>
      </c>
      <c r="CI156" s="438">
        <f t="shared" si="7"/>
        <v>2.9024488606921905</v>
      </c>
    </row>
    <row r="157" spans="1:87" x14ac:dyDescent="0.35">
      <c r="A157" s="384" t="s">
        <v>218</v>
      </c>
      <c r="B157" s="438">
        <v>3.3982700000000001</v>
      </c>
      <c r="C157" s="438">
        <f t="shared" si="2"/>
        <v>3.3948717300000002</v>
      </c>
      <c r="D157" s="438">
        <f t="shared" si="2"/>
        <v>3.3914768582700003</v>
      </c>
      <c r="E157" s="438">
        <f t="shared" si="2"/>
        <v>3.3880853814117304</v>
      </c>
      <c r="F157" s="438">
        <f t="shared" si="2"/>
        <v>3.3846972960303185</v>
      </c>
      <c r="G157" s="438">
        <f t="shared" si="2"/>
        <v>3.3813125987342882</v>
      </c>
      <c r="H157" s="438">
        <f t="shared" si="2"/>
        <v>3.3779312861355542</v>
      </c>
      <c r="I157" s="438">
        <f t="shared" si="2"/>
        <v>3.3745533548494184</v>
      </c>
      <c r="J157" s="438">
        <f t="shared" si="2"/>
        <v>3.3711788014945689</v>
      </c>
      <c r="K157" s="438">
        <f t="shared" si="2"/>
        <v>3.3678076226930744</v>
      </c>
      <c r="L157" s="438">
        <f t="shared" si="2"/>
        <v>3.3644398150703814</v>
      </c>
      <c r="M157" s="438">
        <f t="shared" si="2"/>
        <v>3.3610753752553109</v>
      </c>
      <c r="N157" s="438">
        <f t="shared" si="2"/>
        <v>3.3577142998800555</v>
      </c>
      <c r="O157" s="438">
        <f t="shared" si="2"/>
        <v>3.3543565855801756</v>
      </c>
      <c r="P157" s="438">
        <f t="shared" si="2"/>
        <v>3.3510022289945955</v>
      </c>
      <c r="Q157" s="438">
        <f t="shared" si="2"/>
        <v>3.3476512267656009</v>
      </c>
      <c r="R157" s="438">
        <f t="shared" si="2"/>
        <v>3.3443035755388353</v>
      </c>
      <c r="S157" s="438">
        <f t="shared" si="3"/>
        <v>3.3409592719632966</v>
      </c>
      <c r="T157" s="438">
        <f t="shared" si="3"/>
        <v>3.3376183126913332</v>
      </c>
      <c r="U157" s="438">
        <f t="shared" si="3"/>
        <v>3.3342806943786418</v>
      </c>
      <c r="V157" s="438">
        <f t="shared" si="3"/>
        <v>3.3309464136842633</v>
      </c>
      <c r="W157" s="438">
        <f t="shared" si="3"/>
        <v>3.3276154672705789</v>
      </c>
      <c r="X157" s="438">
        <f t="shared" si="3"/>
        <v>3.3242878518033083</v>
      </c>
      <c r="Y157" s="438">
        <f t="shared" si="3"/>
        <v>3.3209635639515049</v>
      </c>
      <c r="Z157" s="438">
        <f t="shared" si="3"/>
        <v>3.3176426003875532</v>
      </c>
      <c r="AA157" s="438">
        <f t="shared" si="3"/>
        <v>3.3143249577871656</v>
      </c>
      <c r="AB157" s="438">
        <f t="shared" si="3"/>
        <v>3.3110106328293782</v>
      </c>
      <c r="AC157" s="438">
        <f t="shared" si="3"/>
        <v>3.3076996221965489</v>
      </c>
      <c r="AD157" s="438">
        <f t="shared" si="3"/>
        <v>3.3043919225743523</v>
      </c>
      <c r="AE157" s="438">
        <f t="shared" si="3"/>
        <v>3.301087530651778</v>
      </c>
      <c r="AF157" s="438">
        <f t="shared" si="3"/>
        <v>3.2977864431211263</v>
      </c>
      <c r="AG157" s="438">
        <f t="shared" si="3"/>
        <v>3.2944886566780052</v>
      </c>
      <c r="AH157" s="438">
        <f t="shared" si="3"/>
        <v>3.291194168021327</v>
      </c>
      <c r="AI157" s="438">
        <f t="shared" si="4"/>
        <v>3.2879029738533059</v>
      </c>
      <c r="AJ157" s="438">
        <f t="shared" si="4"/>
        <v>3.2846150708794526</v>
      </c>
      <c r="AK157" s="438">
        <f t="shared" si="4"/>
        <v>3.2813304558085732</v>
      </c>
      <c r="AL157" s="438">
        <f t="shared" si="4"/>
        <v>3.2780491253527648</v>
      </c>
      <c r="AM157" s="438">
        <f t="shared" si="4"/>
        <v>3.2747710762274123</v>
      </c>
      <c r="AN157" s="438">
        <f t="shared" si="4"/>
        <v>3.2714963051511847</v>
      </c>
      <c r="AO157" s="438">
        <f t="shared" si="4"/>
        <v>3.2682248088460337</v>
      </c>
      <c r="AP157" s="438">
        <f t="shared" si="4"/>
        <v>3.2649565840371877</v>
      </c>
      <c r="AQ157" s="438">
        <f t="shared" si="4"/>
        <v>3.2616916274531507</v>
      </c>
      <c r="AR157" s="438">
        <f t="shared" si="4"/>
        <v>3.2584299358256974</v>
      </c>
      <c r="AS157" s="438">
        <f t="shared" si="4"/>
        <v>3.2551715058898716</v>
      </c>
      <c r="AT157" s="438">
        <f t="shared" si="4"/>
        <v>3.2519163343839819</v>
      </c>
      <c r="AU157" s="438">
        <f t="shared" si="4"/>
        <v>3.2486644180495978</v>
      </c>
      <c r="AV157" s="438">
        <f t="shared" si="4"/>
        <v>3.2454157536315482</v>
      </c>
      <c r="AW157" s="438">
        <f t="shared" si="4"/>
        <v>3.2421703378779165</v>
      </c>
      <c r="AX157" s="438">
        <f t="shared" si="4"/>
        <v>3.2389281675400388</v>
      </c>
      <c r="AY157" s="438">
        <f t="shared" si="5"/>
        <v>3.2356892393724985</v>
      </c>
      <c r="AZ157" s="438">
        <f t="shared" si="5"/>
        <v>3.2324535501331262</v>
      </c>
      <c r="BA157" s="438">
        <f t="shared" si="5"/>
        <v>3.2292210965829931</v>
      </c>
      <c r="BB157" s="438">
        <f t="shared" si="5"/>
        <v>3.2259918754864101</v>
      </c>
      <c r="BC157" s="438">
        <f t="shared" si="5"/>
        <v>3.2227658836109239</v>
      </c>
      <c r="BD157" s="438">
        <f t="shared" si="5"/>
        <v>3.2195431177273131</v>
      </c>
      <c r="BE157" s="438">
        <f t="shared" si="5"/>
        <v>3.2163235746095857</v>
      </c>
      <c r="BF157" s="438">
        <f t="shared" si="5"/>
        <v>3.2131072510349763</v>
      </c>
      <c r="BG157" s="438">
        <f t="shared" si="5"/>
        <v>3.2098941437839414</v>
      </c>
      <c r="BH157" s="438">
        <f t="shared" si="5"/>
        <v>3.2066842496401575</v>
      </c>
      <c r="BI157" s="438">
        <f t="shared" si="5"/>
        <v>3.2034775653905174</v>
      </c>
      <c r="BJ157" s="438">
        <f t="shared" si="5"/>
        <v>3.200274087825127</v>
      </c>
      <c r="BK157" s="438">
        <f t="shared" si="5"/>
        <v>3.197073813737302</v>
      </c>
      <c r="BL157" s="438">
        <f t="shared" si="5"/>
        <v>3.1938767399235646</v>
      </c>
      <c r="BM157" s="438">
        <f t="shared" si="5"/>
        <v>3.1906828631836408</v>
      </c>
      <c r="BN157" s="438">
        <f t="shared" si="5"/>
        <v>3.187492180320457</v>
      </c>
      <c r="BO157" s="438">
        <f t="shared" si="6"/>
        <v>3.1843046881401365</v>
      </c>
      <c r="BP157" s="438">
        <f t="shared" si="6"/>
        <v>3.1811203834519963</v>
      </c>
      <c r="BQ157" s="438">
        <f t="shared" si="6"/>
        <v>3.1779392630685441</v>
      </c>
      <c r="BR157" s="438">
        <f t="shared" si="6"/>
        <v>3.1747613238054755</v>
      </c>
      <c r="BS157" s="438">
        <f t="shared" si="6"/>
        <v>3.1715865624816701</v>
      </c>
      <c r="BT157" s="438">
        <f t="shared" si="6"/>
        <v>3.1684149759191884</v>
      </c>
      <c r="BU157" s="438">
        <f t="shared" si="6"/>
        <v>3.1652465609432694</v>
      </c>
      <c r="BV157" s="438">
        <f t="shared" si="6"/>
        <v>3.1620813143823261</v>
      </c>
      <c r="BW157" s="438">
        <f t="shared" si="6"/>
        <v>3.1589192330679436</v>
      </c>
      <c r="BX157" s="438">
        <f t="shared" si="6"/>
        <v>3.1557603138348758</v>
      </c>
      <c r="BY157" s="438">
        <f t="shared" si="6"/>
        <v>3.1526045535210407</v>
      </c>
      <c r="BZ157" s="438">
        <f t="shared" si="6"/>
        <v>3.1494519489675197</v>
      </c>
      <c r="CA157" s="438">
        <f t="shared" si="6"/>
        <v>3.146302497018552</v>
      </c>
      <c r="CB157" s="438">
        <f t="shared" si="6"/>
        <v>3.1431561945215334</v>
      </c>
      <c r="CC157" s="438">
        <f t="shared" si="6"/>
        <v>3.140013038327012</v>
      </c>
      <c r="CD157" s="438">
        <f t="shared" si="6"/>
        <v>3.1368730252886849</v>
      </c>
      <c r="CE157" s="438">
        <f t="shared" si="7"/>
        <v>3.1337361522633964</v>
      </c>
      <c r="CF157" s="438">
        <f t="shared" si="7"/>
        <v>3.1306024161111332</v>
      </c>
      <c r="CG157" s="438">
        <f t="shared" si="7"/>
        <v>3.1274718136950219</v>
      </c>
      <c r="CH157" s="438">
        <f t="shared" si="7"/>
        <v>3.124344341881327</v>
      </c>
      <c r="CI157" s="438">
        <f t="shared" si="7"/>
        <v>3.1212199975394457</v>
      </c>
    </row>
    <row r="158" spans="1:87" x14ac:dyDescent="0.35">
      <c r="A158" s="384" t="s">
        <v>198</v>
      </c>
      <c r="B158" s="438">
        <v>4.8</v>
      </c>
      <c r="C158" s="438">
        <f t="shared" si="2"/>
        <v>4.7951999999999995</v>
      </c>
      <c r="D158" s="438">
        <f t="shared" si="2"/>
        <v>4.7904047999999992</v>
      </c>
      <c r="E158" s="438">
        <f t="shared" si="2"/>
        <v>4.7856143951999996</v>
      </c>
      <c r="F158" s="438">
        <f t="shared" si="2"/>
        <v>4.7808287808048</v>
      </c>
      <c r="G158" s="438">
        <f t="shared" si="2"/>
        <v>4.7760479520239949</v>
      </c>
      <c r="H158" s="438">
        <f t="shared" si="2"/>
        <v>4.7712719040719707</v>
      </c>
      <c r="I158" s="438">
        <f t="shared" si="2"/>
        <v>4.7665006321678991</v>
      </c>
      <c r="J158" s="438">
        <f t="shared" si="2"/>
        <v>4.7617341315357313</v>
      </c>
      <c r="K158" s="438">
        <f t="shared" si="2"/>
        <v>4.756972397404196</v>
      </c>
      <c r="L158" s="438">
        <f t="shared" si="2"/>
        <v>4.7522154250067921</v>
      </c>
      <c r="M158" s="438">
        <f t="shared" si="2"/>
        <v>4.7474632095817855</v>
      </c>
      <c r="N158" s="438">
        <f t="shared" si="2"/>
        <v>4.7427157463722036</v>
      </c>
      <c r="O158" s="438">
        <f t="shared" si="2"/>
        <v>4.737973030625831</v>
      </c>
      <c r="P158" s="438">
        <f t="shared" si="2"/>
        <v>4.7332350575952056</v>
      </c>
      <c r="Q158" s="438">
        <f t="shared" si="2"/>
        <v>4.7285018225376101</v>
      </c>
      <c r="R158" s="438">
        <f t="shared" si="2"/>
        <v>4.7237733207150727</v>
      </c>
      <c r="S158" s="438">
        <f t="shared" si="3"/>
        <v>4.7190495473943574</v>
      </c>
      <c r="T158" s="438">
        <f t="shared" si="3"/>
        <v>4.7143304978469631</v>
      </c>
      <c r="U158" s="438">
        <f t="shared" si="3"/>
        <v>4.7096161673491164</v>
      </c>
      <c r="V158" s="438">
        <f t="shared" si="3"/>
        <v>4.7049065511817671</v>
      </c>
      <c r="W158" s="438">
        <f t="shared" si="3"/>
        <v>4.7002016446305852</v>
      </c>
      <c r="X158" s="438">
        <f t="shared" si="3"/>
        <v>4.6955014429859547</v>
      </c>
      <c r="Y158" s="438">
        <f t="shared" si="3"/>
        <v>4.690805941542969</v>
      </c>
      <c r="Z158" s="438">
        <f t="shared" si="3"/>
        <v>4.6861151356014261</v>
      </c>
      <c r="AA158" s="438">
        <f t="shared" si="3"/>
        <v>4.6814290204658251</v>
      </c>
      <c r="AB158" s="438">
        <f t="shared" si="3"/>
        <v>4.6767475914453591</v>
      </c>
      <c r="AC158" s="438">
        <f t="shared" si="3"/>
        <v>4.6720708438539136</v>
      </c>
      <c r="AD158" s="438">
        <f t="shared" si="3"/>
        <v>4.6673987730100599</v>
      </c>
      <c r="AE158" s="438">
        <f t="shared" si="3"/>
        <v>4.6627313742370502</v>
      </c>
      <c r="AF158" s="438">
        <f t="shared" si="3"/>
        <v>4.6580686428628129</v>
      </c>
      <c r="AG158" s="438">
        <f t="shared" si="3"/>
        <v>4.6534105742199499</v>
      </c>
      <c r="AH158" s="438">
        <f t="shared" si="3"/>
        <v>4.6487571636457297</v>
      </c>
      <c r="AI158" s="438">
        <f t="shared" si="4"/>
        <v>4.6441084064820837</v>
      </c>
      <c r="AJ158" s="438">
        <f t="shared" si="4"/>
        <v>4.6394642980756018</v>
      </c>
      <c r="AK158" s="438">
        <f t="shared" si="4"/>
        <v>4.6348248337775262</v>
      </c>
      <c r="AL158" s="438">
        <f t="shared" si="4"/>
        <v>4.6301900089437487</v>
      </c>
      <c r="AM158" s="438">
        <f t="shared" si="4"/>
        <v>4.6255598189348053</v>
      </c>
      <c r="AN158" s="438">
        <f t="shared" si="4"/>
        <v>4.6209342591158702</v>
      </c>
      <c r="AO158" s="438">
        <f t="shared" si="4"/>
        <v>4.6163133248567547</v>
      </c>
      <c r="AP158" s="438">
        <f t="shared" si="4"/>
        <v>4.6116970115318976</v>
      </c>
      <c r="AQ158" s="438">
        <f t="shared" si="4"/>
        <v>4.6070853145203658</v>
      </c>
      <c r="AR158" s="438">
        <f t="shared" si="4"/>
        <v>4.602478229205845</v>
      </c>
      <c r="AS158" s="438">
        <f t="shared" si="4"/>
        <v>4.5978757509766393</v>
      </c>
      <c r="AT158" s="438">
        <f t="shared" si="4"/>
        <v>4.5932778752256622</v>
      </c>
      <c r="AU158" s="438">
        <f t="shared" si="4"/>
        <v>4.5886845973504364</v>
      </c>
      <c r="AV158" s="438">
        <f t="shared" si="4"/>
        <v>4.584095912753086</v>
      </c>
      <c r="AW158" s="438">
        <f t="shared" si="4"/>
        <v>4.5795118168403333</v>
      </c>
      <c r="AX158" s="438">
        <f t="shared" si="4"/>
        <v>4.5749323050234931</v>
      </c>
      <c r="AY158" s="438">
        <f t="shared" si="5"/>
        <v>4.5703573727184699</v>
      </c>
      <c r="AZ158" s="438">
        <f t="shared" si="5"/>
        <v>4.5657870153457516</v>
      </c>
      <c r="BA158" s="438">
        <f t="shared" si="5"/>
        <v>4.5612212283304059</v>
      </c>
      <c r="BB158" s="438">
        <f t="shared" si="5"/>
        <v>4.5566600071020753</v>
      </c>
      <c r="BC158" s="438">
        <f t="shared" si="5"/>
        <v>4.552103347094973</v>
      </c>
      <c r="BD158" s="438">
        <f t="shared" si="5"/>
        <v>4.5475512437478782</v>
      </c>
      <c r="BE158" s="438">
        <f t="shared" si="5"/>
        <v>4.5430036925041302</v>
      </c>
      <c r="BF158" s="438">
        <f t="shared" si="5"/>
        <v>4.5384606888116261</v>
      </c>
      <c r="BG158" s="438">
        <f t="shared" si="5"/>
        <v>4.5339222281228144</v>
      </c>
      <c r="BH158" s="438">
        <f t="shared" si="5"/>
        <v>4.5293883058946918</v>
      </c>
      <c r="BI158" s="438">
        <f t="shared" si="5"/>
        <v>4.524858917588797</v>
      </c>
      <c r="BJ158" s="438">
        <f t="shared" si="5"/>
        <v>4.5203340586712084</v>
      </c>
      <c r="BK158" s="438">
        <f t="shared" si="5"/>
        <v>4.5158137246125376</v>
      </c>
      <c r="BL158" s="438">
        <f t="shared" si="5"/>
        <v>4.511297910887925</v>
      </c>
      <c r="BM158" s="438">
        <f t="shared" si="5"/>
        <v>4.5067866129770371</v>
      </c>
      <c r="BN158" s="438">
        <f t="shared" si="5"/>
        <v>4.5022798263640604</v>
      </c>
      <c r="BO158" s="438">
        <f t="shared" si="6"/>
        <v>4.4977775465376961</v>
      </c>
      <c r="BP158" s="438">
        <f t="shared" si="6"/>
        <v>4.4932797689911581</v>
      </c>
      <c r="BQ158" s="438">
        <f t="shared" si="6"/>
        <v>4.4887864892221669</v>
      </c>
      <c r="BR158" s="438">
        <f t="shared" si="6"/>
        <v>4.4842977027329445</v>
      </c>
      <c r="BS158" s="438">
        <f t="shared" si="6"/>
        <v>4.4798134050302112</v>
      </c>
      <c r="BT158" s="438">
        <f t="shared" si="6"/>
        <v>4.4753335916251809</v>
      </c>
      <c r="BU158" s="438">
        <f t="shared" si="6"/>
        <v>4.4708582580335561</v>
      </c>
      <c r="BV158" s="438">
        <f t="shared" si="6"/>
        <v>4.4663873997755221</v>
      </c>
      <c r="BW158" s="438">
        <f t="shared" si="6"/>
        <v>4.4619210123757469</v>
      </c>
      <c r="BX158" s="438">
        <f t="shared" si="6"/>
        <v>4.4574590913633712</v>
      </c>
      <c r="BY158" s="438">
        <f t="shared" si="6"/>
        <v>4.4530016322720076</v>
      </c>
      <c r="BZ158" s="438">
        <f t="shared" si="6"/>
        <v>4.4485486306397357</v>
      </c>
      <c r="CA158" s="438">
        <f t="shared" si="6"/>
        <v>4.4441000820090961</v>
      </c>
      <c r="CB158" s="438">
        <f t="shared" si="6"/>
        <v>4.4396559819270873</v>
      </c>
      <c r="CC158" s="438">
        <f t="shared" si="6"/>
        <v>4.4352163259451602</v>
      </c>
      <c r="CD158" s="438">
        <f t="shared" si="6"/>
        <v>4.4307811096192147</v>
      </c>
      <c r="CE158" s="438">
        <f t="shared" si="7"/>
        <v>4.4263503285095958</v>
      </c>
      <c r="CF158" s="438">
        <f t="shared" si="7"/>
        <v>4.421923978181086</v>
      </c>
      <c r="CG158" s="438">
        <f t="shared" si="7"/>
        <v>4.4175020542029051</v>
      </c>
      <c r="CH158" s="438">
        <f t="shared" si="7"/>
        <v>4.4130845521487023</v>
      </c>
      <c r="CI158" s="438">
        <f t="shared" si="7"/>
        <v>4.4086714675965535</v>
      </c>
    </row>
    <row r="159" spans="1:87" x14ac:dyDescent="0.35">
      <c r="A159" s="384" t="s">
        <v>140</v>
      </c>
      <c r="B159" s="438">
        <v>3.2494700000000001</v>
      </c>
      <c r="C159" s="438">
        <f t="shared" si="2"/>
        <v>3.24622053</v>
      </c>
      <c r="D159" s="438">
        <f t="shared" si="2"/>
        <v>3.2429743094700001</v>
      </c>
      <c r="E159" s="438">
        <f t="shared" si="2"/>
        <v>3.2397313351605299</v>
      </c>
      <c r="F159" s="438">
        <f t="shared" si="2"/>
        <v>3.2364916038253693</v>
      </c>
      <c r="G159" s="438">
        <f t="shared" si="2"/>
        <v>3.2332551122215438</v>
      </c>
      <c r="H159" s="438">
        <f t="shared" si="2"/>
        <v>3.2300218571093224</v>
      </c>
      <c r="I159" s="438">
        <f t="shared" si="2"/>
        <v>3.2267918352522131</v>
      </c>
      <c r="J159" s="438">
        <f t="shared" si="2"/>
        <v>3.2235650434169609</v>
      </c>
      <c r="K159" s="438">
        <f t="shared" si="2"/>
        <v>3.2203414783735438</v>
      </c>
      <c r="L159" s="438">
        <f t="shared" si="2"/>
        <v>3.2171211368951704</v>
      </c>
      <c r="M159" s="438">
        <f t="shared" si="2"/>
        <v>3.2139040157582754</v>
      </c>
      <c r="N159" s="438">
        <f t="shared" si="2"/>
        <v>3.2106901117425171</v>
      </c>
      <c r="O159" s="438">
        <f t="shared" si="2"/>
        <v>3.2074794216307745</v>
      </c>
      <c r="P159" s="438">
        <f t="shared" si="2"/>
        <v>3.2042719422091439</v>
      </c>
      <c r="Q159" s="438">
        <f t="shared" si="2"/>
        <v>3.201067670266935</v>
      </c>
      <c r="R159" s="438">
        <f t="shared" si="2"/>
        <v>3.197866602596668</v>
      </c>
      <c r="S159" s="438">
        <f t="shared" si="3"/>
        <v>3.1946687359940715</v>
      </c>
      <c r="T159" s="438">
        <f t="shared" si="3"/>
        <v>3.1914740672580773</v>
      </c>
      <c r="U159" s="438">
        <f t="shared" si="3"/>
        <v>3.1882825931908192</v>
      </c>
      <c r="V159" s="438">
        <f t="shared" si="3"/>
        <v>3.1850943105976284</v>
      </c>
      <c r="W159" s="438">
        <f t="shared" si="3"/>
        <v>3.1819092162870306</v>
      </c>
      <c r="X159" s="438">
        <f t="shared" si="3"/>
        <v>3.1787273070707434</v>
      </c>
      <c r="Y159" s="438">
        <f t="shared" si="3"/>
        <v>3.1755485797636727</v>
      </c>
      <c r="Z159" s="438">
        <f t="shared" si="3"/>
        <v>3.1723730311839091</v>
      </c>
      <c r="AA159" s="438">
        <f t="shared" si="3"/>
        <v>3.1692006581527252</v>
      </c>
      <c r="AB159" s="438">
        <f t="shared" si="3"/>
        <v>3.1660314574945727</v>
      </c>
      <c r="AC159" s="438">
        <f t="shared" si="3"/>
        <v>3.1628654260370781</v>
      </c>
      <c r="AD159" s="438">
        <f t="shared" si="3"/>
        <v>3.1597025606110409</v>
      </c>
      <c r="AE159" s="438">
        <f t="shared" si="3"/>
        <v>3.1565428580504298</v>
      </c>
      <c r="AF159" s="438">
        <f t="shared" si="3"/>
        <v>3.1533863151923796</v>
      </c>
      <c r="AG159" s="438">
        <f t="shared" si="3"/>
        <v>3.1502329288771871</v>
      </c>
      <c r="AH159" s="438">
        <f t="shared" si="3"/>
        <v>3.1470826959483098</v>
      </c>
      <c r="AI159" s="438">
        <f t="shared" si="4"/>
        <v>3.1439356132523617</v>
      </c>
      <c r="AJ159" s="438">
        <f t="shared" si="4"/>
        <v>3.1407916776391094</v>
      </c>
      <c r="AK159" s="438">
        <f t="shared" si="4"/>
        <v>3.1376508859614702</v>
      </c>
      <c r="AL159" s="438">
        <f t="shared" si="4"/>
        <v>3.1345132350755089</v>
      </c>
      <c r="AM159" s="438">
        <f t="shared" si="4"/>
        <v>3.1313787218404334</v>
      </c>
      <c r="AN159" s="438">
        <f t="shared" si="4"/>
        <v>3.1282473431185931</v>
      </c>
      <c r="AO159" s="438">
        <f t="shared" si="4"/>
        <v>3.1251190957754744</v>
      </c>
      <c r="AP159" s="438">
        <f t="shared" si="4"/>
        <v>3.1219939766796991</v>
      </c>
      <c r="AQ159" s="438">
        <f t="shared" si="4"/>
        <v>3.1188719827030194</v>
      </c>
      <c r="AR159" s="438">
        <f t="shared" si="4"/>
        <v>3.1157531107203162</v>
      </c>
      <c r="AS159" s="438">
        <f t="shared" si="4"/>
        <v>3.112637357609596</v>
      </c>
      <c r="AT159" s="438">
        <f t="shared" si="4"/>
        <v>3.1095247202519865</v>
      </c>
      <c r="AU159" s="438">
        <f t="shared" si="4"/>
        <v>3.1064151955317345</v>
      </c>
      <c r="AV159" s="438">
        <f t="shared" si="4"/>
        <v>3.1033087803362029</v>
      </c>
      <c r="AW159" s="438">
        <f t="shared" si="4"/>
        <v>3.1002054715558667</v>
      </c>
      <c r="AX159" s="438">
        <f t="shared" si="4"/>
        <v>3.097105266084311</v>
      </c>
      <c r="AY159" s="438">
        <f t="shared" si="5"/>
        <v>3.0940081608182268</v>
      </c>
      <c r="AZ159" s="438">
        <f t="shared" si="5"/>
        <v>3.0909141526574087</v>
      </c>
      <c r="BA159" s="438">
        <f t="shared" si="5"/>
        <v>3.0878232385047513</v>
      </c>
      <c r="BB159" s="438">
        <f t="shared" si="5"/>
        <v>3.0847354152662465</v>
      </c>
      <c r="BC159" s="438">
        <f t="shared" si="5"/>
        <v>3.0816506798509802</v>
      </c>
      <c r="BD159" s="438">
        <f t="shared" si="5"/>
        <v>3.0785690291711294</v>
      </c>
      <c r="BE159" s="438">
        <f t="shared" si="5"/>
        <v>3.0754904601419581</v>
      </c>
      <c r="BF159" s="438">
        <f t="shared" si="5"/>
        <v>3.0724149696818164</v>
      </c>
      <c r="BG159" s="438">
        <f t="shared" si="5"/>
        <v>3.0693425547121347</v>
      </c>
      <c r="BH159" s="438">
        <f t="shared" si="5"/>
        <v>3.0662732121574225</v>
      </c>
      <c r="BI159" s="438">
        <f t="shared" si="5"/>
        <v>3.0632069389452652</v>
      </c>
      <c r="BJ159" s="438">
        <f t="shared" si="5"/>
        <v>3.0601437320063201</v>
      </c>
      <c r="BK159" s="438">
        <f t="shared" si="5"/>
        <v>3.0570835882743137</v>
      </c>
      <c r="BL159" s="438">
        <f t="shared" si="5"/>
        <v>3.0540265046860395</v>
      </c>
      <c r="BM159" s="438">
        <f t="shared" si="5"/>
        <v>3.0509724781813534</v>
      </c>
      <c r="BN159" s="438">
        <f t="shared" si="5"/>
        <v>3.0479215057031719</v>
      </c>
      <c r="BO159" s="438">
        <f t="shared" si="6"/>
        <v>3.0448735841974686</v>
      </c>
      <c r="BP159" s="438">
        <f t="shared" si="6"/>
        <v>3.0418287106132711</v>
      </c>
      <c r="BQ159" s="438">
        <f t="shared" si="6"/>
        <v>3.038786881902658</v>
      </c>
      <c r="BR159" s="438">
        <f t="shared" si="6"/>
        <v>3.0357480950207552</v>
      </c>
      <c r="BS159" s="438">
        <f t="shared" si="6"/>
        <v>3.0327123469257344</v>
      </c>
      <c r="BT159" s="438">
        <f t="shared" si="6"/>
        <v>3.0296796345788088</v>
      </c>
      <c r="BU159" s="438">
        <f t="shared" si="6"/>
        <v>3.0266499549442298</v>
      </c>
      <c r="BV159" s="438">
        <f t="shared" si="6"/>
        <v>3.0236233049892856</v>
      </c>
      <c r="BW159" s="438">
        <f t="shared" si="6"/>
        <v>3.0205996816842964</v>
      </c>
      <c r="BX159" s="438">
        <f t="shared" si="6"/>
        <v>3.0175790820026123</v>
      </c>
      <c r="BY159" s="438">
        <f t="shared" si="6"/>
        <v>3.0145615029206096</v>
      </c>
      <c r="BZ159" s="438">
        <f t="shared" si="6"/>
        <v>3.0115469414176892</v>
      </c>
      <c r="CA159" s="438">
        <f t="shared" si="6"/>
        <v>3.0085353944762714</v>
      </c>
      <c r="CB159" s="438">
        <f t="shared" si="6"/>
        <v>3.0055268590817952</v>
      </c>
      <c r="CC159" s="438">
        <f t="shared" si="6"/>
        <v>3.0025213322227136</v>
      </c>
      <c r="CD159" s="438">
        <f t="shared" si="6"/>
        <v>2.9995188108904909</v>
      </c>
      <c r="CE159" s="438">
        <f t="shared" si="7"/>
        <v>2.9965192920796002</v>
      </c>
      <c r="CF159" s="438">
        <f t="shared" si="7"/>
        <v>2.9935227727875207</v>
      </c>
      <c r="CG159" s="438">
        <f t="shared" si="7"/>
        <v>2.9905292500147334</v>
      </c>
      <c r="CH159" s="438">
        <f t="shared" si="7"/>
        <v>2.9875387207647188</v>
      </c>
      <c r="CI159" s="438">
        <f t="shared" si="7"/>
        <v>2.9845511820439543</v>
      </c>
    </row>
    <row r="160" spans="1:87" x14ac:dyDescent="0.35">
      <c r="A160" s="384" t="s">
        <v>199</v>
      </c>
      <c r="B160" s="438">
        <v>3.2197200000000001</v>
      </c>
      <c r="C160" s="438">
        <f t="shared" si="2"/>
        <v>3.21650028</v>
      </c>
      <c r="D160" s="438">
        <f t="shared" si="2"/>
        <v>3.2132837797199998</v>
      </c>
      <c r="E160" s="438">
        <f t="shared" si="2"/>
        <v>3.2100704959402799</v>
      </c>
      <c r="F160" s="438">
        <f t="shared" si="2"/>
        <v>3.2068604254443396</v>
      </c>
      <c r="G160" s="438">
        <f t="shared" si="2"/>
        <v>3.2036535650188953</v>
      </c>
      <c r="H160" s="438">
        <f t="shared" si="2"/>
        <v>3.2004499114538763</v>
      </c>
      <c r="I160" s="438">
        <f t="shared" si="2"/>
        <v>3.1972494615424223</v>
      </c>
      <c r="J160" s="438">
        <f t="shared" si="2"/>
        <v>3.1940522120808801</v>
      </c>
      <c r="K160" s="438">
        <f t="shared" si="2"/>
        <v>3.1908581598687991</v>
      </c>
      <c r="L160" s="438">
        <f t="shared" si="2"/>
        <v>3.1876673017089301</v>
      </c>
      <c r="M160" s="438">
        <f t="shared" si="2"/>
        <v>3.184479634407221</v>
      </c>
      <c r="N160" s="438">
        <f t="shared" si="2"/>
        <v>3.1812951547728137</v>
      </c>
      <c r="O160" s="438">
        <f t="shared" si="2"/>
        <v>3.1781138596180409</v>
      </c>
      <c r="P160" s="438">
        <f t="shared" si="2"/>
        <v>3.1749357457584231</v>
      </c>
      <c r="Q160" s="438">
        <f t="shared" si="2"/>
        <v>3.1717608100126649</v>
      </c>
      <c r="R160" s="438">
        <f t="shared" si="2"/>
        <v>3.1685890492026521</v>
      </c>
      <c r="S160" s="438">
        <f t="shared" si="3"/>
        <v>3.1654204601534492</v>
      </c>
      <c r="T160" s="438">
        <f t="shared" si="3"/>
        <v>3.1622550396932958</v>
      </c>
      <c r="U160" s="438">
        <f t="shared" si="3"/>
        <v>3.1590927846536023</v>
      </c>
      <c r="V160" s="438">
        <f t="shared" si="3"/>
        <v>3.1559336918689489</v>
      </c>
      <c r="W160" s="438">
        <f t="shared" si="3"/>
        <v>3.1527777581770797</v>
      </c>
      <c r="X160" s="438">
        <f t="shared" si="3"/>
        <v>3.1496249804189027</v>
      </c>
      <c r="Y160" s="438">
        <f t="shared" si="3"/>
        <v>3.1464753554384837</v>
      </c>
      <c r="Z160" s="438">
        <f t="shared" si="3"/>
        <v>3.143328880083045</v>
      </c>
      <c r="AA160" s="438">
        <f t="shared" si="3"/>
        <v>3.1401855512029622</v>
      </c>
      <c r="AB160" s="438">
        <f t="shared" si="3"/>
        <v>3.1370453656517592</v>
      </c>
      <c r="AC160" s="438">
        <f t="shared" si="3"/>
        <v>3.1339083202861073</v>
      </c>
      <c r="AD160" s="438">
        <f t="shared" si="3"/>
        <v>3.1307744119658212</v>
      </c>
      <c r="AE160" s="438">
        <f t="shared" si="3"/>
        <v>3.1276436375538554</v>
      </c>
      <c r="AF160" s="438">
        <f t="shared" si="3"/>
        <v>3.1245159939163014</v>
      </c>
      <c r="AG160" s="438">
        <f t="shared" si="3"/>
        <v>3.1213914779223852</v>
      </c>
      <c r="AH160" s="438">
        <f t="shared" si="3"/>
        <v>3.118270086444463</v>
      </c>
      <c r="AI160" s="438">
        <f t="shared" si="4"/>
        <v>3.1151518163580185</v>
      </c>
      <c r="AJ160" s="438">
        <f t="shared" si="4"/>
        <v>3.1120366645416606</v>
      </c>
      <c r="AK160" s="438">
        <f t="shared" si="4"/>
        <v>3.1089246278771188</v>
      </c>
      <c r="AL160" s="438">
        <f t="shared" si="4"/>
        <v>3.1058157032492417</v>
      </c>
      <c r="AM160" s="438">
        <f t="shared" si="4"/>
        <v>3.1027098875459926</v>
      </c>
      <c r="AN160" s="438">
        <f t="shared" si="4"/>
        <v>3.0996071776584468</v>
      </c>
      <c r="AO160" s="438">
        <f t="shared" si="4"/>
        <v>3.0965075704807883</v>
      </c>
      <c r="AP160" s="438">
        <f t="shared" si="4"/>
        <v>3.0934110629103073</v>
      </c>
      <c r="AQ160" s="438">
        <f t="shared" si="4"/>
        <v>3.0903176518473972</v>
      </c>
      <c r="AR160" s="438">
        <f t="shared" si="4"/>
        <v>3.0872273341955498</v>
      </c>
      <c r="AS160" s="438">
        <f t="shared" si="4"/>
        <v>3.0841401068613541</v>
      </c>
      <c r="AT160" s="438">
        <f t="shared" si="4"/>
        <v>3.0810559667544926</v>
      </c>
      <c r="AU160" s="438">
        <f t="shared" si="4"/>
        <v>3.0779749107877379</v>
      </c>
      <c r="AV160" s="438">
        <f t="shared" si="4"/>
        <v>3.07489693587695</v>
      </c>
      <c r="AW160" s="438">
        <f t="shared" si="4"/>
        <v>3.0718220389410731</v>
      </c>
      <c r="AX160" s="438">
        <f t="shared" si="4"/>
        <v>3.0687502169021319</v>
      </c>
      <c r="AY160" s="438">
        <f t="shared" si="5"/>
        <v>3.0656814666852297</v>
      </c>
      <c r="AZ160" s="438">
        <f t="shared" si="5"/>
        <v>3.0626157852185445</v>
      </c>
      <c r="BA160" s="438">
        <f t="shared" si="5"/>
        <v>3.0595531694333258</v>
      </c>
      <c r="BB160" s="438">
        <f t="shared" si="5"/>
        <v>3.0564936162638925</v>
      </c>
      <c r="BC160" s="438">
        <f t="shared" si="5"/>
        <v>3.0534371226476287</v>
      </c>
      <c r="BD160" s="438">
        <f t="shared" si="5"/>
        <v>3.0503836855249808</v>
      </c>
      <c r="BE160" s="438">
        <f t="shared" si="5"/>
        <v>3.0473333018394557</v>
      </c>
      <c r="BF160" s="438">
        <f t="shared" si="5"/>
        <v>3.0442859685376162</v>
      </c>
      <c r="BG160" s="438">
        <f t="shared" si="5"/>
        <v>3.0412416825690785</v>
      </c>
      <c r="BH160" s="438">
        <f t="shared" si="5"/>
        <v>3.0382004408865093</v>
      </c>
      <c r="BI160" s="438">
        <f t="shared" si="5"/>
        <v>3.0351622404456227</v>
      </c>
      <c r="BJ160" s="438">
        <f t="shared" si="5"/>
        <v>3.032127078205177</v>
      </c>
      <c r="BK160" s="438">
        <f t="shared" si="5"/>
        <v>3.029094951126972</v>
      </c>
      <c r="BL160" s="438">
        <f t="shared" si="5"/>
        <v>3.0260658561758449</v>
      </c>
      <c r="BM160" s="438">
        <f t="shared" si="5"/>
        <v>3.0230397903196691</v>
      </c>
      <c r="BN160" s="438">
        <f t="shared" si="5"/>
        <v>3.0200167505293494</v>
      </c>
      <c r="BO160" s="438">
        <f t="shared" si="6"/>
        <v>3.0169967337788202</v>
      </c>
      <c r="BP160" s="438">
        <f t="shared" si="6"/>
        <v>3.0139797370450414</v>
      </c>
      <c r="BQ160" s="438">
        <f t="shared" si="6"/>
        <v>3.0109657573079964</v>
      </c>
      <c r="BR160" s="438">
        <f t="shared" si="6"/>
        <v>3.0079547915506883</v>
      </c>
      <c r="BS160" s="438">
        <f t="shared" si="6"/>
        <v>3.0049468367591379</v>
      </c>
      <c r="BT160" s="438">
        <f t="shared" si="6"/>
        <v>3.0019418899223789</v>
      </c>
      <c r="BU160" s="438">
        <f t="shared" si="6"/>
        <v>2.9989399480324566</v>
      </c>
      <c r="BV160" s="438">
        <f t="shared" si="6"/>
        <v>2.995941008084424</v>
      </c>
      <c r="BW160" s="438">
        <f t="shared" si="6"/>
        <v>2.9929450670763393</v>
      </c>
      <c r="BX160" s="438">
        <f t="shared" si="6"/>
        <v>2.9899521220092629</v>
      </c>
      <c r="BY160" s="438">
        <f t="shared" si="6"/>
        <v>2.9869621698872537</v>
      </c>
      <c r="BZ160" s="438">
        <f t="shared" si="6"/>
        <v>2.9839752077173665</v>
      </c>
      <c r="CA160" s="438">
        <f t="shared" si="6"/>
        <v>2.9809912325096493</v>
      </c>
      <c r="CB160" s="438">
        <f t="shared" si="6"/>
        <v>2.9780102412771394</v>
      </c>
      <c r="CC160" s="438">
        <f t="shared" si="6"/>
        <v>2.9750322310358621</v>
      </c>
      <c r="CD160" s="438">
        <f t="shared" si="6"/>
        <v>2.9720571988048263</v>
      </c>
      <c r="CE160" s="438">
        <f t="shared" si="7"/>
        <v>2.9690851416060213</v>
      </c>
      <c r="CF160" s="438">
        <f t="shared" si="7"/>
        <v>2.9661160564644153</v>
      </c>
      <c r="CG160" s="438">
        <f t="shared" si="7"/>
        <v>2.9631499404079511</v>
      </c>
      <c r="CH160" s="438">
        <f t="shared" si="7"/>
        <v>2.9601867904675432</v>
      </c>
      <c r="CI160" s="438">
        <f t="shared" si="7"/>
        <v>2.9572266036770758</v>
      </c>
    </row>
    <row r="161" spans="1:87" x14ac:dyDescent="0.35">
      <c r="A161" s="384" t="s">
        <v>142</v>
      </c>
      <c r="B161" s="438">
        <v>3.50339</v>
      </c>
      <c r="C161" s="438">
        <f t="shared" si="2"/>
        <v>3.4998866099999999</v>
      </c>
      <c r="D161" s="438">
        <f t="shared" si="2"/>
        <v>3.4963867233899997</v>
      </c>
      <c r="E161" s="438">
        <f t="shared" si="2"/>
        <v>3.4928903366666098</v>
      </c>
      <c r="F161" s="438">
        <f t="shared" si="2"/>
        <v>3.4893974463299431</v>
      </c>
      <c r="G161" s="438">
        <f t="shared" si="2"/>
        <v>3.4859080488836129</v>
      </c>
      <c r="H161" s="438">
        <f t="shared" si="2"/>
        <v>3.4824221408347293</v>
      </c>
      <c r="I161" s="438">
        <f t="shared" si="2"/>
        <v>3.4789397186938946</v>
      </c>
      <c r="J161" s="438">
        <f t="shared" si="2"/>
        <v>3.4754607789752008</v>
      </c>
      <c r="K161" s="438">
        <f t="shared" si="2"/>
        <v>3.4719853181962255</v>
      </c>
      <c r="L161" s="438">
        <f t="shared" si="2"/>
        <v>3.4685133328780293</v>
      </c>
      <c r="M161" s="438">
        <f t="shared" si="2"/>
        <v>3.4650448195451511</v>
      </c>
      <c r="N161" s="438">
        <f t="shared" si="2"/>
        <v>3.4615797747256059</v>
      </c>
      <c r="O161" s="438">
        <f t="shared" si="2"/>
        <v>3.4581181949508801</v>
      </c>
      <c r="P161" s="438">
        <f t="shared" si="2"/>
        <v>3.4546600767559292</v>
      </c>
      <c r="Q161" s="438">
        <f t="shared" si="2"/>
        <v>3.4512054166791732</v>
      </c>
      <c r="R161" s="438">
        <f t="shared" si="2"/>
        <v>3.4477542112624939</v>
      </c>
      <c r="S161" s="438">
        <f t="shared" si="3"/>
        <v>3.4443064570512316</v>
      </c>
      <c r="T161" s="438">
        <f t="shared" si="3"/>
        <v>3.4408621505941803</v>
      </c>
      <c r="U161" s="438">
        <f t="shared" si="3"/>
        <v>3.437421288443586</v>
      </c>
      <c r="V161" s="438">
        <f t="shared" si="3"/>
        <v>3.4339838671551424</v>
      </c>
      <c r="W161" s="438">
        <f t="shared" si="3"/>
        <v>3.4305498832879873</v>
      </c>
      <c r="X161" s="438">
        <f t="shared" si="3"/>
        <v>3.4271193334046992</v>
      </c>
      <c r="Y161" s="438">
        <f t="shared" si="3"/>
        <v>3.4236922140712944</v>
      </c>
      <c r="Z161" s="438">
        <f t="shared" si="3"/>
        <v>3.4202685218572233</v>
      </c>
      <c r="AA161" s="438">
        <f t="shared" si="3"/>
        <v>3.4168482533353659</v>
      </c>
      <c r="AB161" s="438">
        <f t="shared" si="3"/>
        <v>3.4134314050820307</v>
      </c>
      <c r="AC161" s="438">
        <f t="shared" si="3"/>
        <v>3.4100179736769487</v>
      </c>
      <c r="AD161" s="438">
        <f t="shared" si="3"/>
        <v>3.4066079557032718</v>
      </c>
      <c r="AE161" s="438">
        <f t="shared" si="3"/>
        <v>3.4032013477475687</v>
      </c>
      <c r="AF161" s="438">
        <f t="shared" si="3"/>
        <v>3.3997981463998213</v>
      </c>
      <c r="AG161" s="438">
        <f t="shared" si="3"/>
        <v>3.3963983482534212</v>
      </c>
      <c r="AH161" s="438">
        <f t="shared" si="3"/>
        <v>3.3930019499051678</v>
      </c>
      <c r="AI161" s="438">
        <f t="shared" si="4"/>
        <v>3.3896089479552627</v>
      </c>
      <c r="AJ161" s="438">
        <f t="shared" si="4"/>
        <v>3.3862193390073072</v>
      </c>
      <c r="AK161" s="438">
        <f t="shared" si="4"/>
        <v>3.3828331196682999</v>
      </c>
      <c r="AL161" s="438">
        <f t="shared" si="4"/>
        <v>3.3794502865486318</v>
      </c>
      <c r="AM161" s="438">
        <f t="shared" si="4"/>
        <v>3.376070836262083</v>
      </c>
      <c r="AN161" s="438">
        <f t="shared" si="4"/>
        <v>3.372694765425821</v>
      </c>
      <c r="AO161" s="438">
        <f t="shared" si="4"/>
        <v>3.3693220706603952</v>
      </c>
      <c r="AP161" s="438">
        <f t="shared" si="4"/>
        <v>3.3659527485897347</v>
      </c>
      <c r="AQ161" s="438">
        <f t="shared" si="4"/>
        <v>3.3625867958411448</v>
      </c>
      <c r="AR161" s="438">
        <f t="shared" si="4"/>
        <v>3.3592242090453035</v>
      </c>
      <c r="AS161" s="438">
        <f t="shared" si="4"/>
        <v>3.3558649848362583</v>
      </c>
      <c r="AT161" s="438">
        <f t="shared" si="4"/>
        <v>3.3525091198514221</v>
      </c>
      <c r="AU161" s="438">
        <f t="shared" si="4"/>
        <v>3.3491566107315704</v>
      </c>
      <c r="AV161" s="438">
        <f t="shared" si="4"/>
        <v>3.3458074541208389</v>
      </c>
      <c r="AW161" s="438">
        <f t="shared" si="4"/>
        <v>3.3424616466667181</v>
      </c>
      <c r="AX161" s="438">
        <f t="shared" si="4"/>
        <v>3.3391191850200515</v>
      </c>
      <c r="AY161" s="438">
        <f t="shared" si="5"/>
        <v>3.3357800658350314</v>
      </c>
      <c r="AZ161" s="438">
        <f t="shared" si="5"/>
        <v>3.3324442857691965</v>
      </c>
      <c r="BA161" s="438">
        <f t="shared" si="5"/>
        <v>3.3291118414834271</v>
      </c>
      <c r="BB161" s="438">
        <f t="shared" si="5"/>
        <v>3.3257827296419435</v>
      </c>
      <c r="BC161" s="438">
        <f t="shared" si="5"/>
        <v>3.3224569469123018</v>
      </c>
      <c r="BD161" s="438">
        <f t="shared" si="5"/>
        <v>3.3191344899653896</v>
      </c>
      <c r="BE161" s="438">
        <f t="shared" si="5"/>
        <v>3.3158153554754244</v>
      </c>
      <c r="BF161" s="438">
        <f t="shared" si="5"/>
        <v>3.3124995401199491</v>
      </c>
      <c r="BG161" s="438">
        <f t="shared" si="5"/>
        <v>3.3091870405798289</v>
      </c>
      <c r="BH161" s="438">
        <f t="shared" si="5"/>
        <v>3.3058778535392492</v>
      </c>
      <c r="BI161" s="438">
        <f t="shared" si="5"/>
        <v>3.3025719756857099</v>
      </c>
      <c r="BJ161" s="438">
        <f t="shared" si="5"/>
        <v>3.2992694037100243</v>
      </c>
      <c r="BK161" s="438">
        <f t="shared" si="5"/>
        <v>3.2959701343063141</v>
      </c>
      <c r="BL161" s="438">
        <f t="shared" si="5"/>
        <v>3.2926741641720079</v>
      </c>
      <c r="BM161" s="438">
        <f t="shared" si="5"/>
        <v>3.2893814900078358</v>
      </c>
      <c r="BN161" s="438">
        <f t="shared" si="5"/>
        <v>3.2860921085178281</v>
      </c>
      <c r="BO161" s="438">
        <f t="shared" si="6"/>
        <v>3.2828060164093102</v>
      </c>
      <c r="BP161" s="438">
        <f t="shared" si="6"/>
        <v>3.2795232103929011</v>
      </c>
      <c r="BQ161" s="438">
        <f t="shared" si="6"/>
        <v>3.2762436871825082</v>
      </c>
      <c r="BR161" s="438">
        <f t="shared" si="6"/>
        <v>3.2729674434953258</v>
      </c>
      <c r="BS161" s="438">
        <f t="shared" si="6"/>
        <v>3.2696944760518303</v>
      </c>
      <c r="BT161" s="438">
        <f t="shared" si="6"/>
        <v>3.2664247815757785</v>
      </c>
      <c r="BU161" s="438">
        <f t="shared" si="6"/>
        <v>3.2631583567942029</v>
      </c>
      <c r="BV161" s="438">
        <f t="shared" si="6"/>
        <v>3.2598951984374085</v>
      </c>
      <c r="BW161" s="438">
        <f t="shared" si="6"/>
        <v>3.256635303238971</v>
      </c>
      <c r="BX161" s="438">
        <f t="shared" si="6"/>
        <v>3.2533786679357322</v>
      </c>
      <c r="BY161" s="438">
        <f t="shared" si="6"/>
        <v>3.2501252892677965</v>
      </c>
      <c r="BZ161" s="438">
        <f t="shared" si="6"/>
        <v>3.2468751639785287</v>
      </c>
      <c r="CA161" s="438">
        <f t="shared" si="6"/>
        <v>3.2436282888145502</v>
      </c>
      <c r="CB161" s="438">
        <f t="shared" si="6"/>
        <v>3.2403846605257356</v>
      </c>
      <c r="CC161" s="438">
        <f t="shared" si="6"/>
        <v>3.23714427586521</v>
      </c>
      <c r="CD161" s="438">
        <f t="shared" si="6"/>
        <v>3.2339071315893446</v>
      </c>
      <c r="CE161" s="438">
        <f t="shared" si="7"/>
        <v>3.2306732244577554</v>
      </c>
      <c r="CF161" s="438">
        <f t="shared" si="7"/>
        <v>3.2274425512332976</v>
      </c>
      <c r="CG161" s="438">
        <f t="shared" si="7"/>
        <v>3.2242151086820643</v>
      </c>
      <c r="CH161" s="438">
        <f t="shared" si="7"/>
        <v>3.2209908935733824</v>
      </c>
      <c r="CI161" s="438">
        <f t="shared" si="7"/>
        <v>3.2177699026798092</v>
      </c>
    </row>
    <row r="162" spans="1:87" x14ac:dyDescent="0.35">
      <c r="A162" s="384" t="s">
        <v>143</v>
      </c>
      <c r="B162" s="438">
        <v>3.7277499999999999</v>
      </c>
      <c r="C162" s="438">
        <f t="shared" si="2"/>
        <v>3.72402225</v>
      </c>
      <c r="D162" s="438">
        <f t="shared" si="2"/>
        <v>3.7202982277499999</v>
      </c>
      <c r="E162" s="438">
        <f t="shared" si="2"/>
        <v>3.7165779295222499</v>
      </c>
      <c r="F162" s="438">
        <f t="shared" si="2"/>
        <v>3.7128613515927276</v>
      </c>
      <c r="G162" s="438">
        <f t="shared" si="2"/>
        <v>3.7091484902411347</v>
      </c>
      <c r="H162" s="438">
        <f t="shared" si="2"/>
        <v>3.7054393417508935</v>
      </c>
      <c r="I162" s="438">
        <f t="shared" si="2"/>
        <v>3.7017339024091425</v>
      </c>
      <c r="J162" s="438">
        <f t="shared" si="2"/>
        <v>3.6980321685067334</v>
      </c>
      <c r="K162" s="438">
        <f t="shared" si="2"/>
        <v>3.6943341363382265</v>
      </c>
      <c r="L162" s="438">
        <f t="shared" si="2"/>
        <v>3.6906398022018885</v>
      </c>
      <c r="M162" s="438">
        <f t="shared" si="2"/>
        <v>3.6869491623996864</v>
      </c>
      <c r="N162" s="438">
        <f t="shared" si="2"/>
        <v>3.6832622132372865</v>
      </c>
      <c r="O162" s="438">
        <f t="shared" si="2"/>
        <v>3.6795789510240491</v>
      </c>
      <c r="P162" s="438">
        <f t="shared" si="2"/>
        <v>3.6758993720730251</v>
      </c>
      <c r="Q162" s="438">
        <f t="shared" si="2"/>
        <v>3.672223472700952</v>
      </c>
      <c r="R162" s="438">
        <f t="shared" si="2"/>
        <v>3.6685512492282508</v>
      </c>
      <c r="S162" s="438">
        <f t="shared" si="3"/>
        <v>3.6648826979790226</v>
      </c>
      <c r="T162" s="438">
        <f t="shared" si="3"/>
        <v>3.6612178152810437</v>
      </c>
      <c r="U162" s="438">
        <f t="shared" si="3"/>
        <v>3.6575565974657627</v>
      </c>
      <c r="V162" s="438">
        <f t="shared" si="3"/>
        <v>3.6538990408682968</v>
      </c>
      <c r="W162" s="438">
        <f t="shared" si="3"/>
        <v>3.6502451418274284</v>
      </c>
      <c r="X162" s="438">
        <f t="shared" si="3"/>
        <v>3.6465948966856012</v>
      </c>
      <c r="Y162" s="438">
        <f t="shared" si="3"/>
        <v>3.6429483017889157</v>
      </c>
      <c r="Z162" s="438">
        <f t="shared" si="3"/>
        <v>3.6393053534871269</v>
      </c>
      <c r="AA162" s="438">
        <f t="shared" si="3"/>
        <v>3.6356660481336398</v>
      </c>
      <c r="AB162" s="438">
        <f t="shared" si="3"/>
        <v>3.6320303820855062</v>
      </c>
      <c r="AC162" s="438">
        <f t="shared" si="3"/>
        <v>3.6283983517034208</v>
      </c>
      <c r="AD162" s="438">
        <f t="shared" si="3"/>
        <v>3.6247699533517173</v>
      </c>
      <c r="AE162" s="438">
        <f t="shared" si="3"/>
        <v>3.6211451833983657</v>
      </c>
      <c r="AF162" s="438">
        <f t="shared" si="3"/>
        <v>3.6175240382149672</v>
      </c>
      <c r="AG162" s="438">
        <f t="shared" si="3"/>
        <v>3.6139065141767523</v>
      </c>
      <c r="AH162" s="438">
        <f t="shared" si="3"/>
        <v>3.6102926076625756</v>
      </c>
      <c r="AI162" s="438">
        <f t="shared" si="4"/>
        <v>3.606682315054913</v>
      </c>
      <c r="AJ162" s="438">
        <f t="shared" si="4"/>
        <v>3.6030756327398579</v>
      </c>
      <c r="AK162" s="438">
        <f t="shared" si="4"/>
        <v>3.5994725571071182</v>
      </c>
      <c r="AL162" s="438">
        <f t="shared" si="4"/>
        <v>3.5958730845500111</v>
      </c>
      <c r="AM162" s="438">
        <f t="shared" si="4"/>
        <v>3.5922772114654609</v>
      </c>
      <c r="AN162" s="438">
        <f t="shared" si="4"/>
        <v>3.5886849342539953</v>
      </c>
      <c r="AO162" s="438">
        <f t="shared" si="4"/>
        <v>3.5850962493197414</v>
      </c>
      <c r="AP162" s="438">
        <f t="shared" si="4"/>
        <v>3.5815111530704216</v>
      </c>
      <c r="AQ162" s="438">
        <f t="shared" si="4"/>
        <v>3.577929641917351</v>
      </c>
      <c r="AR162" s="438">
        <f t="shared" si="4"/>
        <v>3.5743517122754338</v>
      </c>
      <c r="AS162" s="438">
        <f t="shared" si="4"/>
        <v>3.5707773605631585</v>
      </c>
      <c r="AT162" s="438">
        <f t="shared" si="4"/>
        <v>3.5672065832025952</v>
      </c>
      <c r="AU162" s="438">
        <f t="shared" si="4"/>
        <v>3.5636393766193928</v>
      </c>
      <c r="AV162" s="438">
        <f t="shared" si="4"/>
        <v>3.5600757372427734</v>
      </c>
      <c r="AW162" s="438">
        <f t="shared" si="4"/>
        <v>3.5565156615055304</v>
      </c>
      <c r="AX162" s="438">
        <f t="shared" si="4"/>
        <v>3.5529591458440248</v>
      </c>
      <c r="AY162" s="438">
        <f t="shared" si="5"/>
        <v>3.5494061866981808</v>
      </c>
      <c r="AZ162" s="438">
        <f t="shared" si="5"/>
        <v>3.5458567805114827</v>
      </c>
      <c r="BA162" s="438">
        <f t="shared" si="5"/>
        <v>3.5423109237309713</v>
      </c>
      <c r="BB162" s="438">
        <f t="shared" si="5"/>
        <v>3.5387686128072402</v>
      </c>
      <c r="BC162" s="438">
        <f t="shared" si="5"/>
        <v>3.5352298441944328</v>
      </c>
      <c r="BD162" s="438">
        <f t="shared" si="5"/>
        <v>3.5316946143502381</v>
      </c>
      <c r="BE162" s="438">
        <f t="shared" si="5"/>
        <v>3.5281629197358879</v>
      </c>
      <c r="BF162" s="438">
        <f t="shared" si="5"/>
        <v>3.5246347568161522</v>
      </c>
      <c r="BG162" s="438">
        <f t="shared" si="5"/>
        <v>3.5211101220593362</v>
      </c>
      <c r="BH162" s="438">
        <f t="shared" si="5"/>
        <v>3.517589011937277</v>
      </c>
      <c r="BI162" s="438">
        <f t="shared" si="5"/>
        <v>3.5140714229253396</v>
      </c>
      <c r="BJ162" s="438">
        <f t="shared" si="5"/>
        <v>3.5105573515024142</v>
      </c>
      <c r="BK162" s="438">
        <f t="shared" si="5"/>
        <v>3.5070467941509116</v>
      </c>
      <c r="BL162" s="438">
        <f t="shared" si="5"/>
        <v>3.5035397473567609</v>
      </c>
      <c r="BM162" s="438">
        <f t="shared" si="5"/>
        <v>3.500036207609404</v>
      </c>
      <c r="BN162" s="438">
        <f t="shared" si="5"/>
        <v>3.4965361714017948</v>
      </c>
      <c r="BO162" s="438">
        <f t="shared" si="6"/>
        <v>3.4930396352303932</v>
      </c>
      <c r="BP162" s="438">
        <f t="shared" si="6"/>
        <v>3.4895465955951628</v>
      </c>
      <c r="BQ162" s="438">
        <f t="shared" si="6"/>
        <v>3.4860570489995677</v>
      </c>
      <c r="BR162" s="438">
        <f t="shared" si="6"/>
        <v>3.4825709919505683</v>
      </c>
      <c r="BS162" s="438">
        <f t="shared" si="6"/>
        <v>3.4790884209586177</v>
      </c>
      <c r="BT162" s="438">
        <f t="shared" si="6"/>
        <v>3.4756093325376591</v>
      </c>
      <c r="BU162" s="438">
        <f t="shared" si="6"/>
        <v>3.4721337232051215</v>
      </c>
      <c r="BV162" s="438">
        <f t="shared" si="6"/>
        <v>3.4686615894819162</v>
      </c>
      <c r="BW162" s="438">
        <f t="shared" si="6"/>
        <v>3.465192927892434</v>
      </c>
      <c r="BX162" s="438">
        <f t="shared" si="6"/>
        <v>3.4617277349645414</v>
      </c>
      <c r="BY162" s="438">
        <f t="shared" si="6"/>
        <v>3.458266007229577</v>
      </c>
      <c r="BZ162" s="438">
        <f t="shared" si="6"/>
        <v>3.4548077412223472</v>
      </c>
      <c r="CA162" s="438">
        <f t="shared" si="6"/>
        <v>3.4513529334811248</v>
      </c>
      <c r="CB162" s="438">
        <f t="shared" si="6"/>
        <v>3.4479015805476436</v>
      </c>
      <c r="CC162" s="438">
        <f t="shared" si="6"/>
        <v>3.4444536789670961</v>
      </c>
      <c r="CD162" s="438">
        <f t="shared" si="6"/>
        <v>3.4410092252881288</v>
      </c>
      <c r="CE162" s="438">
        <f t="shared" si="7"/>
        <v>3.4375682160628407</v>
      </c>
      <c r="CF162" s="438">
        <f t="shared" si="7"/>
        <v>3.4341306478467777</v>
      </c>
      <c r="CG162" s="438">
        <f t="shared" si="7"/>
        <v>3.430696517198931</v>
      </c>
      <c r="CH162" s="438">
        <f t="shared" si="7"/>
        <v>3.4272658206817321</v>
      </c>
      <c r="CI162" s="438">
        <f t="shared" si="7"/>
        <v>3.4238385548610504</v>
      </c>
    </row>
    <row r="165" spans="1:87" x14ac:dyDescent="0.35">
      <c r="C165"/>
    </row>
    <row r="173" spans="1:87" ht="15" customHeight="1" x14ac:dyDescent="0.35"/>
    <row r="197" spans="3:9" x14ac:dyDescent="0.35">
      <c r="I197" s="191"/>
    </row>
    <row r="198" spans="3:9" x14ac:dyDescent="0.35">
      <c r="I198" s="192"/>
    </row>
    <row r="199" spans="3:9" x14ac:dyDescent="0.35">
      <c r="I199" s="192"/>
    </row>
    <row r="200" spans="3:9" x14ac:dyDescent="0.35">
      <c r="I200" s="192"/>
    </row>
    <row r="202" spans="3:9" x14ac:dyDescent="0.35">
      <c r="I202" s="191"/>
    </row>
    <row r="204" spans="3:9" x14ac:dyDescent="0.35">
      <c r="C204"/>
    </row>
  </sheetData>
  <mergeCells count="1">
    <mergeCell ref="A1:C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sheetPr>
  <dimension ref="A1:I41"/>
  <sheetViews>
    <sheetView zoomScale="90" zoomScaleNormal="90" workbookViewId="0">
      <pane xSplit="1" ySplit="1" topLeftCell="D2" activePane="bottomRight" state="frozen"/>
      <selection pane="topRight" activeCell="B1" sqref="B1"/>
      <selection pane="bottomLeft" activeCell="A2" sqref="A2"/>
      <selection pane="bottomRight" activeCell="A3" sqref="A3"/>
    </sheetView>
  </sheetViews>
  <sheetFormatPr baseColWidth="10" defaultColWidth="11.453125" defaultRowHeight="14.5" x14ac:dyDescent="0.35"/>
  <cols>
    <col min="1" max="1" width="45.81640625" customWidth="1"/>
    <col min="2" max="2" width="42.81640625" customWidth="1"/>
    <col min="3" max="3" width="43" customWidth="1"/>
    <col min="4" max="4" width="36.453125" customWidth="1"/>
    <col min="6" max="6" width="64.54296875" customWidth="1"/>
    <col min="7" max="7" width="41.453125" customWidth="1"/>
    <col min="8" max="8" width="42.453125" customWidth="1"/>
    <col min="9" max="9" width="28.453125" customWidth="1"/>
    <col min="10" max="10" width="21.54296875" customWidth="1"/>
    <col min="11" max="11" width="22.54296875" customWidth="1"/>
  </cols>
  <sheetData>
    <row r="1" spans="1:8" s="326" customFormat="1" ht="31" x14ac:dyDescent="0.7">
      <c r="A1" s="569" t="s">
        <v>667</v>
      </c>
      <c r="B1" s="569"/>
      <c r="C1" s="569"/>
    </row>
    <row r="3" spans="1:8" x14ac:dyDescent="0.35">
      <c r="A3" s="197" t="s">
        <v>552</v>
      </c>
    </row>
    <row r="4" spans="1:8" ht="15" thickBot="1" x14ac:dyDescent="0.4">
      <c r="A4" s="2"/>
    </row>
    <row r="5" spans="1:8" x14ac:dyDescent="0.35">
      <c r="A5" s="59" t="s">
        <v>387</v>
      </c>
      <c r="B5" s="59" t="s">
        <v>874</v>
      </c>
      <c r="C5" s="59" t="s">
        <v>550</v>
      </c>
      <c r="D5" s="59" t="s">
        <v>551</v>
      </c>
      <c r="F5" s="59" t="s">
        <v>868</v>
      </c>
      <c r="G5" s="567" t="s">
        <v>873</v>
      </c>
      <c r="H5" s="568"/>
    </row>
    <row r="6" spans="1:8" ht="15" thickBot="1" x14ac:dyDescent="0.4">
      <c r="A6" s="143" t="s">
        <v>446</v>
      </c>
      <c r="B6" s="139" t="s">
        <v>181</v>
      </c>
      <c r="C6" s="139" t="s">
        <v>386</v>
      </c>
      <c r="D6" s="138" t="s">
        <v>386</v>
      </c>
      <c r="F6" s="142" t="s">
        <v>446</v>
      </c>
      <c r="G6" s="11" t="s">
        <v>876</v>
      </c>
      <c r="H6" s="11" t="s">
        <v>875</v>
      </c>
    </row>
    <row r="7" spans="1:8" x14ac:dyDescent="0.35">
      <c r="A7" s="81" t="s">
        <v>219</v>
      </c>
      <c r="B7" s="140">
        <v>0</v>
      </c>
      <c r="C7" s="141">
        <v>2015</v>
      </c>
      <c r="D7" s="196">
        <v>2050</v>
      </c>
      <c r="F7" s="81" t="s">
        <v>219</v>
      </c>
      <c r="G7" s="144">
        <v>1</v>
      </c>
      <c r="H7" s="144">
        <v>1</v>
      </c>
    </row>
    <row r="8" spans="1:8" x14ac:dyDescent="0.35">
      <c r="A8" s="81" t="s">
        <v>110</v>
      </c>
      <c r="B8" s="140">
        <v>0</v>
      </c>
      <c r="C8" s="141">
        <v>2015</v>
      </c>
      <c r="D8" s="196">
        <v>2050</v>
      </c>
      <c r="F8" s="81" t="s">
        <v>110</v>
      </c>
      <c r="G8" s="145">
        <v>1</v>
      </c>
      <c r="H8" s="145">
        <v>1</v>
      </c>
    </row>
    <row r="9" spans="1:8" x14ac:dyDescent="0.35">
      <c r="A9" s="81" t="s">
        <v>111</v>
      </c>
      <c r="B9" s="140">
        <v>0</v>
      </c>
      <c r="C9" s="141">
        <v>2015</v>
      </c>
      <c r="D9" s="196">
        <v>2050</v>
      </c>
      <c r="F9" s="81" t="s">
        <v>111</v>
      </c>
      <c r="G9" s="146">
        <v>1</v>
      </c>
      <c r="H9" s="146">
        <v>1</v>
      </c>
    </row>
    <row r="10" spans="1:8" x14ac:dyDescent="0.35">
      <c r="A10" s="81" t="s">
        <v>112</v>
      </c>
      <c r="B10" s="140">
        <v>0</v>
      </c>
      <c r="C10" s="141">
        <v>2015</v>
      </c>
      <c r="D10" s="196">
        <v>2050</v>
      </c>
      <c r="F10" s="81" t="s">
        <v>112</v>
      </c>
      <c r="G10" s="145">
        <v>1</v>
      </c>
      <c r="H10" s="145">
        <v>1</v>
      </c>
    </row>
    <row r="11" spans="1:8" x14ac:dyDescent="0.35">
      <c r="A11" s="81" t="s">
        <v>113</v>
      </c>
      <c r="B11" s="140">
        <v>0</v>
      </c>
      <c r="C11" s="141">
        <v>2015</v>
      </c>
      <c r="D11" s="196">
        <v>2050</v>
      </c>
      <c r="F11" s="81" t="s">
        <v>113</v>
      </c>
      <c r="G11" s="146">
        <v>1</v>
      </c>
      <c r="H11" s="146">
        <v>1</v>
      </c>
    </row>
    <row r="12" spans="1:8" x14ac:dyDescent="0.35">
      <c r="A12" s="81" t="s">
        <v>220</v>
      </c>
      <c r="B12" s="140">
        <v>0</v>
      </c>
      <c r="C12" s="141">
        <v>2015</v>
      </c>
      <c r="D12" s="196">
        <v>2050</v>
      </c>
      <c r="F12" s="81" t="s">
        <v>220</v>
      </c>
      <c r="G12" s="145">
        <v>1</v>
      </c>
      <c r="H12" s="145">
        <v>1</v>
      </c>
    </row>
    <row r="13" spans="1:8" x14ac:dyDescent="0.35">
      <c r="A13" s="81" t="s">
        <v>115</v>
      </c>
      <c r="B13" s="140">
        <v>0</v>
      </c>
      <c r="C13" s="141">
        <v>2015</v>
      </c>
      <c r="D13" s="196">
        <v>2050</v>
      </c>
      <c r="F13" s="81" t="s">
        <v>115</v>
      </c>
      <c r="G13" s="146">
        <v>1</v>
      </c>
      <c r="H13" s="146">
        <v>1</v>
      </c>
    </row>
    <row r="14" spans="1:8" x14ac:dyDescent="0.35">
      <c r="A14" s="81" t="s">
        <v>116</v>
      </c>
      <c r="B14" s="140">
        <v>0</v>
      </c>
      <c r="C14" s="141">
        <v>2015</v>
      </c>
      <c r="D14" s="196">
        <v>2050</v>
      </c>
      <c r="F14" s="81" t="s">
        <v>116</v>
      </c>
      <c r="G14" s="145">
        <v>1</v>
      </c>
      <c r="H14" s="145">
        <v>1</v>
      </c>
    </row>
    <row r="15" spans="1:8" x14ac:dyDescent="0.35">
      <c r="A15" s="81" t="s">
        <v>117</v>
      </c>
      <c r="B15" s="140">
        <v>0</v>
      </c>
      <c r="C15" s="141">
        <v>2015</v>
      </c>
      <c r="D15" s="196">
        <v>2050</v>
      </c>
      <c r="F15" s="81" t="s">
        <v>117</v>
      </c>
      <c r="G15" s="146">
        <v>1</v>
      </c>
      <c r="H15" s="146">
        <v>1</v>
      </c>
    </row>
    <row r="16" spans="1:8" x14ac:dyDescent="0.35">
      <c r="A16" s="81" t="s">
        <v>118</v>
      </c>
      <c r="B16" s="140">
        <v>0</v>
      </c>
      <c r="C16" s="141">
        <v>2015</v>
      </c>
      <c r="D16" s="196">
        <v>2050</v>
      </c>
      <c r="F16" s="81" t="s">
        <v>118</v>
      </c>
      <c r="G16" s="145">
        <v>1</v>
      </c>
      <c r="H16" s="145">
        <v>1</v>
      </c>
    </row>
    <row r="17" spans="1:9" x14ac:dyDescent="0.35">
      <c r="A17" s="81" t="s">
        <v>119</v>
      </c>
      <c r="B17" s="140">
        <v>0</v>
      </c>
      <c r="C17" s="141">
        <v>2015</v>
      </c>
      <c r="D17" s="196">
        <v>2050</v>
      </c>
      <c r="F17" s="81" t="s">
        <v>119</v>
      </c>
      <c r="G17" s="146">
        <v>1</v>
      </c>
      <c r="H17" s="146">
        <v>1</v>
      </c>
    </row>
    <row r="18" spans="1:9" x14ac:dyDescent="0.35">
      <c r="A18" s="81" t="s">
        <v>120</v>
      </c>
      <c r="B18" s="140">
        <v>0</v>
      </c>
      <c r="C18" s="141">
        <v>2015</v>
      </c>
      <c r="D18" s="196">
        <v>2050</v>
      </c>
      <c r="F18" s="81" t="s">
        <v>120</v>
      </c>
      <c r="G18" s="145">
        <v>1</v>
      </c>
      <c r="H18" s="145">
        <v>1</v>
      </c>
    </row>
    <row r="19" spans="1:9" x14ac:dyDescent="0.35">
      <c r="A19" s="81" t="s">
        <v>121</v>
      </c>
      <c r="B19" s="140">
        <v>0</v>
      </c>
      <c r="C19" s="141">
        <v>2015</v>
      </c>
      <c r="D19" s="196">
        <v>2050</v>
      </c>
      <c r="F19" s="81" t="s">
        <v>121</v>
      </c>
      <c r="G19" s="146">
        <v>1</v>
      </c>
      <c r="H19" s="146">
        <v>1</v>
      </c>
    </row>
    <row r="20" spans="1:9" x14ac:dyDescent="0.35">
      <c r="A20" s="81" t="s">
        <v>122</v>
      </c>
      <c r="B20" s="140">
        <v>0</v>
      </c>
      <c r="C20" s="141">
        <v>2015</v>
      </c>
      <c r="D20" s="196">
        <v>2050</v>
      </c>
      <c r="F20" s="81" t="s">
        <v>122</v>
      </c>
      <c r="G20" s="145">
        <v>1</v>
      </c>
      <c r="H20" s="145">
        <v>1</v>
      </c>
    </row>
    <row r="21" spans="1:9" x14ac:dyDescent="0.35">
      <c r="A21" s="81" t="s">
        <v>123</v>
      </c>
      <c r="B21" s="140">
        <v>0</v>
      </c>
      <c r="C21" s="141">
        <v>2015</v>
      </c>
      <c r="D21" s="196">
        <v>2050</v>
      </c>
      <c r="F21" s="81" t="s">
        <v>123</v>
      </c>
      <c r="G21" s="146">
        <v>1</v>
      </c>
      <c r="H21" s="146">
        <v>1</v>
      </c>
      <c r="I21" s="65"/>
    </row>
    <row r="22" spans="1:9" x14ac:dyDescent="0.35">
      <c r="A22" s="81" t="s">
        <v>124</v>
      </c>
      <c r="B22" s="140">
        <v>0</v>
      </c>
      <c r="C22" s="141">
        <v>2015</v>
      </c>
      <c r="D22" s="196">
        <v>2050</v>
      </c>
      <c r="F22" s="81" t="s">
        <v>124</v>
      </c>
      <c r="G22" s="145">
        <v>1</v>
      </c>
      <c r="H22" s="145">
        <v>1</v>
      </c>
      <c r="I22" s="58"/>
    </row>
    <row r="23" spans="1:9" x14ac:dyDescent="0.35">
      <c r="A23" s="81" t="s">
        <v>221</v>
      </c>
      <c r="B23" s="140">
        <v>0</v>
      </c>
      <c r="C23" s="141">
        <v>2015</v>
      </c>
      <c r="D23" s="196">
        <v>2050</v>
      </c>
      <c r="F23" s="81" t="s">
        <v>221</v>
      </c>
      <c r="G23" s="146">
        <v>1</v>
      </c>
      <c r="H23" s="146">
        <v>1</v>
      </c>
      <c r="I23" s="58"/>
    </row>
    <row r="24" spans="1:9" x14ac:dyDescent="0.35">
      <c r="A24" s="81" t="s">
        <v>126</v>
      </c>
      <c r="B24" s="140">
        <v>0</v>
      </c>
      <c r="C24" s="141">
        <v>2015</v>
      </c>
      <c r="D24" s="196">
        <v>2050</v>
      </c>
      <c r="F24" s="81" t="s">
        <v>126</v>
      </c>
      <c r="G24" s="145">
        <v>1</v>
      </c>
      <c r="H24" s="145">
        <v>1</v>
      </c>
      <c r="I24" s="58"/>
    </row>
    <row r="25" spans="1:9" x14ac:dyDescent="0.35">
      <c r="A25" s="81" t="s">
        <v>127</v>
      </c>
      <c r="B25" s="140">
        <v>0</v>
      </c>
      <c r="C25" s="141">
        <v>2015</v>
      </c>
      <c r="D25" s="196">
        <v>2050</v>
      </c>
      <c r="F25" s="81" t="s">
        <v>127</v>
      </c>
      <c r="G25" s="146">
        <v>1</v>
      </c>
      <c r="H25" s="146">
        <v>1</v>
      </c>
      <c r="I25" s="58"/>
    </row>
    <row r="26" spans="1:9" x14ac:dyDescent="0.35">
      <c r="A26" s="81" t="s">
        <v>128</v>
      </c>
      <c r="B26" s="140">
        <v>0</v>
      </c>
      <c r="C26" s="141">
        <v>2015</v>
      </c>
      <c r="D26" s="196">
        <v>2050</v>
      </c>
      <c r="F26" s="81" t="s">
        <v>128</v>
      </c>
      <c r="G26" s="145">
        <v>1</v>
      </c>
      <c r="H26" s="145">
        <v>1</v>
      </c>
      <c r="I26" s="58"/>
    </row>
    <row r="27" spans="1:9" x14ac:dyDescent="0.35">
      <c r="A27" s="81" t="s">
        <v>129</v>
      </c>
      <c r="B27" s="140">
        <v>0</v>
      </c>
      <c r="C27" s="141">
        <v>2015</v>
      </c>
      <c r="D27" s="196">
        <v>2050</v>
      </c>
      <c r="F27" s="81" t="s">
        <v>129</v>
      </c>
      <c r="G27" s="146">
        <v>1</v>
      </c>
      <c r="H27" s="146">
        <v>1</v>
      </c>
      <c r="I27" s="58"/>
    </row>
    <row r="28" spans="1:9" x14ac:dyDescent="0.35">
      <c r="A28" s="81" t="s">
        <v>130</v>
      </c>
      <c r="B28" s="140">
        <v>0</v>
      </c>
      <c r="C28" s="141">
        <v>2015</v>
      </c>
      <c r="D28" s="196">
        <v>2050</v>
      </c>
      <c r="F28" s="81" t="s">
        <v>130</v>
      </c>
      <c r="G28" s="145">
        <v>1</v>
      </c>
      <c r="H28" s="145">
        <v>1</v>
      </c>
      <c r="I28" s="58"/>
    </row>
    <row r="29" spans="1:9" x14ac:dyDescent="0.35">
      <c r="A29" s="81" t="s">
        <v>131</v>
      </c>
      <c r="B29" s="140">
        <v>0</v>
      </c>
      <c r="C29" s="141">
        <v>2015</v>
      </c>
      <c r="D29" s="196">
        <v>2050</v>
      </c>
      <c r="F29" s="81" t="s">
        <v>131</v>
      </c>
      <c r="G29" s="146">
        <v>1</v>
      </c>
      <c r="H29" s="146">
        <v>1</v>
      </c>
      <c r="I29" s="58"/>
    </row>
    <row r="30" spans="1:9" x14ac:dyDescent="0.35">
      <c r="A30" s="81" t="s">
        <v>132</v>
      </c>
      <c r="B30" s="140">
        <v>0</v>
      </c>
      <c r="C30" s="141">
        <v>2015</v>
      </c>
      <c r="D30" s="196">
        <v>2050</v>
      </c>
      <c r="F30" s="81" t="s">
        <v>132</v>
      </c>
      <c r="G30" s="145">
        <v>1</v>
      </c>
      <c r="H30" s="145">
        <v>1</v>
      </c>
      <c r="I30" s="58"/>
    </row>
    <row r="31" spans="1:9" x14ac:dyDescent="0.35">
      <c r="A31" s="81" t="s">
        <v>133</v>
      </c>
      <c r="B31" s="140">
        <v>0</v>
      </c>
      <c r="C31" s="141">
        <v>2015</v>
      </c>
      <c r="D31" s="196">
        <v>2050</v>
      </c>
      <c r="F31" s="81" t="s">
        <v>133</v>
      </c>
      <c r="G31" s="146">
        <v>1</v>
      </c>
      <c r="H31" s="146">
        <v>1</v>
      </c>
    </row>
    <row r="32" spans="1:9" x14ac:dyDescent="0.35">
      <c r="A32" s="81" t="s">
        <v>134</v>
      </c>
      <c r="B32" s="140">
        <v>0</v>
      </c>
      <c r="C32" s="141">
        <v>2015</v>
      </c>
      <c r="D32" s="196">
        <v>2050</v>
      </c>
      <c r="F32" s="81" t="s">
        <v>134</v>
      </c>
      <c r="G32" s="145">
        <v>1</v>
      </c>
      <c r="H32" s="145">
        <v>1</v>
      </c>
    </row>
    <row r="33" spans="1:8" x14ac:dyDescent="0.35">
      <c r="A33" s="81" t="s">
        <v>135</v>
      </c>
      <c r="B33" s="140">
        <v>0</v>
      </c>
      <c r="C33" s="141">
        <v>2015</v>
      </c>
      <c r="D33" s="196">
        <v>2050</v>
      </c>
      <c r="F33" s="81" t="s">
        <v>135</v>
      </c>
      <c r="G33" s="146">
        <v>1</v>
      </c>
      <c r="H33" s="146">
        <v>1</v>
      </c>
    </row>
    <row r="34" spans="1:8" x14ac:dyDescent="0.35">
      <c r="A34" s="81" t="s">
        <v>136</v>
      </c>
      <c r="B34" s="140">
        <v>0</v>
      </c>
      <c r="C34" s="141">
        <v>2015</v>
      </c>
      <c r="D34" s="196">
        <v>2050</v>
      </c>
      <c r="F34" s="81" t="s">
        <v>136</v>
      </c>
      <c r="G34" s="145">
        <v>1</v>
      </c>
      <c r="H34" s="145">
        <v>1</v>
      </c>
    </row>
    <row r="35" spans="1:8" x14ac:dyDescent="0.35">
      <c r="A35" s="81" t="s">
        <v>197</v>
      </c>
      <c r="B35" s="140">
        <v>0</v>
      </c>
      <c r="C35" s="141">
        <v>2015</v>
      </c>
      <c r="D35" s="196">
        <v>2050</v>
      </c>
      <c r="F35" s="81" t="s">
        <v>197</v>
      </c>
      <c r="G35" s="146">
        <v>1</v>
      </c>
      <c r="H35" s="146">
        <v>1</v>
      </c>
    </row>
    <row r="36" spans="1:8" x14ac:dyDescent="0.35">
      <c r="A36" s="81" t="s">
        <v>218</v>
      </c>
      <c r="B36" s="140">
        <v>0</v>
      </c>
      <c r="C36" s="141">
        <v>2015</v>
      </c>
      <c r="D36" s="196">
        <v>2050</v>
      </c>
      <c r="F36" s="81" t="s">
        <v>218</v>
      </c>
      <c r="G36" s="145">
        <v>1</v>
      </c>
      <c r="H36" s="145">
        <v>1</v>
      </c>
    </row>
    <row r="37" spans="1:8" x14ac:dyDescent="0.35">
      <c r="A37" s="81" t="s">
        <v>198</v>
      </c>
      <c r="B37" s="140">
        <v>0</v>
      </c>
      <c r="C37" s="141">
        <v>2015</v>
      </c>
      <c r="D37" s="196">
        <v>2050</v>
      </c>
      <c r="F37" s="81" t="s">
        <v>198</v>
      </c>
      <c r="G37" s="146">
        <v>1</v>
      </c>
      <c r="H37" s="146">
        <v>1</v>
      </c>
    </row>
    <row r="38" spans="1:8" x14ac:dyDescent="0.35">
      <c r="A38" s="81" t="s">
        <v>140</v>
      </c>
      <c r="B38" s="140">
        <v>0</v>
      </c>
      <c r="C38" s="141">
        <v>2015</v>
      </c>
      <c r="D38" s="196">
        <v>2050</v>
      </c>
      <c r="F38" s="81" t="s">
        <v>140</v>
      </c>
      <c r="G38" s="145">
        <v>1</v>
      </c>
      <c r="H38" s="145">
        <v>1</v>
      </c>
    </row>
    <row r="39" spans="1:8" x14ac:dyDescent="0.35">
      <c r="A39" s="81" t="s">
        <v>199</v>
      </c>
      <c r="B39" s="140">
        <v>0</v>
      </c>
      <c r="C39" s="141">
        <v>2015</v>
      </c>
      <c r="D39" s="196">
        <v>2050</v>
      </c>
      <c r="F39" s="81" t="s">
        <v>199</v>
      </c>
      <c r="G39" s="146">
        <v>1</v>
      </c>
      <c r="H39" s="146">
        <v>1</v>
      </c>
    </row>
    <row r="40" spans="1:8" x14ac:dyDescent="0.35">
      <c r="A40" s="81" t="s">
        <v>142</v>
      </c>
      <c r="B40" s="140">
        <v>0</v>
      </c>
      <c r="C40" s="141">
        <v>2015</v>
      </c>
      <c r="D40" s="196">
        <v>2050</v>
      </c>
      <c r="F40" s="81" t="s">
        <v>142</v>
      </c>
      <c r="G40" s="145">
        <v>1</v>
      </c>
      <c r="H40" s="145">
        <v>1</v>
      </c>
    </row>
    <row r="41" spans="1:8" ht="15" thickBot="1" x14ac:dyDescent="0.4">
      <c r="A41" s="81" t="s">
        <v>143</v>
      </c>
      <c r="B41" s="140">
        <v>0</v>
      </c>
      <c r="C41" s="141">
        <v>2015</v>
      </c>
      <c r="D41" s="196">
        <v>2050</v>
      </c>
      <c r="F41" s="81" t="s">
        <v>143</v>
      </c>
      <c r="G41" s="147">
        <v>1</v>
      </c>
      <c r="H41" s="147">
        <v>1</v>
      </c>
    </row>
  </sheetData>
  <mergeCells count="2">
    <mergeCell ref="G5:H5"/>
    <mergeCell ref="A1:C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CS1151"/>
  <sheetViews>
    <sheetView zoomScaleNormal="100" workbookViewId="0">
      <pane xSplit="1" ySplit="1" topLeftCell="B98" activePane="bottomRight" state="frozen"/>
      <selection pane="topRight" activeCell="B1" sqref="B1"/>
      <selection pane="bottomLeft" activeCell="A2" sqref="A2"/>
      <selection pane="bottomRight" activeCell="B114" sqref="B114:BK148"/>
    </sheetView>
  </sheetViews>
  <sheetFormatPr baseColWidth="10" defaultColWidth="20.453125" defaultRowHeight="14.25" customHeight="1" x14ac:dyDescent="0.35"/>
  <cols>
    <col min="1" max="1" width="100" customWidth="1"/>
    <col min="2" max="2" width="12" customWidth="1"/>
    <col min="3" max="9" width="9.1796875" customWidth="1"/>
    <col min="10" max="10" width="11.81640625" customWidth="1"/>
    <col min="11" max="36" width="9.1796875" customWidth="1"/>
    <col min="37" max="73" width="12" customWidth="1"/>
  </cols>
  <sheetData>
    <row r="1" spans="1:63" s="110" customFormat="1" ht="30.65" customHeight="1" x14ac:dyDescent="0.35">
      <c r="A1" s="570" t="s">
        <v>668</v>
      </c>
      <c r="B1" s="570"/>
      <c r="C1" s="570"/>
    </row>
    <row r="3" spans="1:63" ht="14.25" customHeight="1" x14ac:dyDescent="0.35">
      <c r="A3" s="197" t="s">
        <v>1060</v>
      </c>
    </row>
    <row r="4" spans="1:63" ht="14.25" customHeight="1" x14ac:dyDescent="0.35">
      <c r="A4" s="39" t="s">
        <v>1448</v>
      </c>
      <c r="B4" s="2"/>
    </row>
    <row r="5" spans="1:63" ht="14.25" customHeight="1" x14ac:dyDescent="0.35">
      <c r="A5" s="43" t="s">
        <v>1449</v>
      </c>
      <c r="B5" s="11" t="s">
        <v>223</v>
      </c>
    </row>
    <row r="6" spans="1:63" ht="14.25" customHeight="1" x14ac:dyDescent="0.35">
      <c r="A6" s="523">
        <v>0</v>
      </c>
      <c r="B6" s="524" t="s">
        <v>1523</v>
      </c>
    </row>
    <row r="7" spans="1:63" ht="14.25" customHeight="1" x14ac:dyDescent="0.35">
      <c r="A7" s="523">
        <v>1</v>
      </c>
      <c r="B7" s="524" t="s">
        <v>1525</v>
      </c>
    </row>
    <row r="8" spans="1:63" ht="14.25" customHeight="1" x14ac:dyDescent="0.35">
      <c r="A8" s="44" t="s">
        <v>224</v>
      </c>
      <c r="B8" s="45">
        <v>0</v>
      </c>
    </row>
    <row r="10" spans="1:63" ht="14.25" customHeight="1" x14ac:dyDescent="0.35">
      <c r="A10" s="17" t="s">
        <v>727</v>
      </c>
      <c r="B10" s="39" t="s">
        <v>1451</v>
      </c>
    </row>
    <row r="11" spans="1:63" ht="14.25" customHeight="1" x14ac:dyDescent="0.35">
      <c r="A11" s="86" t="s">
        <v>448</v>
      </c>
      <c r="B11" s="525" t="s">
        <v>28</v>
      </c>
    </row>
    <row r="12" spans="1:63" ht="14.25" customHeight="1" x14ac:dyDescent="0.35">
      <c r="A12" s="86" t="s">
        <v>180</v>
      </c>
      <c r="B12" s="115">
        <v>2025</v>
      </c>
    </row>
    <row r="13" spans="1:63" ht="14.25" customHeight="1" x14ac:dyDescent="0.35">
      <c r="A13" s="165"/>
    </row>
    <row r="14" spans="1:63" ht="14.25" customHeight="1" x14ac:dyDescent="0.35">
      <c r="A14" s="39" t="s">
        <v>1452</v>
      </c>
      <c r="B14" t="s">
        <v>1529</v>
      </c>
      <c r="C14" s="48"/>
      <c r="D14" s="48"/>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48"/>
      <c r="AU14" s="48"/>
      <c r="AV14" s="48"/>
      <c r="AW14" s="48"/>
      <c r="AX14" s="48"/>
      <c r="AY14" s="48"/>
      <c r="AZ14" s="48"/>
      <c r="BA14" s="48"/>
      <c r="BB14" s="48"/>
      <c r="BC14" s="48"/>
      <c r="BD14" s="48"/>
      <c r="BE14" s="48"/>
      <c r="BF14" s="48"/>
      <c r="BG14" s="48"/>
      <c r="BH14" s="48"/>
      <c r="BI14" s="48"/>
      <c r="BJ14" s="48"/>
      <c r="BK14" s="48"/>
    </row>
    <row r="15" spans="1:63" ht="14.25" customHeight="1" x14ac:dyDescent="0.35">
      <c r="A15" s="44" t="s">
        <v>475</v>
      </c>
      <c r="B15" s="526" t="s">
        <v>229</v>
      </c>
      <c r="C15" s="526" t="s">
        <v>230</v>
      </c>
      <c r="D15" s="526" t="s">
        <v>231</v>
      </c>
      <c r="E15" s="526" t="s">
        <v>232</v>
      </c>
      <c r="F15" s="526" t="s">
        <v>233</v>
      </c>
      <c r="G15" s="526" t="s">
        <v>234</v>
      </c>
      <c r="H15" s="526" t="s">
        <v>235</v>
      </c>
      <c r="I15" s="526" t="s">
        <v>236</v>
      </c>
      <c r="J15" s="526" t="s">
        <v>237</v>
      </c>
      <c r="K15" s="526" t="s">
        <v>238</v>
      </c>
      <c r="L15" s="526" t="s">
        <v>239</v>
      </c>
      <c r="M15" s="526" t="s">
        <v>240</v>
      </c>
      <c r="N15" s="526" t="s">
        <v>241</v>
      </c>
      <c r="O15" s="526" t="s">
        <v>242</v>
      </c>
      <c r="P15" s="526" t="s">
        <v>243</v>
      </c>
      <c r="Q15" s="526" t="s">
        <v>244</v>
      </c>
      <c r="R15" s="526" t="s">
        <v>245</v>
      </c>
      <c r="S15" s="526" t="s">
        <v>246</v>
      </c>
      <c r="T15" s="526" t="s">
        <v>247</v>
      </c>
      <c r="U15" s="526" t="s">
        <v>248</v>
      </c>
      <c r="V15" s="526" t="s">
        <v>249</v>
      </c>
      <c r="W15" s="526" t="s">
        <v>250</v>
      </c>
      <c r="X15" s="526" t="s">
        <v>251</v>
      </c>
      <c r="Y15" s="526" t="s">
        <v>252</v>
      </c>
      <c r="Z15" s="526" t="s">
        <v>253</v>
      </c>
      <c r="AA15" s="526" t="s">
        <v>254</v>
      </c>
      <c r="AB15" s="526" t="s">
        <v>255</v>
      </c>
      <c r="AC15" s="526" t="s">
        <v>256</v>
      </c>
      <c r="AD15" s="526" t="s">
        <v>257</v>
      </c>
      <c r="AE15" s="526" t="s">
        <v>258</v>
      </c>
      <c r="AF15" s="526" t="s">
        <v>259</v>
      </c>
      <c r="AG15" s="526" t="s">
        <v>260</v>
      </c>
      <c r="AH15" s="526" t="s">
        <v>261</v>
      </c>
      <c r="AI15" s="526" t="s">
        <v>262</v>
      </c>
      <c r="AJ15" s="526" t="s">
        <v>263</v>
      </c>
      <c r="AK15" s="526" t="s">
        <v>264</v>
      </c>
      <c r="AL15" s="526" t="s">
        <v>265</v>
      </c>
      <c r="AM15" s="526" t="s">
        <v>266</v>
      </c>
      <c r="AN15" s="526" t="s">
        <v>267</v>
      </c>
      <c r="AO15" s="526" t="s">
        <v>268</v>
      </c>
      <c r="AP15" s="526" t="s">
        <v>269</v>
      </c>
      <c r="AQ15" s="526" t="s">
        <v>270</v>
      </c>
      <c r="AR15" s="526" t="s">
        <v>271</v>
      </c>
      <c r="AS15" s="526" t="s">
        <v>272</v>
      </c>
      <c r="AT15" s="526" t="s">
        <v>273</v>
      </c>
      <c r="AU15" s="526" t="s">
        <v>274</v>
      </c>
      <c r="AV15" s="526" t="s">
        <v>275</v>
      </c>
      <c r="AW15" s="526" t="s">
        <v>276</v>
      </c>
      <c r="AX15" s="526" t="s">
        <v>277</v>
      </c>
      <c r="AY15" s="526" t="s">
        <v>278</v>
      </c>
      <c r="AZ15" s="526" t="s">
        <v>279</v>
      </c>
      <c r="BA15" s="526" t="s">
        <v>280</v>
      </c>
      <c r="BB15" s="526" t="s">
        <v>281</v>
      </c>
      <c r="BC15" s="526" t="s">
        <v>282</v>
      </c>
      <c r="BD15" s="526" t="s">
        <v>283</v>
      </c>
      <c r="BE15" s="526" t="s">
        <v>284</v>
      </c>
      <c r="BF15" s="526" t="s">
        <v>285</v>
      </c>
      <c r="BG15" s="526" t="s">
        <v>286</v>
      </c>
      <c r="BH15" s="526" t="s">
        <v>287</v>
      </c>
      <c r="BI15" s="526" t="s">
        <v>288</v>
      </c>
      <c r="BJ15" s="526" t="s">
        <v>289</v>
      </c>
      <c r="BK15" s="526" t="s">
        <v>290</v>
      </c>
    </row>
    <row r="16" spans="1:63" ht="14.25" customHeight="1" x14ac:dyDescent="0.35">
      <c r="A16" s="527" t="s">
        <v>291</v>
      </c>
      <c r="B16" s="528">
        <v>5.0000000000000001E-3</v>
      </c>
      <c r="C16" s="528">
        <v>5.0000000000000001E-3</v>
      </c>
      <c r="D16" s="528">
        <v>5.0000000000000001E-3</v>
      </c>
      <c r="E16" s="528">
        <v>5.0000000000000001E-3</v>
      </c>
      <c r="F16" s="528">
        <v>5.0000000000000001E-3</v>
      </c>
      <c r="G16" s="528">
        <v>5.0000000000000001E-3</v>
      </c>
      <c r="H16" s="528">
        <v>5.0000000000000001E-3</v>
      </c>
      <c r="I16" s="528">
        <v>5.0000000000000001E-3</v>
      </c>
      <c r="J16" s="528">
        <v>5.0000000000000001E-3</v>
      </c>
      <c r="K16" s="528">
        <v>5.0000000000000001E-3</v>
      </c>
      <c r="L16" s="528">
        <v>5.0000000000000001E-3</v>
      </c>
      <c r="M16" s="528">
        <v>5.0000000000000001E-3</v>
      </c>
      <c r="N16" s="528">
        <v>5.0000000000000001E-3</v>
      </c>
      <c r="O16" s="528">
        <v>5.0000000000000001E-3</v>
      </c>
      <c r="P16" s="528">
        <v>5.0000000000000001E-3</v>
      </c>
      <c r="Q16" s="528">
        <v>5.0000000000000001E-3</v>
      </c>
      <c r="R16" s="528">
        <v>5.0000000000000001E-3</v>
      </c>
      <c r="S16" s="528">
        <v>5.0000000000000001E-3</v>
      </c>
      <c r="T16" s="528">
        <v>5.0000000000000001E-3</v>
      </c>
      <c r="U16" s="528">
        <v>5.0000000000000001E-3</v>
      </c>
      <c r="V16" s="528">
        <v>5.0000000000000001E-3</v>
      </c>
      <c r="W16" s="528">
        <v>5.0000000000000001E-3</v>
      </c>
      <c r="X16" s="528">
        <v>5.0000000000000001E-3</v>
      </c>
      <c r="Y16" s="528">
        <v>5.0000000000000001E-3</v>
      </c>
      <c r="Z16" s="528">
        <v>5.0000000000000001E-3</v>
      </c>
      <c r="AA16" s="528">
        <v>5.0000000000000001E-3</v>
      </c>
      <c r="AB16" s="528">
        <v>5.0000000000000001E-3</v>
      </c>
      <c r="AC16" s="528">
        <v>5.0000000000000001E-3</v>
      </c>
      <c r="AD16" s="528">
        <v>5.0000000000000001E-3</v>
      </c>
      <c r="AE16" s="528">
        <v>5.0000000000000001E-3</v>
      </c>
      <c r="AF16" s="528">
        <v>5.0000000000000001E-3</v>
      </c>
      <c r="AG16" s="528">
        <v>5.0000000000000001E-3</v>
      </c>
      <c r="AH16" s="528">
        <v>5.0000000000000001E-3</v>
      </c>
      <c r="AI16" s="528">
        <v>5.0000000000000001E-3</v>
      </c>
      <c r="AJ16" s="528">
        <v>5.0000000000000001E-3</v>
      </c>
      <c r="AK16" s="528">
        <v>5.0000000000000001E-3</v>
      </c>
      <c r="AL16" s="528">
        <v>5.0000000000000001E-3</v>
      </c>
      <c r="AM16" s="528">
        <v>5.0000000000000001E-3</v>
      </c>
      <c r="AN16" s="528">
        <v>5.0000000000000001E-3</v>
      </c>
      <c r="AO16" s="528">
        <v>5.0000000000000001E-3</v>
      </c>
      <c r="AP16" s="528">
        <v>5.0000000000000001E-3</v>
      </c>
      <c r="AQ16" s="528">
        <v>5.0000000000000001E-3</v>
      </c>
      <c r="AR16" s="528">
        <v>5.0000000000000001E-3</v>
      </c>
      <c r="AS16" s="528">
        <v>5.0000000000000001E-3</v>
      </c>
      <c r="AT16" s="528">
        <v>5.0000000000000001E-3</v>
      </c>
      <c r="AU16" s="528">
        <v>5.0000000000000001E-3</v>
      </c>
      <c r="AV16" s="528">
        <v>5.0000000000000001E-3</v>
      </c>
      <c r="AW16" s="528">
        <v>5.0000000000000001E-3</v>
      </c>
      <c r="AX16" s="528">
        <v>5.0000000000000001E-3</v>
      </c>
      <c r="AY16" s="528">
        <v>5.0000000000000001E-3</v>
      </c>
      <c r="AZ16" s="528">
        <v>5.0000000000000001E-3</v>
      </c>
      <c r="BA16" s="528">
        <v>5.0000000000000001E-3</v>
      </c>
      <c r="BB16" s="528">
        <v>5.0000000000000001E-3</v>
      </c>
      <c r="BC16" s="528">
        <v>5.0000000000000001E-3</v>
      </c>
      <c r="BD16" s="528">
        <v>5.0000000000000001E-3</v>
      </c>
      <c r="BE16" s="528">
        <v>5.0000000000000001E-3</v>
      </c>
      <c r="BF16" s="528">
        <v>5.0000000000000001E-3</v>
      </c>
      <c r="BG16" s="528">
        <v>5.0000000000000001E-3</v>
      </c>
      <c r="BH16" s="528">
        <v>5.0000000000000001E-3</v>
      </c>
      <c r="BI16" s="528">
        <v>5.0000000000000001E-3</v>
      </c>
      <c r="BJ16" s="528">
        <v>5.0000000000000001E-3</v>
      </c>
      <c r="BK16" s="528">
        <v>5.0000000000000001E-3</v>
      </c>
    </row>
    <row r="17" spans="1:63" ht="14.25" customHeight="1" x14ac:dyDescent="0.35">
      <c r="A17" s="529" t="s">
        <v>148</v>
      </c>
      <c r="B17" s="528">
        <v>5.0000000000000001E-3</v>
      </c>
      <c r="C17" s="528">
        <v>5.0000000000000001E-3</v>
      </c>
      <c r="D17" s="528">
        <v>5.0000000000000001E-3</v>
      </c>
      <c r="E17" s="528">
        <v>5.0000000000000001E-3</v>
      </c>
      <c r="F17" s="528">
        <v>5.0000000000000001E-3</v>
      </c>
      <c r="G17" s="528">
        <v>5.0000000000000001E-3</v>
      </c>
      <c r="H17" s="528">
        <v>5.0000000000000001E-3</v>
      </c>
      <c r="I17" s="528">
        <v>5.0000000000000001E-3</v>
      </c>
      <c r="J17" s="528">
        <v>5.0000000000000001E-3</v>
      </c>
      <c r="K17" s="528">
        <v>5.0000000000000001E-3</v>
      </c>
      <c r="L17" s="528">
        <v>5.0000000000000001E-3</v>
      </c>
      <c r="M17" s="528">
        <v>5.0000000000000001E-3</v>
      </c>
      <c r="N17" s="528">
        <v>5.0000000000000001E-3</v>
      </c>
      <c r="O17" s="528">
        <v>5.0000000000000001E-3</v>
      </c>
      <c r="P17" s="528">
        <v>5.0000000000000001E-3</v>
      </c>
      <c r="Q17" s="528">
        <v>5.0000000000000001E-3</v>
      </c>
      <c r="R17" s="528">
        <v>5.0000000000000001E-3</v>
      </c>
      <c r="S17" s="528">
        <v>5.0000000000000001E-3</v>
      </c>
      <c r="T17" s="528">
        <v>5.0000000000000001E-3</v>
      </c>
      <c r="U17" s="528">
        <v>5.0000000000000001E-3</v>
      </c>
      <c r="V17" s="528">
        <v>5.0000000000000001E-3</v>
      </c>
      <c r="W17" s="528">
        <v>5.0000000000000001E-3</v>
      </c>
      <c r="X17" s="528">
        <v>5.0000000000000001E-3</v>
      </c>
      <c r="Y17" s="528">
        <v>5.0000000000000001E-3</v>
      </c>
      <c r="Z17" s="528">
        <v>5.0000000000000001E-3</v>
      </c>
      <c r="AA17" s="528">
        <v>5.0000000000000001E-3</v>
      </c>
      <c r="AB17" s="528">
        <v>5.0000000000000001E-3</v>
      </c>
      <c r="AC17" s="528">
        <v>5.0000000000000001E-3</v>
      </c>
      <c r="AD17" s="528">
        <v>5.0000000000000001E-3</v>
      </c>
      <c r="AE17" s="528">
        <v>5.0000000000000001E-3</v>
      </c>
      <c r="AF17" s="528">
        <v>5.0000000000000001E-3</v>
      </c>
      <c r="AG17" s="528">
        <v>5.0000000000000001E-3</v>
      </c>
      <c r="AH17" s="528">
        <v>5.0000000000000001E-3</v>
      </c>
      <c r="AI17" s="528">
        <v>5.0000000000000001E-3</v>
      </c>
      <c r="AJ17" s="528">
        <v>5.0000000000000001E-3</v>
      </c>
      <c r="AK17" s="528">
        <v>5.0000000000000001E-3</v>
      </c>
      <c r="AL17" s="528">
        <v>5.0000000000000001E-3</v>
      </c>
      <c r="AM17" s="528">
        <v>5.0000000000000001E-3</v>
      </c>
      <c r="AN17" s="528">
        <v>5.0000000000000001E-3</v>
      </c>
      <c r="AO17" s="528">
        <v>5.0000000000000001E-3</v>
      </c>
      <c r="AP17" s="528">
        <v>5.0000000000000001E-3</v>
      </c>
      <c r="AQ17" s="528">
        <v>5.0000000000000001E-3</v>
      </c>
      <c r="AR17" s="528">
        <v>5.0000000000000001E-3</v>
      </c>
      <c r="AS17" s="528">
        <v>5.0000000000000001E-3</v>
      </c>
      <c r="AT17" s="528">
        <v>5.0000000000000001E-3</v>
      </c>
      <c r="AU17" s="528">
        <v>5.0000000000000001E-3</v>
      </c>
      <c r="AV17" s="528">
        <v>5.0000000000000001E-3</v>
      </c>
      <c r="AW17" s="528">
        <v>5.0000000000000001E-3</v>
      </c>
      <c r="AX17" s="528">
        <v>5.0000000000000001E-3</v>
      </c>
      <c r="AY17" s="528">
        <v>5.0000000000000001E-3</v>
      </c>
      <c r="AZ17" s="528">
        <v>5.0000000000000001E-3</v>
      </c>
      <c r="BA17" s="528">
        <v>5.0000000000000001E-3</v>
      </c>
      <c r="BB17" s="528">
        <v>5.0000000000000001E-3</v>
      </c>
      <c r="BC17" s="528">
        <v>5.0000000000000001E-3</v>
      </c>
      <c r="BD17" s="528">
        <v>5.0000000000000001E-3</v>
      </c>
      <c r="BE17" s="528">
        <v>5.0000000000000001E-3</v>
      </c>
      <c r="BF17" s="528">
        <v>5.0000000000000001E-3</v>
      </c>
      <c r="BG17" s="528">
        <v>5.0000000000000001E-3</v>
      </c>
      <c r="BH17" s="528">
        <v>5.0000000000000001E-3</v>
      </c>
      <c r="BI17" s="528">
        <v>5.0000000000000001E-3</v>
      </c>
      <c r="BJ17" s="528">
        <v>5.0000000000000001E-3</v>
      </c>
      <c r="BK17" s="528">
        <v>5.0000000000000001E-3</v>
      </c>
    </row>
    <row r="18" spans="1:63" ht="14.25" customHeight="1" x14ac:dyDescent="0.35">
      <c r="A18" s="529" t="s">
        <v>149</v>
      </c>
      <c r="B18" s="528">
        <v>5.0000000000000001E-3</v>
      </c>
      <c r="C18" s="528">
        <v>5.0000000000000001E-3</v>
      </c>
      <c r="D18" s="528">
        <v>5.0000000000000001E-3</v>
      </c>
      <c r="E18" s="528">
        <v>5.0000000000000001E-3</v>
      </c>
      <c r="F18" s="528">
        <v>5.0000000000000001E-3</v>
      </c>
      <c r="G18" s="528">
        <v>5.0000000000000001E-3</v>
      </c>
      <c r="H18" s="528">
        <v>5.0000000000000001E-3</v>
      </c>
      <c r="I18" s="528">
        <v>5.0000000000000001E-3</v>
      </c>
      <c r="J18" s="528">
        <v>5.0000000000000001E-3</v>
      </c>
      <c r="K18" s="528">
        <v>5.0000000000000001E-3</v>
      </c>
      <c r="L18" s="528">
        <v>5.0000000000000001E-3</v>
      </c>
      <c r="M18" s="528">
        <v>5.0000000000000001E-3</v>
      </c>
      <c r="N18" s="528">
        <v>5.0000000000000001E-3</v>
      </c>
      <c r="O18" s="528">
        <v>5.0000000000000001E-3</v>
      </c>
      <c r="P18" s="528">
        <v>5.0000000000000001E-3</v>
      </c>
      <c r="Q18" s="528">
        <v>5.0000000000000001E-3</v>
      </c>
      <c r="R18" s="528">
        <v>5.0000000000000001E-3</v>
      </c>
      <c r="S18" s="528">
        <v>5.0000000000000001E-3</v>
      </c>
      <c r="T18" s="528">
        <v>5.0000000000000001E-3</v>
      </c>
      <c r="U18" s="528">
        <v>5.0000000000000001E-3</v>
      </c>
      <c r="V18" s="528">
        <v>5.0000000000000001E-3</v>
      </c>
      <c r="W18" s="528">
        <v>5.0000000000000001E-3</v>
      </c>
      <c r="X18" s="528">
        <v>5.0000000000000001E-3</v>
      </c>
      <c r="Y18" s="528">
        <v>5.0000000000000001E-3</v>
      </c>
      <c r="Z18" s="528">
        <v>5.0000000000000001E-3</v>
      </c>
      <c r="AA18" s="528">
        <v>5.0000000000000001E-3</v>
      </c>
      <c r="AB18" s="528">
        <v>5.0000000000000001E-3</v>
      </c>
      <c r="AC18" s="528">
        <v>5.0000000000000001E-3</v>
      </c>
      <c r="AD18" s="528">
        <v>5.0000000000000001E-3</v>
      </c>
      <c r="AE18" s="528">
        <v>5.0000000000000001E-3</v>
      </c>
      <c r="AF18" s="528">
        <v>5.0000000000000001E-3</v>
      </c>
      <c r="AG18" s="528">
        <v>5.0000000000000001E-3</v>
      </c>
      <c r="AH18" s="528">
        <v>5.0000000000000001E-3</v>
      </c>
      <c r="AI18" s="528">
        <v>5.0000000000000001E-3</v>
      </c>
      <c r="AJ18" s="528">
        <v>5.0000000000000001E-3</v>
      </c>
      <c r="AK18" s="528">
        <v>5.0000000000000001E-3</v>
      </c>
      <c r="AL18" s="528">
        <v>5.0000000000000001E-3</v>
      </c>
      <c r="AM18" s="528">
        <v>5.0000000000000001E-3</v>
      </c>
      <c r="AN18" s="528">
        <v>5.0000000000000001E-3</v>
      </c>
      <c r="AO18" s="528">
        <v>5.0000000000000001E-3</v>
      </c>
      <c r="AP18" s="528">
        <v>5.0000000000000001E-3</v>
      </c>
      <c r="AQ18" s="528">
        <v>5.0000000000000001E-3</v>
      </c>
      <c r="AR18" s="528">
        <v>5.0000000000000001E-3</v>
      </c>
      <c r="AS18" s="528">
        <v>5.0000000000000001E-3</v>
      </c>
      <c r="AT18" s="528">
        <v>5.0000000000000001E-3</v>
      </c>
      <c r="AU18" s="528">
        <v>5.0000000000000001E-3</v>
      </c>
      <c r="AV18" s="528">
        <v>5.0000000000000001E-3</v>
      </c>
      <c r="AW18" s="528">
        <v>5.0000000000000001E-3</v>
      </c>
      <c r="AX18" s="528">
        <v>5.0000000000000001E-3</v>
      </c>
      <c r="AY18" s="528">
        <v>5.0000000000000001E-3</v>
      </c>
      <c r="AZ18" s="528">
        <v>5.0000000000000001E-3</v>
      </c>
      <c r="BA18" s="528">
        <v>5.0000000000000001E-3</v>
      </c>
      <c r="BB18" s="528">
        <v>5.0000000000000001E-3</v>
      </c>
      <c r="BC18" s="528">
        <v>5.0000000000000001E-3</v>
      </c>
      <c r="BD18" s="528">
        <v>5.0000000000000001E-3</v>
      </c>
      <c r="BE18" s="528">
        <v>5.0000000000000001E-3</v>
      </c>
      <c r="BF18" s="528">
        <v>5.0000000000000001E-3</v>
      </c>
      <c r="BG18" s="528">
        <v>5.0000000000000001E-3</v>
      </c>
      <c r="BH18" s="528">
        <v>5.0000000000000001E-3</v>
      </c>
      <c r="BI18" s="528">
        <v>5.0000000000000001E-3</v>
      </c>
      <c r="BJ18" s="528">
        <v>5.0000000000000001E-3</v>
      </c>
      <c r="BK18" s="528">
        <v>5.0000000000000001E-3</v>
      </c>
    </row>
    <row r="19" spans="1:63" ht="14.25" customHeight="1" x14ac:dyDescent="0.35">
      <c r="A19" s="529" t="s">
        <v>150</v>
      </c>
      <c r="B19" s="528">
        <v>5.0000000000000001E-3</v>
      </c>
      <c r="C19" s="528">
        <v>5.0000000000000001E-3</v>
      </c>
      <c r="D19" s="528">
        <v>5.0000000000000001E-3</v>
      </c>
      <c r="E19" s="528">
        <v>5.0000000000000001E-3</v>
      </c>
      <c r="F19" s="528">
        <v>5.0000000000000001E-3</v>
      </c>
      <c r="G19" s="528">
        <v>5.0000000000000001E-3</v>
      </c>
      <c r="H19" s="528">
        <v>5.0000000000000001E-3</v>
      </c>
      <c r="I19" s="528">
        <v>5.0000000000000001E-3</v>
      </c>
      <c r="J19" s="528">
        <v>5.0000000000000001E-3</v>
      </c>
      <c r="K19" s="528">
        <v>5.0000000000000001E-3</v>
      </c>
      <c r="L19" s="528">
        <v>5.0000000000000001E-3</v>
      </c>
      <c r="M19" s="528">
        <v>5.0000000000000001E-3</v>
      </c>
      <c r="N19" s="528">
        <v>5.0000000000000001E-3</v>
      </c>
      <c r="O19" s="528">
        <v>5.0000000000000001E-3</v>
      </c>
      <c r="P19" s="528">
        <v>5.0000000000000001E-3</v>
      </c>
      <c r="Q19" s="528">
        <v>5.0000000000000001E-3</v>
      </c>
      <c r="R19" s="528">
        <v>5.0000000000000001E-3</v>
      </c>
      <c r="S19" s="528">
        <v>5.0000000000000001E-3</v>
      </c>
      <c r="T19" s="528">
        <v>5.0000000000000001E-3</v>
      </c>
      <c r="U19" s="528">
        <v>5.0000000000000001E-3</v>
      </c>
      <c r="V19" s="528">
        <v>5.0000000000000001E-3</v>
      </c>
      <c r="W19" s="528">
        <v>5.0000000000000001E-3</v>
      </c>
      <c r="X19" s="528">
        <v>5.0000000000000001E-3</v>
      </c>
      <c r="Y19" s="528">
        <v>5.0000000000000001E-3</v>
      </c>
      <c r="Z19" s="528">
        <v>5.0000000000000001E-3</v>
      </c>
      <c r="AA19" s="528">
        <v>5.0000000000000001E-3</v>
      </c>
      <c r="AB19" s="528">
        <v>5.0000000000000001E-3</v>
      </c>
      <c r="AC19" s="528">
        <v>5.0000000000000001E-3</v>
      </c>
      <c r="AD19" s="528">
        <v>5.0000000000000001E-3</v>
      </c>
      <c r="AE19" s="528">
        <v>5.0000000000000001E-3</v>
      </c>
      <c r="AF19" s="528">
        <v>5.0000000000000001E-3</v>
      </c>
      <c r="AG19" s="528">
        <v>5.0000000000000001E-3</v>
      </c>
      <c r="AH19" s="528">
        <v>5.0000000000000001E-3</v>
      </c>
      <c r="AI19" s="528">
        <v>5.0000000000000001E-3</v>
      </c>
      <c r="AJ19" s="528">
        <v>5.0000000000000001E-3</v>
      </c>
      <c r="AK19" s="528">
        <v>5.0000000000000001E-3</v>
      </c>
      <c r="AL19" s="528">
        <v>5.0000000000000001E-3</v>
      </c>
      <c r="AM19" s="528">
        <v>5.0000000000000001E-3</v>
      </c>
      <c r="AN19" s="528">
        <v>5.0000000000000001E-3</v>
      </c>
      <c r="AO19" s="528">
        <v>5.0000000000000001E-3</v>
      </c>
      <c r="AP19" s="528">
        <v>5.0000000000000001E-3</v>
      </c>
      <c r="AQ19" s="528">
        <v>5.0000000000000001E-3</v>
      </c>
      <c r="AR19" s="528">
        <v>5.0000000000000001E-3</v>
      </c>
      <c r="AS19" s="528">
        <v>5.0000000000000001E-3</v>
      </c>
      <c r="AT19" s="528">
        <v>5.0000000000000001E-3</v>
      </c>
      <c r="AU19" s="528">
        <v>5.0000000000000001E-3</v>
      </c>
      <c r="AV19" s="528">
        <v>5.0000000000000001E-3</v>
      </c>
      <c r="AW19" s="528">
        <v>5.0000000000000001E-3</v>
      </c>
      <c r="AX19" s="528">
        <v>5.0000000000000001E-3</v>
      </c>
      <c r="AY19" s="528">
        <v>5.0000000000000001E-3</v>
      </c>
      <c r="AZ19" s="528">
        <v>5.0000000000000001E-3</v>
      </c>
      <c r="BA19" s="528">
        <v>5.0000000000000001E-3</v>
      </c>
      <c r="BB19" s="528">
        <v>5.0000000000000001E-3</v>
      </c>
      <c r="BC19" s="528">
        <v>5.0000000000000001E-3</v>
      </c>
      <c r="BD19" s="528">
        <v>5.0000000000000001E-3</v>
      </c>
      <c r="BE19" s="528">
        <v>5.0000000000000001E-3</v>
      </c>
      <c r="BF19" s="528">
        <v>5.0000000000000001E-3</v>
      </c>
      <c r="BG19" s="528">
        <v>5.0000000000000001E-3</v>
      </c>
      <c r="BH19" s="528">
        <v>5.0000000000000001E-3</v>
      </c>
      <c r="BI19" s="528">
        <v>5.0000000000000001E-3</v>
      </c>
      <c r="BJ19" s="528">
        <v>5.0000000000000001E-3</v>
      </c>
      <c r="BK19" s="528">
        <v>5.0000000000000001E-3</v>
      </c>
    </row>
    <row r="20" spans="1:63" ht="14.25" customHeight="1" x14ac:dyDescent="0.35">
      <c r="A20" s="529" t="s">
        <v>151</v>
      </c>
      <c r="B20" s="528">
        <v>5.0000000000000001E-3</v>
      </c>
      <c r="C20" s="528">
        <v>5.0000000000000001E-3</v>
      </c>
      <c r="D20" s="528">
        <v>5.0000000000000001E-3</v>
      </c>
      <c r="E20" s="528">
        <v>5.0000000000000001E-3</v>
      </c>
      <c r="F20" s="528">
        <v>5.0000000000000001E-3</v>
      </c>
      <c r="G20" s="528">
        <v>5.0000000000000001E-3</v>
      </c>
      <c r="H20" s="528">
        <v>5.0000000000000001E-3</v>
      </c>
      <c r="I20" s="528">
        <v>5.0000000000000001E-3</v>
      </c>
      <c r="J20" s="528">
        <v>5.0000000000000001E-3</v>
      </c>
      <c r="K20" s="528">
        <v>5.0000000000000001E-3</v>
      </c>
      <c r="L20" s="528">
        <v>5.0000000000000001E-3</v>
      </c>
      <c r="M20" s="528">
        <v>5.0000000000000001E-3</v>
      </c>
      <c r="N20" s="528">
        <v>5.0000000000000001E-3</v>
      </c>
      <c r="O20" s="528">
        <v>5.0000000000000001E-3</v>
      </c>
      <c r="P20" s="528">
        <v>5.0000000000000001E-3</v>
      </c>
      <c r="Q20" s="528">
        <v>5.0000000000000001E-3</v>
      </c>
      <c r="R20" s="528">
        <v>5.0000000000000001E-3</v>
      </c>
      <c r="S20" s="528">
        <v>5.0000000000000001E-3</v>
      </c>
      <c r="T20" s="528">
        <v>5.0000000000000001E-3</v>
      </c>
      <c r="U20" s="528">
        <v>5.0000000000000001E-3</v>
      </c>
      <c r="V20" s="528">
        <v>5.0000000000000001E-3</v>
      </c>
      <c r="W20" s="528">
        <v>5.0000000000000001E-3</v>
      </c>
      <c r="X20" s="528">
        <v>5.0000000000000001E-3</v>
      </c>
      <c r="Y20" s="528">
        <v>5.0000000000000001E-3</v>
      </c>
      <c r="Z20" s="528">
        <v>5.0000000000000001E-3</v>
      </c>
      <c r="AA20" s="528">
        <v>5.0000000000000001E-3</v>
      </c>
      <c r="AB20" s="528">
        <v>5.0000000000000001E-3</v>
      </c>
      <c r="AC20" s="528">
        <v>5.0000000000000001E-3</v>
      </c>
      <c r="AD20" s="528">
        <v>5.0000000000000001E-3</v>
      </c>
      <c r="AE20" s="528">
        <v>5.0000000000000001E-3</v>
      </c>
      <c r="AF20" s="528">
        <v>5.0000000000000001E-3</v>
      </c>
      <c r="AG20" s="528">
        <v>5.0000000000000001E-3</v>
      </c>
      <c r="AH20" s="528">
        <v>5.0000000000000001E-3</v>
      </c>
      <c r="AI20" s="528">
        <v>5.0000000000000001E-3</v>
      </c>
      <c r="AJ20" s="528">
        <v>5.0000000000000001E-3</v>
      </c>
      <c r="AK20" s="528">
        <v>5.0000000000000001E-3</v>
      </c>
      <c r="AL20" s="528">
        <v>5.0000000000000001E-3</v>
      </c>
      <c r="AM20" s="528">
        <v>5.0000000000000001E-3</v>
      </c>
      <c r="AN20" s="528">
        <v>5.0000000000000001E-3</v>
      </c>
      <c r="AO20" s="528">
        <v>5.0000000000000001E-3</v>
      </c>
      <c r="AP20" s="528">
        <v>5.0000000000000001E-3</v>
      </c>
      <c r="AQ20" s="528">
        <v>5.0000000000000001E-3</v>
      </c>
      <c r="AR20" s="528">
        <v>5.0000000000000001E-3</v>
      </c>
      <c r="AS20" s="528">
        <v>5.0000000000000001E-3</v>
      </c>
      <c r="AT20" s="528">
        <v>5.0000000000000001E-3</v>
      </c>
      <c r="AU20" s="528">
        <v>5.0000000000000001E-3</v>
      </c>
      <c r="AV20" s="528">
        <v>5.0000000000000001E-3</v>
      </c>
      <c r="AW20" s="528">
        <v>5.0000000000000001E-3</v>
      </c>
      <c r="AX20" s="528">
        <v>5.0000000000000001E-3</v>
      </c>
      <c r="AY20" s="528">
        <v>5.0000000000000001E-3</v>
      </c>
      <c r="AZ20" s="528">
        <v>5.0000000000000001E-3</v>
      </c>
      <c r="BA20" s="528">
        <v>5.0000000000000001E-3</v>
      </c>
      <c r="BB20" s="528">
        <v>5.0000000000000001E-3</v>
      </c>
      <c r="BC20" s="528">
        <v>5.0000000000000001E-3</v>
      </c>
      <c r="BD20" s="528">
        <v>5.0000000000000001E-3</v>
      </c>
      <c r="BE20" s="528">
        <v>5.0000000000000001E-3</v>
      </c>
      <c r="BF20" s="528">
        <v>5.0000000000000001E-3</v>
      </c>
      <c r="BG20" s="528">
        <v>5.0000000000000001E-3</v>
      </c>
      <c r="BH20" s="528">
        <v>5.0000000000000001E-3</v>
      </c>
      <c r="BI20" s="528">
        <v>5.0000000000000001E-3</v>
      </c>
      <c r="BJ20" s="528">
        <v>5.0000000000000001E-3</v>
      </c>
      <c r="BK20" s="528">
        <v>5.0000000000000001E-3</v>
      </c>
    </row>
    <row r="21" spans="1:63" ht="14.25" customHeight="1" x14ac:dyDescent="0.35">
      <c r="A21" s="529" t="s">
        <v>217</v>
      </c>
      <c r="B21" s="528">
        <v>5.0000000000000001E-3</v>
      </c>
      <c r="C21" s="528">
        <v>5.0000000000000001E-3</v>
      </c>
      <c r="D21" s="528">
        <v>5.0000000000000001E-3</v>
      </c>
      <c r="E21" s="528">
        <v>5.0000000000000001E-3</v>
      </c>
      <c r="F21" s="528">
        <v>5.0000000000000001E-3</v>
      </c>
      <c r="G21" s="528">
        <v>5.0000000000000001E-3</v>
      </c>
      <c r="H21" s="528">
        <v>5.0000000000000001E-3</v>
      </c>
      <c r="I21" s="528">
        <v>5.0000000000000001E-3</v>
      </c>
      <c r="J21" s="528">
        <v>5.0000000000000001E-3</v>
      </c>
      <c r="K21" s="528">
        <v>5.0000000000000001E-3</v>
      </c>
      <c r="L21" s="528">
        <v>5.0000000000000001E-3</v>
      </c>
      <c r="M21" s="528">
        <v>5.0000000000000001E-3</v>
      </c>
      <c r="N21" s="528">
        <v>5.0000000000000001E-3</v>
      </c>
      <c r="O21" s="528">
        <v>5.0000000000000001E-3</v>
      </c>
      <c r="P21" s="528">
        <v>5.0000000000000001E-3</v>
      </c>
      <c r="Q21" s="528">
        <v>5.0000000000000001E-3</v>
      </c>
      <c r="R21" s="528">
        <v>5.0000000000000001E-3</v>
      </c>
      <c r="S21" s="528">
        <v>5.0000000000000001E-3</v>
      </c>
      <c r="T21" s="528">
        <v>5.0000000000000001E-3</v>
      </c>
      <c r="U21" s="528">
        <v>5.0000000000000001E-3</v>
      </c>
      <c r="V21" s="528">
        <v>5.0000000000000001E-3</v>
      </c>
      <c r="W21" s="528">
        <v>5.0000000000000001E-3</v>
      </c>
      <c r="X21" s="528">
        <v>5.0000000000000001E-3</v>
      </c>
      <c r="Y21" s="528">
        <v>5.0000000000000001E-3</v>
      </c>
      <c r="Z21" s="528">
        <v>5.0000000000000001E-3</v>
      </c>
      <c r="AA21" s="528">
        <v>5.0000000000000001E-3</v>
      </c>
      <c r="AB21" s="528">
        <v>5.0000000000000001E-3</v>
      </c>
      <c r="AC21" s="528">
        <v>5.0000000000000001E-3</v>
      </c>
      <c r="AD21" s="528">
        <v>5.0000000000000001E-3</v>
      </c>
      <c r="AE21" s="528">
        <v>5.0000000000000001E-3</v>
      </c>
      <c r="AF21" s="528">
        <v>5.0000000000000001E-3</v>
      </c>
      <c r="AG21" s="528">
        <v>5.0000000000000001E-3</v>
      </c>
      <c r="AH21" s="528">
        <v>5.0000000000000001E-3</v>
      </c>
      <c r="AI21" s="528">
        <v>5.0000000000000001E-3</v>
      </c>
      <c r="AJ21" s="528">
        <v>5.0000000000000001E-3</v>
      </c>
      <c r="AK21" s="528">
        <v>5.0000000000000001E-3</v>
      </c>
      <c r="AL21" s="528">
        <v>5.0000000000000001E-3</v>
      </c>
      <c r="AM21" s="528">
        <v>5.0000000000000001E-3</v>
      </c>
      <c r="AN21" s="528">
        <v>5.0000000000000001E-3</v>
      </c>
      <c r="AO21" s="528">
        <v>5.0000000000000001E-3</v>
      </c>
      <c r="AP21" s="528">
        <v>5.0000000000000001E-3</v>
      </c>
      <c r="AQ21" s="528">
        <v>5.0000000000000001E-3</v>
      </c>
      <c r="AR21" s="528">
        <v>5.0000000000000001E-3</v>
      </c>
      <c r="AS21" s="528">
        <v>5.0000000000000001E-3</v>
      </c>
      <c r="AT21" s="528">
        <v>5.0000000000000001E-3</v>
      </c>
      <c r="AU21" s="528">
        <v>5.0000000000000001E-3</v>
      </c>
      <c r="AV21" s="528">
        <v>5.0000000000000001E-3</v>
      </c>
      <c r="AW21" s="528">
        <v>5.0000000000000001E-3</v>
      </c>
      <c r="AX21" s="528">
        <v>5.0000000000000001E-3</v>
      </c>
      <c r="AY21" s="528">
        <v>5.0000000000000001E-3</v>
      </c>
      <c r="AZ21" s="528">
        <v>5.0000000000000001E-3</v>
      </c>
      <c r="BA21" s="528">
        <v>5.0000000000000001E-3</v>
      </c>
      <c r="BB21" s="528">
        <v>5.0000000000000001E-3</v>
      </c>
      <c r="BC21" s="528">
        <v>5.0000000000000001E-3</v>
      </c>
      <c r="BD21" s="528">
        <v>5.0000000000000001E-3</v>
      </c>
      <c r="BE21" s="528">
        <v>5.0000000000000001E-3</v>
      </c>
      <c r="BF21" s="528">
        <v>5.0000000000000001E-3</v>
      </c>
      <c r="BG21" s="528">
        <v>5.0000000000000001E-3</v>
      </c>
      <c r="BH21" s="528">
        <v>5.0000000000000001E-3</v>
      </c>
      <c r="BI21" s="528">
        <v>5.0000000000000001E-3</v>
      </c>
      <c r="BJ21" s="528">
        <v>5.0000000000000001E-3</v>
      </c>
      <c r="BK21" s="528">
        <v>5.0000000000000001E-3</v>
      </c>
    </row>
    <row r="22" spans="1:63" ht="14.25" customHeight="1" x14ac:dyDescent="0.35">
      <c r="A22" s="529" t="s">
        <v>153</v>
      </c>
      <c r="B22" s="528">
        <v>5.0000000000000001E-3</v>
      </c>
      <c r="C22" s="528">
        <v>5.0000000000000001E-3</v>
      </c>
      <c r="D22" s="528">
        <v>5.0000000000000001E-3</v>
      </c>
      <c r="E22" s="528">
        <v>5.0000000000000001E-3</v>
      </c>
      <c r="F22" s="528">
        <v>5.0000000000000001E-3</v>
      </c>
      <c r="G22" s="528">
        <v>5.0000000000000001E-3</v>
      </c>
      <c r="H22" s="528">
        <v>5.0000000000000001E-3</v>
      </c>
      <c r="I22" s="528">
        <v>5.0000000000000001E-3</v>
      </c>
      <c r="J22" s="528">
        <v>5.0000000000000001E-3</v>
      </c>
      <c r="K22" s="528">
        <v>5.0000000000000001E-3</v>
      </c>
      <c r="L22" s="528">
        <v>5.0000000000000001E-3</v>
      </c>
      <c r="M22" s="528">
        <v>5.0000000000000001E-3</v>
      </c>
      <c r="N22" s="528">
        <v>5.0000000000000001E-3</v>
      </c>
      <c r="O22" s="528">
        <v>5.0000000000000001E-3</v>
      </c>
      <c r="P22" s="528">
        <v>5.0000000000000001E-3</v>
      </c>
      <c r="Q22" s="528">
        <v>5.0000000000000001E-3</v>
      </c>
      <c r="R22" s="528">
        <v>5.0000000000000001E-3</v>
      </c>
      <c r="S22" s="528">
        <v>5.0000000000000001E-3</v>
      </c>
      <c r="T22" s="528">
        <v>5.0000000000000001E-3</v>
      </c>
      <c r="U22" s="528">
        <v>5.0000000000000001E-3</v>
      </c>
      <c r="V22" s="528">
        <v>5.0000000000000001E-3</v>
      </c>
      <c r="W22" s="528">
        <v>5.0000000000000001E-3</v>
      </c>
      <c r="X22" s="528">
        <v>5.0000000000000001E-3</v>
      </c>
      <c r="Y22" s="528">
        <v>5.0000000000000001E-3</v>
      </c>
      <c r="Z22" s="528">
        <v>5.0000000000000001E-3</v>
      </c>
      <c r="AA22" s="528">
        <v>5.0000000000000001E-3</v>
      </c>
      <c r="AB22" s="528">
        <v>5.0000000000000001E-3</v>
      </c>
      <c r="AC22" s="528">
        <v>5.0000000000000001E-3</v>
      </c>
      <c r="AD22" s="528">
        <v>5.0000000000000001E-3</v>
      </c>
      <c r="AE22" s="528">
        <v>5.0000000000000001E-3</v>
      </c>
      <c r="AF22" s="528">
        <v>5.0000000000000001E-3</v>
      </c>
      <c r="AG22" s="528">
        <v>5.0000000000000001E-3</v>
      </c>
      <c r="AH22" s="528">
        <v>5.0000000000000001E-3</v>
      </c>
      <c r="AI22" s="528">
        <v>5.0000000000000001E-3</v>
      </c>
      <c r="AJ22" s="528">
        <v>5.0000000000000001E-3</v>
      </c>
      <c r="AK22" s="528">
        <v>5.0000000000000001E-3</v>
      </c>
      <c r="AL22" s="528">
        <v>5.0000000000000001E-3</v>
      </c>
      <c r="AM22" s="528">
        <v>5.0000000000000001E-3</v>
      </c>
      <c r="AN22" s="528">
        <v>5.0000000000000001E-3</v>
      </c>
      <c r="AO22" s="528">
        <v>5.0000000000000001E-3</v>
      </c>
      <c r="AP22" s="528">
        <v>5.0000000000000001E-3</v>
      </c>
      <c r="AQ22" s="528">
        <v>5.0000000000000001E-3</v>
      </c>
      <c r="AR22" s="528">
        <v>5.0000000000000001E-3</v>
      </c>
      <c r="AS22" s="528">
        <v>5.0000000000000001E-3</v>
      </c>
      <c r="AT22" s="528">
        <v>5.0000000000000001E-3</v>
      </c>
      <c r="AU22" s="528">
        <v>5.0000000000000001E-3</v>
      </c>
      <c r="AV22" s="528">
        <v>5.0000000000000001E-3</v>
      </c>
      <c r="AW22" s="528">
        <v>5.0000000000000001E-3</v>
      </c>
      <c r="AX22" s="528">
        <v>5.0000000000000001E-3</v>
      </c>
      <c r="AY22" s="528">
        <v>5.0000000000000001E-3</v>
      </c>
      <c r="AZ22" s="528">
        <v>5.0000000000000001E-3</v>
      </c>
      <c r="BA22" s="528">
        <v>5.0000000000000001E-3</v>
      </c>
      <c r="BB22" s="528">
        <v>5.0000000000000001E-3</v>
      </c>
      <c r="BC22" s="528">
        <v>5.0000000000000001E-3</v>
      </c>
      <c r="BD22" s="528">
        <v>5.0000000000000001E-3</v>
      </c>
      <c r="BE22" s="528">
        <v>5.0000000000000001E-3</v>
      </c>
      <c r="BF22" s="528">
        <v>5.0000000000000001E-3</v>
      </c>
      <c r="BG22" s="528">
        <v>5.0000000000000001E-3</v>
      </c>
      <c r="BH22" s="528">
        <v>5.0000000000000001E-3</v>
      </c>
      <c r="BI22" s="528">
        <v>5.0000000000000001E-3</v>
      </c>
      <c r="BJ22" s="528">
        <v>5.0000000000000001E-3</v>
      </c>
      <c r="BK22" s="528">
        <v>5.0000000000000001E-3</v>
      </c>
    </row>
    <row r="23" spans="1:63" ht="14.25" customHeight="1" x14ac:dyDescent="0.35">
      <c r="A23" s="529" t="s">
        <v>154</v>
      </c>
      <c r="B23" s="528">
        <v>5.0000000000000001E-3</v>
      </c>
      <c r="C23" s="528">
        <v>5.0000000000000001E-3</v>
      </c>
      <c r="D23" s="528">
        <v>5.0000000000000001E-3</v>
      </c>
      <c r="E23" s="528">
        <v>5.0000000000000001E-3</v>
      </c>
      <c r="F23" s="528">
        <v>5.0000000000000001E-3</v>
      </c>
      <c r="G23" s="528">
        <v>5.0000000000000001E-3</v>
      </c>
      <c r="H23" s="528">
        <v>5.0000000000000001E-3</v>
      </c>
      <c r="I23" s="528">
        <v>5.0000000000000001E-3</v>
      </c>
      <c r="J23" s="528">
        <v>5.0000000000000001E-3</v>
      </c>
      <c r="K23" s="528">
        <v>5.0000000000000001E-3</v>
      </c>
      <c r="L23" s="528">
        <v>5.0000000000000001E-3</v>
      </c>
      <c r="M23" s="528">
        <v>5.0000000000000001E-3</v>
      </c>
      <c r="N23" s="528">
        <v>5.0000000000000001E-3</v>
      </c>
      <c r="O23" s="528">
        <v>5.0000000000000001E-3</v>
      </c>
      <c r="P23" s="528">
        <v>5.0000000000000001E-3</v>
      </c>
      <c r="Q23" s="528">
        <v>5.0000000000000001E-3</v>
      </c>
      <c r="R23" s="528">
        <v>5.0000000000000001E-3</v>
      </c>
      <c r="S23" s="528">
        <v>5.0000000000000001E-3</v>
      </c>
      <c r="T23" s="528">
        <v>5.0000000000000001E-3</v>
      </c>
      <c r="U23" s="528">
        <v>5.0000000000000001E-3</v>
      </c>
      <c r="V23" s="528">
        <v>5.0000000000000001E-3</v>
      </c>
      <c r="W23" s="528">
        <v>5.0000000000000001E-3</v>
      </c>
      <c r="X23" s="528">
        <v>5.0000000000000001E-3</v>
      </c>
      <c r="Y23" s="528">
        <v>5.0000000000000001E-3</v>
      </c>
      <c r="Z23" s="528">
        <v>5.0000000000000001E-3</v>
      </c>
      <c r="AA23" s="528">
        <v>5.0000000000000001E-3</v>
      </c>
      <c r="AB23" s="528">
        <v>5.0000000000000001E-3</v>
      </c>
      <c r="AC23" s="528">
        <v>5.0000000000000001E-3</v>
      </c>
      <c r="AD23" s="528">
        <v>5.0000000000000001E-3</v>
      </c>
      <c r="AE23" s="528">
        <v>5.0000000000000001E-3</v>
      </c>
      <c r="AF23" s="528">
        <v>5.0000000000000001E-3</v>
      </c>
      <c r="AG23" s="528">
        <v>5.0000000000000001E-3</v>
      </c>
      <c r="AH23" s="528">
        <v>5.0000000000000001E-3</v>
      </c>
      <c r="AI23" s="528">
        <v>5.0000000000000001E-3</v>
      </c>
      <c r="AJ23" s="528">
        <v>5.0000000000000001E-3</v>
      </c>
      <c r="AK23" s="528">
        <v>5.0000000000000001E-3</v>
      </c>
      <c r="AL23" s="528">
        <v>5.0000000000000001E-3</v>
      </c>
      <c r="AM23" s="528">
        <v>5.0000000000000001E-3</v>
      </c>
      <c r="AN23" s="528">
        <v>5.0000000000000001E-3</v>
      </c>
      <c r="AO23" s="528">
        <v>5.0000000000000001E-3</v>
      </c>
      <c r="AP23" s="528">
        <v>5.0000000000000001E-3</v>
      </c>
      <c r="AQ23" s="528">
        <v>5.0000000000000001E-3</v>
      </c>
      <c r="AR23" s="528">
        <v>5.0000000000000001E-3</v>
      </c>
      <c r="AS23" s="528">
        <v>5.0000000000000001E-3</v>
      </c>
      <c r="AT23" s="528">
        <v>5.0000000000000001E-3</v>
      </c>
      <c r="AU23" s="528">
        <v>5.0000000000000001E-3</v>
      </c>
      <c r="AV23" s="528">
        <v>5.0000000000000001E-3</v>
      </c>
      <c r="AW23" s="528">
        <v>5.0000000000000001E-3</v>
      </c>
      <c r="AX23" s="528">
        <v>5.0000000000000001E-3</v>
      </c>
      <c r="AY23" s="528">
        <v>5.0000000000000001E-3</v>
      </c>
      <c r="AZ23" s="528">
        <v>5.0000000000000001E-3</v>
      </c>
      <c r="BA23" s="528">
        <v>5.0000000000000001E-3</v>
      </c>
      <c r="BB23" s="528">
        <v>5.0000000000000001E-3</v>
      </c>
      <c r="BC23" s="528">
        <v>5.0000000000000001E-3</v>
      </c>
      <c r="BD23" s="528">
        <v>5.0000000000000001E-3</v>
      </c>
      <c r="BE23" s="528">
        <v>5.0000000000000001E-3</v>
      </c>
      <c r="BF23" s="528">
        <v>5.0000000000000001E-3</v>
      </c>
      <c r="BG23" s="528">
        <v>5.0000000000000001E-3</v>
      </c>
      <c r="BH23" s="528">
        <v>5.0000000000000001E-3</v>
      </c>
      <c r="BI23" s="528">
        <v>5.0000000000000001E-3</v>
      </c>
      <c r="BJ23" s="528">
        <v>5.0000000000000001E-3</v>
      </c>
      <c r="BK23" s="528">
        <v>5.0000000000000001E-3</v>
      </c>
    </row>
    <row r="24" spans="1:63" ht="14.25" customHeight="1" x14ac:dyDescent="0.35">
      <c r="A24" s="529" t="s">
        <v>155</v>
      </c>
      <c r="B24" s="528">
        <v>5.0000000000000001E-3</v>
      </c>
      <c r="C24" s="528">
        <v>5.0000000000000001E-3</v>
      </c>
      <c r="D24" s="528">
        <v>5.0000000000000001E-3</v>
      </c>
      <c r="E24" s="528">
        <v>5.0000000000000001E-3</v>
      </c>
      <c r="F24" s="528">
        <v>5.0000000000000001E-3</v>
      </c>
      <c r="G24" s="528">
        <v>5.0000000000000001E-3</v>
      </c>
      <c r="H24" s="528">
        <v>5.0000000000000001E-3</v>
      </c>
      <c r="I24" s="528">
        <v>5.0000000000000001E-3</v>
      </c>
      <c r="J24" s="528">
        <v>5.0000000000000001E-3</v>
      </c>
      <c r="K24" s="528">
        <v>5.0000000000000001E-3</v>
      </c>
      <c r="L24" s="528">
        <v>5.0000000000000001E-3</v>
      </c>
      <c r="M24" s="528">
        <v>5.0000000000000001E-3</v>
      </c>
      <c r="N24" s="528">
        <v>5.0000000000000001E-3</v>
      </c>
      <c r="O24" s="528">
        <v>5.0000000000000001E-3</v>
      </c>
      <c r="P24" s="528">
        <v>5.0000000000000001E-3</v>
      </c>
      <c r="Q24" s="528">
        <v>5.0000000000000001E-3</v>
      </c>
      <c r="R24" s="528">
        <v>5.0000000000000001E-3</v>
      </c>
      <c r="S24" s="528">
        <v>5.0000000000000001E-3</v>
      </c>
      <c r="T24" s="528">
        <v>5.0000000000000001E-3</v>
      </c>
      <c r="U24" s="528">
        <v>5.0000000000000001E-3</v>
      </c>
      <c r="V24" s="528">
        <v>5.0000000000000001E-3</v>
      </c>
      <c r="W24" s="528">
        <v>5.0000000000000001E-3</v>
      </c>
      <c r="X24" s="528">
        <v>5.0000000000000001E-3</v>
      </c>
      <c r="Y24" s="528">
        <v>5.0000000000000001E-3</v>
      </c>
      <c r="Z24" s="528">
        <v>5.0000000000000001E-3</v>
      </c>
      <c r="AA24" s="528">
        <v>5.0000000000000001E-3</v>
      </c>
      <c r="AB24" s="528">
        <v>5.0000000000000001E-3</v>
      </c>
      <c r="AC24" s="528">
        <v>5.0000000000000001E-3</v>
      </c>
      <c r="AD24" s="528">
        <v>5.0000000000000001E-3</v>
      </c>
      <c r="AE24" s="528">
        <v>5.0000000000000001E-3</v>
      </c>
      <c r="AF24" s="528">
        <v>5.0000000000000001E-3</v>
      </c>
      <c r="AG24" s="528">
        <v>5.0000000000000001E-3</v>
      </c>
      <c r="AH24" s="528">
        <v>5.0000000000000001E-3</v>
      </c>
      <c r="AI24" s="528">
        <v>5.0000000000000001E-3</v>
      </c>
      <c r="AJ24" s="528">
        <v>5.0000000000000001E-3</v>
      </c>
      <c r="AK24" s="528">
        <v>5.0000000000000001E-3</v>
      </c>
      <c r="AL24" s="528">
        <v>5.0000000000000001E-3</v>
      </c>
      <c r="AM24" s="528">
        <v>5.0000000000000001E-3</v>
      </c>
      <c r="AN24" s="528">
        <v>5.0000000000000001E-3</v>
      </c>
      <c r="AO24" s="528">
        <v>5.0000000000000001E-3</v>
      </c>
      <c r="AP24" s="528">
        <v>5.0000000000000001E-3</v>
      </c>
      <c r="AQ24" s="528">
        <v>5.0000000000000001E-3</v>
      </c>
      <c r="AR24" s="528">
        <v>5.0000000000000001E-3</v>
      </c>
      <c r="AS24" s="528">
        <v>5.0000000000000001E-3</v>
      </c>
      <c r="AT24" s="528">
        <v>5.0000000000000001E-3</v>
      </c>
      <c r="AU24" s="528">
        <v>5.0000000000000001E-3</v>
      </c>
      <c r="AV24" s="528">
        <v>5.0000000000000001E-3</v>
      </c>
      <c r="AW24" s="528">
        <v>5.0000000000000001E-3</v>
      </c>
      <c r="AX24" s="528">
        <v>5.0000000000000001E-3</v>
      </c>
      <c r="AY24" s="528">
        <v>5.0000000000000001E-3</v>
      </c>
      <c r="AZ24" s="528">
        <v>5.0000000000000001E-3</v>
      </c>
      <c r="BA24" s="528">
        <v>5.0000000000000001E-3</v>
      </c>
      <c r="BB24" s="528">
        <v>5.0000000000000001E-3</v>
      </c>
      <c r="BC24" s="528">
        <v>5.0000000000000001E-3</v>
      </c>
      <c r="BD24" s="528">
        <v>5.0000000000000001E-3</v>
      </c>
      <c r="BE24" s="528">
        <v>5.0000000000000001E-3</v>
      </c>
      <c r="BF24" s="528">
        <v>5.0000000000000001E-3</v>
      </c>
      <c r="BG24" s="528">
        <v>5.0000000000000001E-3</v>
      </c>
      <c r="BH24" s="528">
        <v>5.0000000000000001E-3</v>
      </c>
      <c r="BI24" s="528">
        <v>5.0000000000000001E-3</v>
      </c>
      <c r="BJ24" s="528">
        <v>5.0000000000000001E-3</v>
      </c>
      <c r="BK24" s="528">
        <v>5.0000000000000001E-3</v>
      </c>
    </row>
    <row r="25" spans="1:63" ht="14.25" customHeight="1" x14ac:dyDescent="0.35">
      <c r="A25" s="529" t="s">
        <v>156</v>
      </c>
      <c r="B25" s="528">
        <v>5.0000000000000001E-3</v>
      </c>
      <c r="C25" s="528">
        <v>5.0000000000000001E-3</v>
      </c>
      <c r="D25" s="528">
        <v>5.0000000000000001E-3</v>
      </c>
      <c r="E25" s="528">
        <v>5.0000000000000001E-3</v>
      </c>
      <c r="F25" s="528">
        <v>5.0000000000000001E-3</v>
      </c>
      <c r="G25" s="528">
        <v>5.0000000000000001E-3</v>
      </c>
      <c r="H25" s="528">
        <v>5.0000000000000001E-3</v>
      </c>
      <c r="I25" s="528">
        <v>5.0000000000000001E-3</v>
      </c>
      <c r="J25" s="528">
        <v>5.0000000000000001E-3</v>
      </c>
      <c r="K25" s="528">
        <v>5.0000000000000001E-3</v>
      </c>
      <c r="L25" s="528">
        <v>5.0000000000000001E-3</v>
      </c>
      <c r="M25" s="528">
        <v>5.0000000000000001E-3</v>
      </c>
      <c r="N25" s="528">
        <v>5.0000000000000001E-3</v>
      </c>
      <c r="O25" s="528">
        <v>5.0000000000000001E-3</v>
      </c>
      <c r="P25" s="528">
        <v>5.0000000000000001E-3</v>
      </c>
      <c r="Q25" s="528">
        <v>5.0000000000000001E-3</v>
      </c>
      <c r="R25" s="528">
        <v>5.0000000000000001E-3</v>
      </c>
      <c r="S25" s="528">
        <v>5.0000000000000001E-3</v>
      </c>
      <c r="T25" s="528">
        <v>5.0000000000000001E-3</v>
      </c>
      <c r="U25" s="528">
        <v>5.0000000000000001E-3</v>
      </c>
      <c r="V25" s="528">
        <v>5.0000000000000001E-3</v>
      </c>
      <c r="W25" s="528">
        <v>5.0000000000000001E-3</v>
      </c>
      <c r="X25" s="528">
        <v>5.0000000000000001E-3</v>
      </c>
      <c r="Y25" s="528">
        <v>5.0000000000000001E-3</v>
      </c>
      <c r="Z25" s="528">
        <v>5.0000000000000001E-3</v>
      </c>
      <c r="AA25" s="528">
        <v>5.0000000000000001E-3</v>
      </c>
      <c r="AB25" s="528">
        <v>5.0000000000000001E-3</v>
      </c>
      <c r="AC25" s="528">
        <v>5.0000000000000001E-3</v>
      </c>
      <c r="AD25" s="528">
        <v>5.0000000000000001E-3</v>
      </c>
      <c r="AE25" s="528">
        <v>5.0000000000000001E-3</v>
      </c>
      <c r="AF25" s="528">
        <v>5.0000000000000001E-3</v>
      </c>
      <c r="AG25" s="528">
        <v>5.0000000000000001E-3</v>
      </c>
      <c r="AH25" s="528">
        <v>5.0000000000000001E-3</v>
      </c>
      <c r="AI25" s="528">
        <v>5.0000000000000001E-3</v>
      </c>
      <c r="AJ25" s="528">
        <v>5.0000000000000001E-3</v>
      </c>
      <c r="AK25" s="528">
        <v>5.0000000000000001E-3</v>
      </c>
      <c r="AL25" s="528">
        <v>5.0000000000000001E-3</v>
      </c>
      <c r="AM25" s="528">
        <v>5.0000000000000001E-3</v>
      </c>
      <c r="AN25" s="528">
        <v>5.0000000000000001E-3</v>
      </c>
      <c r="AO25" s="528">
        <v>5.0000000000000001E-3</v>
      </c>
      <c r="AP25" s="528">
        <v>5.0000000000000001E-3</v>
      </c>
      <c r="AQ25" s="528">
        <v>5.0000000000000001E-3</v>
      </c>
      <c r="AR25" s="528">
        <v>5.0000000000000001E-3</v>
      </c>
      <c r="AS25" s="528">
        <v>5.0000000000000001E-3</v>
      </c>
      <c r="AT25" s="528">
        <v>5.0000000000000001E-3</v>
      </c>
      <c r="AU25" s="528">
        <v>5.0000000000000001E-3</v>
      </c>
      <c r="AV25" s="528">
        <v>5.0000000000000001E-3</v>
      </c>
      <c r="AW25" s="528">
        <v>5.0000000000000001E-3</v>
      </c>
      <c r="AX25" s="528">
        <v>5.0000000000000001E-3</v>
      </c>
      <c r="AY25" s="528">
        <v>5.0000000000000001E-3</v>
      </c>
      <c r="AZ25" s="528">
        <v>5.0000000000000001E-3</v>
      </c>
      <c r="BA25" s="528">
        <v>5.0000000000000001E-3</v>
      </c>
      <c r="BB25" s="528">
        <v>5.0000000000000001E-3</v>
      </c>
      <c r="BC25" s="528">
        <v>5.0000000000000001E-3</v>
      </c>
      <c r="BD25" s="528">
        <v>5.0000000000000001E-3</v>
      </c>
      <c r="BE25" s="528">
        <v>5.0000000000000001E-3</v>
      </c>
      <c r="BF25" s="528">
        <v>5.0000000000000001E-3</v>
      </c>
      <c r="BG25" s="528">
        <v>5.0000000000000001E-3</v>
      </c>
      <c r="BH25" s="528">
        <v>5.0000000000000001E-3</v>
      </c>
      <c r="BI25" s="528">
        <v>5.0000000000000001E-3</v>
      </c>
      <c r="BJ25" s="528">
        <v>5.0000000000000001E-3</v>
      </c>
      <c r="BK25" s="528">
        <v>5.0000000000000001E-3</v>
      </c>
    </row>
    <row r="26" spans="1:63" ht="14.25" customHeight="1" x14ac:dyDescent="0.35">
      <c r="A26" s="529" t="s">
        <v>157</v>
      </c>
      <c r="B26" s="528">
        <v>5.0000000000000001E-3</v>
      </c>
      <c r="C26" s="528">
        <v>5.0000000000000001E-3</v>
      </c>
      <c r="D26" s="528">
        <v>5.0000000000000001E-3</v>
      </c>
      <c r="E26" s="528">
        <v>5.0000000000000001E-3</v>
      </c>
      <c r="F26" s="528">
        <v>5.0000000000000001E-3</v>
      </c>
      <c r="G26" s="528">
        <v>5.0000000000000001E-3</v>
      </c>
      <c r="H26" s="528">
        <v>5.0000000000000001E-3</v>
      </c>
      <c r="I26" s="528">
        <v>5.0000000000000001E-3</v>
      </c>
      <c r="J26" s="528">
        <v>5.0000000000000001E-3</v>
      </c>
      <c r="K26" s="528">
        <v>5.0000000000000001E-3</v>
      </c>
      <c r="L26" s="528">
        <v>5.0000000000000001E-3</v>
      </c>
      <c r="M26" s="528">
        <v>5.0000000000000001E-3</v>
      </c>
      <c r="N26" s="528">
        <v>5.0000000000000001E-3</v>
      </c>
      <c r="O26" s="528">
        <v>5.0000000000000001E-3</v>
      </c>
      <c r="P26" s="528">
        <v>5.0000000000000001E-3</v>
      </c>
      <c r="Q26" s="528">
        <v>5.0000000000000001E-3</v>
      </c>
      <c r="R26" s="528">
        <v>5.0000000000000001E-3</v>
      </c>
      <c r="S26" s="528">
        <v>5.0000000000000001E-3</v>
      </c>
      <c r="T26" s="528">
        <v>5.0000000000000001E-3</v>
      </c>
      <c r="U26" s="528">
        <v>5.0000000000000001E-3</v>
      </c>
      <c r="V26" s="528">
        <v>5.0000000000000001E-3</v>
      </c>
      <c r="W26" s="528">
        <v>5.0000000000000001E-3</v>
      </c>
      <c r="X26" s="528">
        <v>5.0000000000000001E-3</v>
      </c>
      <c r="Y26" s="528">
        <v>5.0000000000000001E-3</v>
      </c>
      <c r="Z26" s="528">
        <v>5.0000000000000001E-3</v>
      </c>
      <c r="AA26" s="528">
        <v>5.0000000000000001E-3</v>
      </c>
      <c r="AB26" s="528">
        <v>5.0000000000000001E-3</v>
      </c>
      <c r="AC26" s="528">
        <v>5.0000000000000001E-3</v>
      </c>
      <c r="AD26" s="528">
        <v>5.0000000000000001E-3</v>
      </c>
      <c r="AE26" s="528">
        <v>5.0000000000000001E-3</v>
      </c>
      <c r="AF26" s="528">
        <v>5.0000000000000001E-3</v>
      </c>
      <c r="AG26" s="528">
        <v>5.0000000000000001E-3</v>
      </c>
      <c r="AH26" s="528">
        <v>5.0000000000000001E-3</v>
      </c>
      <c r="AI26" s="528">
        <v>5.0000000000000001E-3</v>
      </c>
      <c r="AJ26" s="528">
        <v>5.0000000000000001E-3</v>
      </c>
      <c r="AK26" s="528">
        <v>5.0000000000000001E-3</v>
      </c>
      <c r="AL26" s="528">
        <v>5.0000000000000001E-3</v>
      </c>
      <c r="AM26" s="528">
        <v>5.0000000000000001E-3</v>
      </c>
      <c r="AN26" s="528">
        <v>5.0000000000000001E-3</v>
      </c>
      <c r="AO26" s="528">
        <v>5.0000000000000001E-3</v>
      </c>
      <c r="AP26" s="528">
        <v>5.0000000000000001E-3</v>
      </c>
      <c r="AQ26" s="528">
        <v>5.0000000000000001E-3</v>
      </c>
      <c r="AR26" s="528">
        <v>5.0000000000000001E-3</v>
      </c>
      <c r="AS26" s="528">
        <v>5.0000000000000001E-3</v>
      </c>
      <c r="AT26" s="528">
        <v>5.0000000000000001E-3</v>
      </c>
      <c r="AU26" s="528">
        <v>5.0000000000000001E-3</v>
      </c>
      <c r="AV26" s="528">
        <v>5.0000000000000001E-3</v>
      </c>
      <c r="AW26" s="528">
        <v>5.0000000000000001E-3</v>
      </c>
      <c r="AX26" s="528">
        <v>5.0000000000000001E-3</v>
      </c>
      <c r="AY26" s="528">
        <v>5.0000000000000001E-3</v>
      </c>
      <c r="AZ26" s="528">
        <v>5.0000000000000001E-3</v>
      </c>
      <c r="BA26" s="528">
        <v>5.0000000000000001E-3</v>
      </c>
      <c r="BB26" s="528">
        <v>5.0000000000000001E-3</v>
      </c>
      <c r="BC26" s="528">
        <v>5.0000000000000001E-3</v>
      </c>
      <c r="BD26" s="528">
        <v>5.0000000000000001E-3</v>
      </c>
      <c r="BE26" s="528">
        <v>5.0000000000000001E-3</v>
      </c>
      <c r="BF26" s="528">
        <v>5.0000000000000001E-3</v>
      </c>
      <c r="BG26" s="528">
        <v>5.0000000000000001E-3</v>
      </c>
      <c r="BH26" s="528">
        <v>5.0000000000000001E-3</v>
      </c>
      <c r="BI26" s="528">
        <v>5.0000000000000001E-3</v>
      </c>
      <c r="BJ26" s="528">
        <v>5.0000000000000001E-3</v>
      </c>
      <c r="BK26" s="528">
        <v>5.0000000000000001E-3</v>
      </c>
    </row>
    <row r="27" spans="1:63" ht="14.25" customHeight="1" x14ac:dyDescent="0.35">
      <c r="A27" s="529" t="s">
        <v>158</v>
      </c>
      <c r="B27" s="528">
        <v>5.0000000000000001E-3</v>
      </c>
      <c r="C27" s="528">
        <v>5.0000000000000001E-3</v>
      </c>
      <c r="D27" s="528">
        <v>5.0000000000000001E-3</v>
      </c>
      <c r="E27" s="528">
        <v>5.0000000000000001E-3</v>
      </c>
      <c r="F27" s="528">
        <v>5.0000000000000001E-3</v>
      </c>
      <c r="G27" s="528">
        <v>5.0000000000000001E-3</v>
      </c>
      <c r="H27" s="528">
        <v>5.0000000000000001E-3</v>
      </c>
      <c r="I27" s="528">
        <v>5.0000000000000001E-3</v>
      </c>
      <c r="J27" s="528">
        <v>5.0000000000000001E-3</v>
      </c>
      <c r="K27" s="528">
        <v>5.0000000000000001E-3</v>
      </c>
      <c r="L27" s="528">
        <v>5.0000000000000001E-3</v>
      </c>
      <c r="M27" s="528">
        <v>5.0000000000000001E-3</v>
      </c>
      <c r="N27" s="528">
        <v>5.0000000000000001E-3</v>
      </c>
      <c r="O27" s="528">
        <v>5.0000000000000001E-3</v>
      </c>
      <c r="P27" s="528">
        <v>5.0000000000000001E-3</v>
      </c>
      <c r="Q27" s="528">
        <v>5.0000000000000001E-3</v>
      </c>
      <c r="R27" s="528">
        <v>5.0000000000000001E-3</v>
      </c>
      <c r="S27" s="528">
        <v>5.0000000000000001E-3</v>
      </c>
      <c r="T27" s="528">
        <v>5.0000000000000001E-3</v>
      </c>
      <c r="U27" s="528">
        <v>5.0000000000000001E-3</v>
      </c>
      <c r="V27" s="528">
        <v>5.0000000000000001E-3</v>
      </c>
      <c r="W27" s="528">
        <v>5.0000000000000001E-3</v>
      </c>
      <c r="X27" s="528">
        <v>5.0000000000000001E-3</v>
      </c>
      <c r="Y27" s="528">
        <v>5.0000000000000001E-3</v>
      </c>
      <c r="Z27" s="528">
        <v>5.0000000000000001E-3</v>
      </c>
      <c r="AA27" s="528">
        <v>5.0000000000000001E-3</v>
      </c>
      <c r="AB27" s="528">
        <v>5.0000000000000001E-3</v>
      </c>
      <c r="AC27" s="528">
        <v>5.0000000000000001E-3</v>
      </c>
      <c r="AD27" s="528">
        <v>5.0000000000000001E-3</v>
      </c>
      <c r="AE27" s="528">
        <v>5.0000000000000001E-3</v>
      </c>
      <c r="AF27" s="528">
        <v>5.0000000000000001E-3</v>
      </c>
      <c r="AG27" s="528">
        <v>5.0000000000000001E-3</v>
      </c>
      <c r="AH27" s="528">
        <v>5.0000000000000001E-3</v>
      </c>
      <c r="AI27" s="528">
        <v>5.0000000000000001E-3</v>
      </c>
      <c r="AJ27" s="528">
        <v>5.0000000000000001E-3</v>
      </c>
      <c r="AK27" s="528">
        <v>5.0000000000000001E-3</v>
      </c>
      <c r="AL27" s="528">
        <v>5.0000000000000001E-3</v>
      </c>
      <c r="AM27" s="528">
        <v>5.0000000000000001E-3</v>
      </c>
      <c r="AN27" s="528">
        <v>5.0000000000000001E-3</v>
      </c>
      <c r="AO27" s="528">
        <v>5.0000000000000001E-3</v>
      </c>
      <c r="AP27" s="528">
        <v>5.0000000000000001E-3</v>
      </c>
      <c r="AQ27" s="528">
        <v>5.0000000000000001E-3</v>
      </c>
      <c r="AR27" s="528">
        <v>5.0000000000000001E-3</v>
      </c>
      <c r="AS27" s="528">
        <v>5.0000000000000001E-3</v>
      </c>
      <c r="AT27" s="528">
        <v>5.0000000000000001E-3</v>
      </c>
      <c r="AU27" s="528">
        <v>5.0000000000000001E-3</v>
      </c>
      <c r="AV27" s="528">
        <v>5.0000000000000001E-3</v>
      </c>
      <c r="AW27" s="528">
        <v>5.0000000000000001E-3</v>
      </c>
      <c r="AX27" s="528">
        <v>5.0000000000000001E-3</v>
      </c>
      <c r="AY27" s="528">
        <v>5.0000000000000001E-3</v>
      </c>
      <c r="AZ27" s="528">
        <v>5.0000000000000001E-3</v>
      </c>
      <c r="BA27" s="528">
        <v>5.0000000000000001E-3</v>
      </c>
      <c r="BB27" s="528">
        <v>5.0000000000000001E-3</v>
      </c>
      <c r="BC27" s="528">
        <v>5.0000000000000001E-3</v>
      </c>
      <c r="BD27" s="528">
        <v>5.0000000000000001E-3</v>
      </c>
      <c r="BE27" s="528">
        <v>5.0000000000000001E-3</v>
      </c>
      <c r="BF27" s="528">
        <v>5.0000000000000001E-3</v>
      </c>
      <c r="BG27" s="528">
        <v>5.0000000000000001E-3</v>
      </c>
      <c r="BH27" s="528">
        <v>5.0000000000000001E-3</v>
      </c>
      <c r="BI27" s="528">
        <v>5.0000000000000001E-3</v>
      </c>
      <c r="BJ27" s="528">
        <v>5.0000000000000001E-3</v>
      </c>
      <c r="BK27" s="528">
        <v>5.0000000000000001E-3</v>
      </c>
    </row>
    <row r="28" spans="1:63" ht="14.25" customHeight="1" x14ac:dyDescent="0.35">
      <c r="A28" s="529" t="s">
        <v>159</v>
      </c>
      <c r="B28" s="528">
        <v>5.0000000000000001E-3</v>
      </c>
      <c r="C28" s="528">
        <v>5.0000000000000001E-3</v>
      </c>
      <c r="D28" s="528">
        <v>5.0000000000000001E-3</v>
      </c>
      <c r="E28" s="528">
        <v>5.0000000000000001E-3</v>
      </c>
      <c r="F28" s="528">
        <v>5.0000000000000001E-3</v>
      </c>
      <c r="G28" s="528">
        <v>5.0000000000000001E-3</v>
      </c>
      <c r="H28" s="528">
        <v>5.0000000000000001E-3</v>
      </c>
      <c r="I28" s="528">
        <v>5.0000000000000001E-3</v>
      </c>
      <c r="J28" s="528">
        <v>5.0000000000000001E-3</v>
      </c>
      <c r="K28" s="528">
        <v>5.0000000000000001E-3</v>
      </c>
      <c r="L28" s="528">
        <v>5.0000000000000001E-3</v>
      </c>
      <c r="M28" s="528">
        <v>5.0000000000000001E-3</v>
      </c>
      <c r="N28" s="528">
        <v>5.0000000000000001E-3</v>
      </c>
      <c r="O28" s="528">
        <v>5.0000000000000001E-3</v>
      </c>
      <c r="P28" s="528">
        <v>5.0000000000000001E-3</v>
      </c>
      <c r="Q28" s="528">
        <v>5.0000000000000001E-3</v>
      </c>
      <c r="R28" s="528">
        <v>5.0000000000000001E-3</v>
      </c>
      <c r="S28" s="528">
        <v>5.0000000000000001E-3</v>
      </c>
      <c r="T28" s="528">
        <v>5.0000000000000001E-3</v>
      </c>
      <c r="U28" s="528">
        <v>5.0000000000000001E-3</v>
      </c>
      <c r="V28" s="528">
        <v>5.0000000000000001E-3</v>
      </c>
      <c r="W28" s="528">
        <v>5.0000000000000001E-3</v>
      </c>
      <c r="X28" s="528">
        <v>5.0000000000000001E-3</v>
      </c>
      <c r="Y28" s="528">
        <v>5.0000000000000001E-3</v>
      </c>
      <c r="Z28" s="528">
        <v>5.0000000000000001E-3</v>
      </c>
      <c r="AA28" s="528">
        <v>5.0000000000000001E-3</v>
      </c>
      <c r="AB28" s="528">
        <v>5.0000000000000001E-3</v>
      </c>
      <c r="AC28" s="528">
        <v>5.0000000000000001E-3</v>
      </c>
      <c r="AD28" s="528">
        <v>5.0000000000000001E-3</v>
      </c>
      <c r="AE28" s="528">
        <v>5.0000000000000001E-3</v>
      </c>
      <c r="AF28" s="528">
        <v>5.0000000000000001E-3</v>
      </c>
      <c r="AG28" s="528">
        <v>5.0000000000000001E-3</v>
      </c>
      <c r="AH28" s="528">
        <v>5.0000000000000001E-3</v>
      </c>
      <c r="AI28" s="528">
        <v>5.0000000000000001E-3</v>
      </c>
      <c r="AJ28" s="528">
        <v>5.0000000000000001E-3</v>
      </c>
      <c r="AK28" s="528">
        <v>5.0000000000000001E-3</v>
      </c>
      <c r="AL28" s="528">
        <v>5.0000000000000001E-3</v>
      </c>
      <c r="AM28" s="528">
        <v>5.0000000000000001E-3</v>
      </c>
      <c r="AN28" s="528">
        <v>5.0000000000000001E-3</v>
      </c>
      <c r="AO28" s="528">
        <v>5.0000000000000001E-3</v>
      </c>
      <c r="AP28" s="528">
        <v>5.0000000000000001E-3</v>
      </c>
      <c r="AQ28" s="528">
        <v>5.0000000000000001E-3</v>
      </c>
      <c r="AR28" s="528">
        <v>5.0000000000000001E-3</v>
      </c>
      <c r="AS28" s="528">
        <v>5.0000000000000001E-3</v>
      </c>
      <c r="AT28" s="528">
        <v>5.0000000000000001E-3</v>
      </c>
      <c r="AU28" s="528">
        <v>5.0000000000000001E-3</v>
      </c>
      <c r="AV28" s="528">
        <v>5.0000000000000001E-3</v>
      </c>
      <c r="AW28" s="528">
        <v>5.0000000000000001E-3</v>
      </c>
      <c r="AX28" s="528">
        <v>5.0000000000000001E-3</v>
      </c>
      <c r="AY28" s="528">
        <v>5.0000000000000001E-3</v>
      </c>
      <c r="AZ28" s="528">
        <v>5.0000000000000001E-3</v>
      </c>
      <c r="BA28" s="528">
        <v>5.0000000000000001E-3</v>
      </c>
      <c r="BB28" s="528">
        <v>5.0000000000000001E-3</v>
      </c>
      <c r="BC28" s="528">
        <v>5.0000000000000001E-3</v>
      </c>
      <c r="BD28" s="528">
        <v>5.0000000000000001E-3</v>
      </c>
      <c r="BE28" s="528">
        <v>5.0000000000000001E-3</v>
      </c>
      <c r="BF28" s="528">
        <v>5.0000000000000001E-3</v>
      </c>
      <c r="BG28" s="528">
        <v>5.0000000000000001E-3</v>
      </c>
      <c r="BH28" s="528">
        <v>5.0000000000000001E-3</v>
      </c>
      <c r="BI28" s="528">
        <v>5.0000000000000001E-3</v>
      </c>
      <c r="BJ28" s="528">
        <v>5.0000000000000001E-3</v>
      </c>
      <c r="BK28" s="528">
        <v>5.0000000000000001E-3</v>
      </c>
    </row>
    <row r="29" spans="1:63" ht="14.25" customHeight="1" x14ac:dyDescent="0.35">
      <c r="A29" s="529" t="s">
        <v>160</v>
      </c>
      <c r="B29" s="528">
        <v>5.0000000000000001E-3</v>
      </c>
      <c r="C29" s="528">
        <v>5.0000000000000001E-3</v>
      </c>
      <c r="D29" s="528">
        <v>5.0000000000000001E-3</v>
      </c>
      <c r="E29" s="528">
        <v>5.0000000000000001E-3</v>
      </c>
      <c r="F29" s="528">
        <v>5.0000000000000001E-3</v>
      </c>
      <c r="G29" s="528">
        <v>5.0000000000000001E-3</v>
      </c>
      <c r="H29" s="528">
        <v>5.0000000000000001E-3</v>
      </c>
      <c r="I29" s="528">
        <v>5.0000000000000001E-3</v>
      </c>
      <c r="J29" s="528">
        <v>5.0000000000000001E-3</v>
      </c>
      <c r="K29" s="528">
        <v>5.0000000000000001E-3</v>
      </c>
      <c r="L29" s="528">
        <v>5.0000000000000001E-3</v>
      </c>
      <c r="M29" s="528">
        <v>5.0000000000000001E-3</v>
      </c>
      <c r="N29" s="528">
        <v>5.0000000000000001E-3</v>
      </c>
      <c r="O29" s="528">
        <v>5.0000000000000001E-3</v>
      </c>
      <c r="P29" s="528">
        <v>5.0000000000000001E-3</v>
      </c>
      <c r="Q29" s="528">
        <v>5.0000000000000001E-3</v>
      </c>
      <c r="R29" s="528">
        <v>5.0000000000000001E-3</v>
      </c>
      <c r="S29" s="528">
        <v>5.0000000000000001E-3</v>
      </c>
      <c r="T29" s="528">
        <v>5.0000000000000001E-3</v>
      </c>
      <c r="U29" s="528">
        <v>5.0000000000000001E-3</v>
      </c>
      <c r="V29" s="528">
        <v>5.0000000000000001E-3</v>
      </c>
      <c r="W29" s="528">
        <v>5.0000000000000001E-3</v>
      </c>
      <c r="X29" s="528">
        <v>5.0000000000000001E-3</v>
      </c>
      <c r="Y29" s="528">
        <v>5.0000000000000001E-3</v>
      </c>
      <c r="Z29" s="528">
        <v>5.0000000000000001E-3</v>
      </c>
      <c r="AA29" s="528">
        <v>5.0000000000000001E-3</v>
      </c>
      <c r="AB29" s="528">
        <v>5.0000000000000001E-3</v>
      </c>
      <c r="AC29" s="528">
        <v>5.0000000000000001E-3</v>
      </c>
      <c r="AD29" s="528">
        <v>5.0000000000000001E-3</v>
      </c>
      <c r="AE29" s="528">
        <v>5.0000000000000001E-3</v>
      </c>
      <c r="AF29" s="528">
        <v>5.0000000000000001E-3</v>
      </c>
      <c r="AG29" s="528">
        <v>5.0000000000000001E-3</v>
      </c>
      <c r="AH29" s="528">
        <v>5.0000000000000001E-3</v>
      </c>
      <c r="AI29" s="528">
        <v>5.0000000000000001E-3</v>
      </c>
      <c r="AJ29" s="528">
        <v>5.0000000000000001E-3</v>
      </c>
      <c r="AK29" s="528">
        <v>5.0000000000000001E-3</v>
      </c>
      <c r="AL29" s="528">
        <v>5.0000000000000001E-3</v>
      </c>
      <c r="AM29" s="528">
        <v>5.0000000000000001E-3</v>
      </c>
      <c r="AN29" s="528">
        <v>5.0000000000000001E-3</v>
      </c>
      <c r="AO29" s="528">
        <v>5.0000000000000001E-3</v>
      </c>
      <c r="AP29" s="528">
        <v>5.0000000000000001E-3</v>
      </c>
      <c r="AQ29" s="528">
        <v>5.0000000000000001E-3</v>
      </c>
      <c r="AR29" s="528">
        <v>5.0000000000000001E-3</v>
      </c>
      <c r="AS29" s="528">
        <v>5.0000000000000001E-3</v>
      </c>
      <c r="AT29" s="528">
        <v>5.0000000000000001E-3</v>
      </c>
      <c r="AU29" s="528">
        <v>5.0000000000000001E-3</v>
      </c>
      <c r="AV29" s="528">
        <v>5.0000000000000001E-3</v>
      </c>
      <c r="AW29" s="528">
        <v>5.0000000000000001E-3</v>
      </c>
      <c r="AX29" s="528">
        <v>5.0000000000000001E-3</v>
      </c>
      <c r="AY29" s="528">
        <v>5.0000000000000001E-3</v>
      </c>
      <c r="AZ29" s="528">
        <v>5.0000000000000001E-3</v>
      </c>
      <c r="BA29" s="528">
        <v>5.0000000000000001E-3</v>
      </c>
      <c r="BB29" s="528">
        <v>5.0000000000000001E-3</v>
      </c>
      <c r="BC29" s="528">
        <v>5.0000000000000001E-3</v>
      </c>
      <c r="BD29" s="528">
        <v>5.0000000000000001E-3</v>
      </c>
      <c r="BE29" s="528">
        <v>5.0000000000000001E-3</v>
      </c>
      <c r="BF29" s="528">
        <v>5.0000000000000001E-3</v>
      </c>
      <c r="BG29" s="528">
        <v>5.0000000000000001E-3</v>
      </c>
      <c r="BH29" s="528">
        <v>5.0000000000000001E-3</v>
      </c>
      <c r="BI29" s="528">
        <v>5.0000000000000001E-3</v>
      </c>
      <c r="BJ29" s="528">
        <v>5.0000000000000001E-3</v>
      </c>
      <c r="BK29" s="528">
        <v>5.0000000000000001E-3</v>
      </c>
    </row>
    <row r="30" spans="1:63" ht="14.25" customHeight="1" x14ac:dyDescent="0.35">
      <c r="A30" s="529" t="s">
        <v>161</v>
      </c>
      <c r="B30" s="528">
        <v>5.0000000000000001E-3</v>
      </c>
      <c r="C30" s="528">
        <v>5.0000000000000001E-3</v>
      </c>
      <c r="D30" s="528">
        <v>5.0000000000000001E-3</v>
      </c>
      <c r="E30" s="528">
        <v>5.0000000000000001E-3</v>
      </c>
      <c r="F30" s="528">
        <v>5.0000000000000001E-3</v>
      </c>
      <c r="G30" s="528">
        <v>5.0000000000000001E-3</v>
      </c>
      <c r="H30" s="528">
        <v>5.0000000000000001E-3</v>
      </c>
      <c r="I30" s="528">
        <v>5.0000000000000001E-3</v>
      </c>
      <c r="J30" s="528">
        <v>5.0000000000000001E-3</v>
      </c>
      <c r="K30" s="528">
        <v>5.0000000000000001E-3</v>
      </c>
      <c r="L30" s="528">
        <v>5.0000000000000001E-3</v>
      </c>
      <c r="M30" s="528">
        <v>5.0000000000000001E-3</v>
      </c>
      <c r="N30" s="528">
        <v>5.0000000000000001E-3</v>
      </c>
      <c r="O30" s="528">
        <v>5.0000000000000001E-3</v>
      </c>
      <c r="P30" s="528">
        <v>5.0000000000000001E-3</v>
      </c>
      <c r="Q30" s="528">
        <v>5.0000000000000001E-3</v>
      </c>
      <c r="R30" s="528">
        <v>5.0000000000000001E-3</v>
      </c>
      <c r="S30" s="528">
        <v>5.0000000000000001E-3</v>
      </c>
      <c r="T30" s="528">
        <v>5.0000000000000001E-3</v>
      </c>
      <c r="U30" s="528">
        <v>5.0000000000000001E-3</v>
      </c>
      <c r="V30" s="528">
        <v>5.0000000000000001E-3</v>
      </c>
      <c r="W30" s="528">
        <v>5.0000000000000001E-3</v>
      </c>
      <c r="X30" s="528">
        <v>5.0000000000000001E-3</v>
      </c>
      <c r="Y30" s="528">
        <v>5.0000000000000001E-3</v>
      </c>
      <c r="Z30" s="528">
        <v>5.0000000000000001E-3</v>
      </c>
      <c r="AA30" s="528">
        <v>5.0000000000000001E-3</v>
      </c>
      <c r="AB30" s="528">
        <v>5.0000000000000001E-3</v>
      </c>
      <c r="AC30" s="528">
        <v>5.0000000000000001E-3</v>
      </c>
      <c r="AD30" s="528">
        <v>5.0000000000000001E-3</v>
      </c>
      <c r="AE30" s="528">
        <v>5.0000000000000001E-3</v>
      </c>
      <c r="AF30" s="528">
        <v>5.0000000000000001E-3</v>
      </c>
      <c r="AG30" s="528">
        <v>5.0000000000000001E-3</v>
      </c>
      <c r="AH30" s="528">
        <v>5.0000000000000001E-3</v>
      </c>
      <c r="AI30" s="528">
        <v>5.0000000000000001E-3</v>
      </c>
      <c r="AJ30" s="528">
        <v>5.0000000000000001E-3</v>
      </c>
      <c r="AK30" s="528">
        <v>5.0000000000000001E-3</v>
      </c>
      <c r="AL30" s="528">
        <v>5.0000000000000001E-3</v>
      </c>
      <c r="AM30" s="528">
        <v>5.0000000000000001E-3</v>
      </c>
      <c r="AN30" s="528">
        <v>5.0000000000000001E-3</v>
      </c>
      <c r="AO30" s="528">
        <v>5.0000000000000001E-3</v>
      </c>
      <c r="AP30" s="528">
        <v>5.0000000000000001E-3</v>
      </c>
      <c r="AQ30" s="528">
        <v>5.0000000000000001E-3</v>
      </c>
      <c r="AR30" s="528">
        <v>5.0000000000000001E-3</v>
      </c>
      <c r="AS30" s="528">
        <v>5.0000000000000001E-3</v>
      </c>
      <c r="AT30" s="528">
        <v>5.0000000000000001E-3</v>
      </c>
      <c r="AU30" s="528">
        <v>5.0000000000000001E-3</v>
      </c>
      <c r="AV30" s="528">
        <v>5.0000000000000001E-3</v>
      </c>
      <c r="AW30" s="528">
        <v>5.0000000000000001E-3</v>
      </c>
      <c r="AX30" s="528">
        <v>5.0000000000000001E-3</v>
      </c>
      <c r="AY30" s="528">
        <v>5.0000000000000001E-3</v>
      </c>
      <c r="AZ30" s="528">
        <v>5.0000000000000001E-3</v>
      </c>
      <c r="BA30" s="528">
        <v>5.0000000000000001E-3</v>
      </c>
      <c r="BB30" s="528">
        <v>5.0000000000000001E-3</v>
      </c>
      <c r="BC30" s="528">
        <v>5.0000000000000001E-3</v>
      </c>
      <c r="BD30" s="528">
        <v>5.0000000000000001E-3</v>
      </c>
      <c r="BE30" s="528">
        <v>5.0000000000000001E-3</v>
      </c>
      <c r="BF30" s="528">
        <v>5.0000000000000001E-3</v>
      </c>
      <c r="BG30" s="528">
        <v>5.0000000000000001E-3</v>
      </c>
      <c r="BH30" s="528">
        <v>5.0000000000000001E-3</v>
      </c>
      <c r="BI30" s="528">
        <v>5.0000000000000001E-3</v>
      </c>
      <c r="BJ30" s="528">
        <v>5.0000000000000001E-3</v>
      </c>
      <c r="BK30" s="528">
        <v>5.0000000000000001E-3</v>
      </c>
    </row>
    <row r="31" spans="1:63" ht="14.25" customHeight="1" x14ac:dyDescent="0.35">
      <c r="A31" s="529" t="s">
        <v>162</v>
      </c>
      <c r="B31" s="528">
        <v>5.0000000000000001E-3</v>
      </c>
      <c r="C31" s="528">
        <v>5.0000000000000001E-3</v>
      </c>
      <c r="D31" s="528">
        <v>5.0000000000000001E-3</v>
      </c>
      <c r="E31" s="528">
        <v>5.0000000000000001E-3</v>
      </c>
      <c r="F31" s="528">
        <v>5.0000000000000001E-3</v>
      </c>
      <c r="G31" s="528">
        <v>5.0000000000000001E-3</v>
      </c>
      <c r="H31" s="528">
        <v>5.0000000000000001E-3</v>
      </c>
      <c r="I31" s="528">
        <v>5.0000000000000001E-3</v>
      </c>
      <c r="J31" s="528">
        <v>5.0000000000000001E-3</v>
      </c>
      <c r="K31" s="528">
        <v>5.0000000000000001E-3</v>
      </c>
      <c r="L31" s="528">
        <v>5.0000000000000001E-3</v>
      </c>
      <c r="M31" s="528">
        <v>5.0000000000000001E-3</v>
      </c>
      <c r="N31" s="528">
        <v>5.0000000000000001E-3</v>
      </c>
      <c r="O31" s="528">
        <v>5.0000000000000001E-3</v>
      </c>
      <c r="P31" s="528">
        <v>5.0000000000000001E-3</v>
      </c>
      <c r="Q31" s="528">
        <v>5.0000000000000001E-3</v>
      </c>
      <c r="R31" s="528">
        <v>5.0000000000000001E-3</v>
      </c>
      <c r="S31" s="528">
        <v>5.0000000000000001E-3</v>
      </c>
      <c r="T31" s="528">
        <v>5.0000000000000001E-3</v>
      </c>
      <c r="U31" s="528">
        <v>5.0000000000000001E-3</v>
      </c>
      <c r="V31" s="528">
        <v>5.0000000000000001E-3</v>
      </c>
      <c r="W31" s="528">
        <v>5.0000000000000001E-3</v>
      </c>
      <c r="X31" s="528">
        <v>5.0000000000000001E-3</v>
      </c>
      <c r="Y31" s="528">
        <v>5.0000000000000001E-3</v>
      </c>
      <c r="Z31" s="528">
        <v>5.0000000000000001E-3</v>
      </c>
      <c r="AA31" s="528">
        <v>5.0000000000000001E-3</v>
      </c>
      <c r="AB31" s="528">
        <v>5.0000000000000001E-3</v>
      </c>
      <c r="AC31" s="528">
        <v>5.0000000000000001E-3</v>
      </c>
      <c r="AD31" s="528">
        <v>5.0000000000000001E-3</v>
      </c>
      <c r="AE31" s="528">
        <v>5.0000000000000001E-3</v>
      </c>
      <c r="AF31" s="528">
        <v>5.0000000000000001E-3</v>
      </c>
      <c r="AG31" s="528">
        <v>5.0000000000000001E-3</v>
      </c>
      <c r="AH31" s="528">
        <v>5.0000000000000001E-3</v>
      </c>
      <c r="AI31" s="528">
        <v>5.0000000000000001E-3</v>
      </c>
      <c r="AJ31" s="528">
        <v>5.0000000000000001E-3</v>
      </c>
      <c r="AK31" s="528">
        <v>5.0000000000000001E-3</v>
      </c>
      <c r="AL31" s="528">
        <v>5.0000000000000001E-3</v>
      </c>
      <c r="AM31" s="528">
        <v>5.0000000000000001E-3</v>
      </c>
      <c r="AN31" s="528">
        <v>5.0000000000000001E-3</v>
      </c>
      <c r="AO31" s="528">
        <v>5.0000000000000001E-3</v>
      </c>
      <c r="AP31" s="528">
        <v>5.0000000000000001E-3</v>
      </c>
      <c r="AQ31" s="528">
        <v>5.0000000000000001E-3</v>
      </c>
      <c r="AR31" s="528">
        <v>5.0000000000000001E-3</v>
      </c>
      <c r="AS31" s="528">
        <v>5.0000000000000001E-3</v>
      </c>
      <c r="AT31" s="528">
        <v>5.0000000000000001E-3</v>
      </c>
      <c r="AU31" s="528">
        <v>5.0000000000000001E-3</v>
      </c>
      <c r="AV31" s="528">
        <v>5.0000000000000001E-3</v>
      </c>
      <c r="AW31" s="528">
        <v>5.0000000000000001E-3</v>
      </c>
      <c r="AX31" s="528">
        <v>5.0000000000000001E-3</v>
      </c>
      <c r="AY31" s="528">
        <v>5.0000000000000001E-3</v>
      </c>
      <c r="AZ31" s="528">
        <v>5.0000000000000001E-3</v>
      </c>
      <c r="BA31" s="528">
        <v>5.0000000000000001E-3</v>
      </c>
      <c r="BB31" s="528">
        <v>5.0000000000000001E-3</v>
      </c>
      <c r="BC31" s="528">
        <v>5.0000000000000001E-3</v>
      </c>
      <c r="BD31" s="528">
        <v>5.0000000000000001E-3</v>
      </c>
      <c r="BE31" s="528">
        <v>5.0000000000000001E-3</v>
      </c>
      <c r="BF31" s="528">
        <v>5.0000000000000001E-3</v>
      </c>
      <c r="BG31" s="528">
        <v>5.0000000000000001E-3</v>
      </c>
      <c r="BH31" s="528">
        <v>5.0000000000000001E-3</v>
      </c>
      <c r="BI31" s="528">
        <v>5.0000000000000001E-3</v>
      </c>
      <c r="BJ31" s="528">
        <v>5.0000000000000001E-3</v>
      </c>
      <c r="BK31" s="528">
        <v>5.0000000000000001E-3</v>
      </c>
    </row>
    <row r="32" spans="1:63" ht="14.25" customHeight="1" x14ac:dyDescent="0.35">
      <c r="A32" s="529" t="s">
        <v>292</v>
      </c>
      <c r="B32" s="528">
        <v>5.0000000000000001E-3</v>
      </c>
      <c r="C32" s="528">
        <v>5.0000000000000001E-3</v>
      </c>
      <c r="D32" s="528">
        <v>5.0000000000000001E-3</v>
      </c>
      <c r="E32" s="528">
        <v>5.0000000000000001E-3</v>
      </c>
      <c r="F32" s="528">
        <v>5.0000000000000001E-3</v>
      </c>
      <c r="G32" s="528">
        <v>5.0000000000000001E-3</v>
      </c>
      <c r="H32" s="528">
        <v>5.0000000000000001E-3</v>
      </c>
      <c r="I32" s="528">
        <v>5.0000000000000001E-3</v>
      </c>
      <c r="J32" s="528">
        <v>5.0000000000000001E-3</v>
      </c>
      <c r="K32" s="528">
        <v>5.0000000000000001E-3</v>
      </c>
      <c r="L32" s="528">
        <v>5.0000000000000001E-3</v>
      </c>
      <c r="M32" s="528">
        <v>5.0000000000000001E-3</v>
      </c>
      <c r="N32" s="528">
        <v>5.0000000000000001E-3</v>
      </c>
      <c r="O32" s="528">
        <v>5.0000000000000001E-3</v>
      </c>
      <c r="P32" s="528">
        <v>5.0000000000000001E-3</v>
      </c>
      <c r="Q32" s="528">
        <v>5.0000000000000001E-3</v>
      </c>
      <c r="R32" s="528">
        <v>5.0000000000000001E-3</v>
      </c>
      <c r="S32" s="528">
        <v>5.0000000000000001E-3</v>
      </c>
      <c r="T32" s="528">
        <v>5.0000000000000001E-3</v>
      </c>
      <c r="U32" s="528">
        <v>5.0000000000000001E-3</v>
      </c>
      <c r="V32" s="528">
        <v>5.0000000000000001E-3</v>
      </c>
      <c r="W32" s="528">
        <v>5.0000000000000001E-3</v>
      </c>
      <c r="X32" s="528">
        <v>5.0000000000000001E-3</v>
      </c>
      <c r="Y32" s="528">
        <v>5.0000000000000001E-3</v>
      </c>
      <c r="Z32" s="528">
        <v>5.0000000000000001E-3</v>
      </c>
      <c r="AA32" s="528">
        <v>5.0000000000000001E-3</v>
      </c>
      <c r="AB32" s="528">
        <v>5.0000000000000001E-3</v>
      </c>
      <c r="AC32" s="528">
        <v>5.0000000000000001E-3</v>
      </c>
      <c r="AD32" s="528">
        <v>5.0000000000000001E-3</v>
      </c>
      <c r="AE32" s="528">
        <v>5.0000000000000001E-3</v>
      </c>
      <c r="AF32" s="528">
        <v>5.0000000000000001E-3</v>
      </c>
      <c r="AG32" s="528">
        <v>5.0000000000000001E-3</v>
      </c>
      <c r="AH32" s="528">
        <v>5.0000000000000001E-3</v>
      </c>
      <c r="AI32" s="528">
        <v>5.0000000000000001E-3</v>
      </c>
      <c r="AJ32" s="528">
        <v>5.0000000000000001E-3</v>
      </c>
      <c r="AK32" s="528">
        <v>5.0000000000000001E-3</v>
      </c>
      <c r="AL32" s="528">
        <v>5.0000000000000001E-3</v>
      </c>
      <c r="AM32" s="528">
        <v>5.0000000000000001E-3</v>
      </c>
      <c r="AN32" s="528">
        <v>5.0000000000000001E-3</v>
      </c>
      <c r="AO32" s="528">
        <v>5.0000000000000001E-3</v>
      </c>
      <c r="AP32" s="528">
        <v>5.0000000000000001E-3</v>
      </c>
      <c r="AQ32" s="528">
        <v>5.0000000000000001E-3</v>
      </c>
      <c r="AR32" s="528">
        <v>5.0000000000000001E-3</v>
      </c>
      <c r="AS32" s="528">
        <v>5.0000000000000001E-3</v>
      </c>
      <c r="AT32" s="528">
        <v>5.0000000000000001E-3</v>
      </c>
      <c r="AU32" s="528">
        <v>5.0000000000000001E-3</v>
      </c>
      <c r="AV32" s="528">
        <v>5.0000000000000001E-3</v>
      </c>
      <c r="AW32" s="528">
        <v>5.0000000000000001E-3</v>
      </c>
      <c r="AX32" s="528">
        <v>5.0000000000000001E-3</v>
      </c>
      <c r="AY32" s="528">
        <v>5.0000000000000001E-3</v>
      </c>
      <c r="AZ32" s="528">
        <v>5.0000000000000001E-3</v>
      </c>
      <c r="BA32" s="528">
        <v>5.0000000000000001E-3</v>
      </c>
      <c r="BB32" s="528">
        <v>5.0000000000000001E-3</v>
      </c>
      <c r="BC32" s="528">
        <v>5.0000000000000001E-3</v>
      </c>
      <c r="BD32" s="528">
        <v>5.0000000000000001E-3</v>
      </c>
      <c r="BE32" s="528">
        <v>5.0000000000000001E-3</v>
      </c>
      <c r="BF32" s="528">
        <v>5.0000000000000001E-3</v>
      </c>
      <c r="BG32" s="528">
        <v>5.0000000000000001E-3</v>
      </c>
      <c r="BH32" s="528">
        <v>5.0000000000000001E-3</v>
      </c>
      <c r="BI32" s="528">
        <v>5.0000000000000001E-3</v>
      </c>
      <c r="BJ32" s="528">
        <v>5.0000000000000001E-3</v>
      </c>
      <c r="BK32" s="528">
        <v>5.0000000000000001E-3</v>
      </c>
    </row>
    <row r="33" spans="1:63" ht="14.25" customHeight="1" x14ac:dyDescent="0.35">
      <c r="A33" s="529" t="s">
        <v>164</v>
      </c>
      <c r="B33" s="528">
        <v>5.0000000000000001E-3</v>
      </c>
      <c r="C33" s="528">
        <v>5.0000000000000001E-3</v>
      </c>
      <c r="D33" s="528">
        <v>5.0000000000000001E-3</v>
      </c>
      <c r="E33" s="528">
        <v>5.0000000000000001E-3</v>
      </c>
      <c r="F33" s="528">
        <v>5.0000000000000001E-3</v>
      </c>
      <c r="G33" s="528">
        <v>5.0000000000000001E-3</v>
      </c>
      <c r="H33" s="528">
        <v>5.0000000000000001E-3</v>
      </c>
      <c r="I33" s="528">
        <v>5.0000000000000001E-3</v>
      </c>
      <c r="J33" s="528">
        <v>5.0000000000000001E-3</v>
      </c>
      <c r="K33" s="528">
        <v>5.0000000000000001E-3</v>
      </c>
      <c r="L33" s="528">
        <v>5.0000000000000001E-3</v>
      </c>
      <c r="M33" s="528">
        <v>5.0000000000000001E-3</v>
      </c>
      <c r="N33" s="528">
        <v>5.0000000000000001E-3</v>
      </c>
      <c r="O33" s="528">
        <v>5.0000000000000001E-3</v>
      </c>
      <c r="P33" s="528">
        <v>5.0000000000000001E-3</v>
      </c>
      <c r="Q33" s="528">
        <v>5.0000000000000001E-3</v>
      </c>
      <c r="R33" s="528">
        <v>5.0000000000000001E-3</v>
      </c>
      <c r="S33" s="528">
        <v>5.0000000000000001E-3</v>
      </c>
      <c r="T33" s="528">
        <v>5.0000000000000001E-3</v>
      </c>
      <c r="U33" s="528">
        <v>5.0000000000000001E-3</v>
      </c>
      <c r="V33" s="528">
        <v>5.0000000000000001E-3</v>
      </c>
      <c r="W33" s="528">
        <v>5.0000000000000001E-3</v>
      </c>
      <c r="X33" s="528">
        <v>5.0000000000000001E-3</v>
      </c>
      <c r="Y33" s="528">
        <v>5.0000000000000001E-3</v>
      </c>
      <c r="Z33" s="528">
        <v>5.0000000000000001E-3</v>
      </c>
      <c r="AA33" s="528">
        <v>5.0000000000000001E-3</v>
      </c>
      <c r="AB33" s="528">
        <v>5.0000000000000001E-3</v>
      </c>
      <c r="AC33" s="528">
        <v>5.0000000000000001E-3</v>
      </c>
      <c r="AD33" s="528">
        <v>5.0000000000000001E-3</v>
      </c>
      <c r="AE33" s="528">
        <v>5.0000000000000001E-3</v>
      </c>
      <c r="AF33" s="528">
        <v>5.0000000000000001E-3</v>
      </c>
      <c r="AG33" s="528">
        <v>5.0000000000000001E-3</v>
      </c>
      <c r="AH33" s="528">
        <v>5.0000000000000001E-3</v>
      </c>
      <c r="AI33" s="528">
        <v>5.0000000000000001E-3</v>
      </c>
      <c r="AJ33" s="528">
        <v>5.0000000000000001E-3</v>
      </c>
      <c r="AK33" s="528">
        <v>5.0000000000000001E-3</v>
      </c>
      <c r="AL33" s="528">
        <v>5.0000000000000001E-3</v>
      </c>
      <c r="AM33" s="528">
        <v>5.0000000000000001E-3</v>
      </c>
      <c r="AN33" s="528">
        <v>5.0000000000000001E-3</v>
      </c>
      <c r="AO33" s="528">
        <v>5.0000000000000001E-3</v>
      </c>
      <c r="AP33" s="528">
        <v>5.0000000000000001E-3</v>
      </c>
      <c r="AQ33" s="528">
        <v>5.0000000000000001E-3</v>
      </c>
      <c r="AR33" s="528">
        <v>5.0000000000000001E-3</v>
      </c>
      <c r="AS33" s="528">
        <v>5.0000000000000001E-3</v>
      </c>
      <c r="AT33" s="528">
        <v>5.0000000000000001E-3</v>
      </c>
      <c r="AU33" s="528">
        <v>5.0000000000000001E-3</v>
      </c>
      <c r="AV33" s="528">
        <v>5.0000000000000001E-3</v>
      </c>
      <c r="AW33" s="528">
        <v>5.0000000000000001E-3</v>
      </c>
      <c r="AX33" s="528">
        <v>5.0000000000000001E-3</v>
      </c>
      <c r="AY33" s="528">
        <v>5.0000000000000001E-3</v>
      </c>
      <c r="AZ33" s="528">
        <v>5.0000000000000001E-3</v>
      </c>
      <c r="BA33" s="528">
        <v>5.0000000000000001E-3</v>
      </c>
      <c r="BB33" s="528">
        <v>5.0000000000000001E-3</v>
      </c>
      <c r="BC33" s="528">
        <v>5.0000000000000001E-3</v>
      </c>
      <c r="BD33" s="528">
        <v>5.0000000000000001E-3</v>
      </c>
      <c r="BE33" s="528">
        <v>5.0000000000000001E-3</v>
      </c>
      <c r="BF33" s="528">
        <v>5.0000000000000001E-3</v>
      </c>
      <c r="BG33" s="528">
        <v>5.0000000000000001E-3</v>
      </c>
      <c r="BH33" s="528">
        <v>5.0000000000000001E-3</v>
      </c>
      <c r="BI33" s="528">
        <v>5.0000000000000001E-3</v>
      </c>
      <c r="BJ33" s="528">
        <v>5.0000000000000001E-3</v>
      </c>
      <c r="BK33" s="528">
        <v>5.0000000000000001E-3</v>
      </c>
    </row>
    <row r="34" spans="1:63" ht="14.25" customHeight="1" x14ac:dyDescent="0.35">
      <c r="A34" s="529" t="s">
        <v>165</v>
      </c>
      <c r="B34" s="528">
        <v>5.0000000000000001E-3</v>
      </c>
      <c r="C34" s="528">
        <v>5.0000000000000001E-3</v>
      </c>
      <c r="D34" s="528">
        <v>5.0000000000000001E-3</v>
      </c>
      <c r="E34" s="528">
        <v>5.0000000000000001E-3</v>
      </c>
      <c r="F34" s="528">
        <v>5.0000000000000001E-3</v>
      </c>
      <c r="G34" s="528">
        <v>5.0000000000000001E-3</v>
      </c>
      <c r="H34" s="528">
        <v>5.0000000000000001E-3</v>
      </c>
      <c r="I34" s="528">
        <v>5.0000000000000001E-3</v>
      </c>
      <c r="J34" s="528">
        <v>5.0000000000000001E-3</v>
      </c>
      <c r="K34" s="528">
        <v>5.0000000000000001E-3</v>
      </c>
      <c r="L34" s="528">
        <v>5.0000000000000001E-3</v>
      </c>
      <c r="M34" s="528">
        <v>5.0000000000000001E-3</v>
      </c>
      <c r="N34" s="528">
        <v>5.0000000000000001E-3</v>
      </c>
      <c r="O34" s="528">
        <v>5.0000000000000001E-3</v>
      </c>
      <c r="P34" s="528">
        <v>5.0000000000000001E-3</v>
      </c>
      <c r="Q34" s="528">
        <v>5.0000000000000001E-3</v>
      </c>
      <c r="R34" s="528">
        <v>5.0000000000000001E-3</v>
      </c>
      <c r="S34" s="528">
        <v>5.0000000000000001E-3</v>
      </c>
      <c r="T34" s="528">
        <v>5.0000000000000001E-3</v>
      </c>
      <c r="U34" s="528">
        <v>5.0000000000000001E-3</v>
      </c>
      <c r="V34" s="528">
        <v>5.0000000000000001E-3</v>
      </c>
      <c r="W34" s="528">
        <v>5.0000000000000001E-3</v>
      </c>
      <c r="X34" s="528">
        <v>5.0000000000000001E-3</v>
      </c>
      <c r="Y34" s="528">
        <v>5.0000000000000001E-3</v>
      </c>
      <c r="Z34" s="528">
        <v>5.0000000000000001E-3</v>
      </c>
      <c r="AA34" s="528">
        <v>5.0000000000000001E-3</v>
      </c>
      <c r="AB34" s="528">
        <v>5.0000000000000001E-3</v>
      </c>
      <c r="AC34" s="528">
        <v>5.0000000000000001E-3</v>
      </c>
      <c r="AD34" s="528">
        <v>5.0000000000000001E-3</v>
      </c>
      <c r="AE34" s="528">
        <v>5.0000000000000001E-3</v>
      </c>
      <c r="AF34" s="528">
        <v>5.0000000000000001E-3</v>
      </c>
      <c r="AG34" s="528">
        <v>5.0000000000000001E-3</v>
      </c>
      <c r="AH34" s="528">
        <v>5.0000000000000001E-3</v>
      </c>
      <c r="AI34" s="528">
        <v>5.0000000000000001E-3</v>
      </c>
      <c r="AJ34" s="528">
        <v>5.0000000000000001E-3</v>
      </c>
      <c r="AK34" s="528">
        <v>5.0000000000000001E-3</v>
      </c>
      <c r="AL34" s="528">
        <v>5.0000000000000001E-3</v>
      </c>
      <c r="AM34" s="528">
        <v>5.0000000000000001E-3</v>
      </c>
      <c r="AN34" s="528">
        <v>5.0000000000000001E-3</v>
      </c>
      <c r="AO34" s="528">
        <v>5.0000000000000001E-3</v>
      </c>
      <c r="AP34" s="528">
        <v>5.0000000000000001E-3</v>
      </c>
      <c r="AQ34" s="528">
        <v>5.0000000000000001E-3</v>
      </c>
      <c r="AR34" s="528">
        <v>5.0000000000000001E-3</v>
      </c>
      <c r="AS34" s="528">
        <v>5.0000000000000001E-3</v>
      </c>
      <c r="AT34" s="528">
        <v>5.0000000000000001E-3</v>
      </c>
      <c r="AU34" s="528">
        <v>5.0000000000000001E-3</v>
      </c>
      <c r="AV34" s="528">
        <v>5.0000000000000001E-3</v>
      </c>
      <c r="AW34" s="528">
        <v>5.0000000000000001E-3</v>
      </c>
      <c r="AX34" s="528">
        <v>5.0000000000000001E-3</v>
      </c>
      <c r="AY34" s="528">
        <v>5.0000000000000001E-3</v>
      </c>
      <c r="AZ34" s="528">
        <v>5.0000000000000001E-3</v>
      </c>
      <c r="BA34" s="528">
        <v>5.0000000000000001E-3</v>
      </c>
      <c r="BB34" s="528">
        <v>5.0000000000000001E-3</v>
      </c>
      <c r="BC34" s="528">
        <v>5.0000000000000001E-3</v>
      </c>
      <c r="BD34" s="528">
        <v>5.0000000000000001E-3</v>
      </c>
      <c r="BE34" s="528">
        <v>5.0000000000000001E-3</v>
      </c>
      <c r="BF34" s="528">
        <v>5.0000000000000001E-3</v>
      </c>
      <c r="BG34" s="528">
        <v>5.0000000000000001E-3</v>
      </c>
      <c r="BH34" s="528">
        <v>5.0000000000000001E-3</v>
      </c>
      <c r="BI34" s="528">
        <v>5.0000000000000001E-3</v>
      </c>
      <c r="BJ34" s="528">
        <v>5.0000000000000001E-3</v>
      </c>
      <c r="BK34" s="528">
        <v>5.0000000000000001E-3</v>
      </c>
    </row>
    <row r="35" spans="1:63" ht="14.25" customHeight="1" x14ac:dyDescent="0.35">
      <c r="A35" s="529" t="s">
        <v>166</v>
      </c>
      <c r="B35" s="528">
        <v>5.0000000000000001E-3</v>
      </c>
      <c r="C35" s="528">
        <v>5.0000000000000001E-3</v>
      </c>
      <c r="D35" s="528">
        <v>5.0000000000000001E-3</v>
      </c>
      <c r="E35" s="528">
        <v>5.0000000000000001E-3</v>
      </c>
      <c r="F35" s="528">
        <v>5.0000000000000001E-3</v>
      </c>
      <c r="G35" s="528">
        <v>5.0000000000000001E-3</v>
      </c>
      <c r="H35" s="528">
        <v>5.0000000000000001E-3</v>
      </c>
      <c r="I35" s="528">
        <v>5.0000000000000001E-3</v>
      </c>
      <c r="J35" s="528">
        <v>5.0000000000000001E-3</v>
      </c>
      <c r="K35" s="528">
        <v>5.0000000000000001E-3</v>
      </c>
      <c r="L35" s="528">
        <v>5.0000000000000001E-3</v>
      </c>
      <c r="M35" s="528">
        <v>5.0000000000000001E-3</v>
      </c>
      <c r="N35" s="528">
        <v>5.0000000000000001E-3</v>
      </c>
      <c r="O35" s="528">
        <v>5.0000000000000001E-3</v>
      </c>
      <c r="P35" s="528">
        <v>5.0000000000000001E-3</v>
      </c>
      <c r="Q35" s="528">
        <v>5.0000000000000001E-3</v>
      </c>
      <c r="R35" s="528">
        <v>5.0000000000000001E-3</v>
      </c>
      <c r="S35" s="528">
        <v>5.0000000000000001E-3</v>
      </c>
      <c r="T35" s="528">
        <v>5.0000000000000001E-3</v>
      </c>
      <c r="U35" s="528">
        <v>5.0000000000000001E-3</v>
      </c>
      <c r="V35" s="528">
        <v>5.0000000000000001E-3</v>
      </c>
      <c r="W35" s="528">
        <v>5.0000000000000001E-3</v>
      </c>
      <c r="X35" s="528">
        <v>5.0000000000000001E-3</v>
      </c>
      <c r="Y35" s="528">
        <v>5.0000000000000001E-3</v>
      </c>
      <c r="Z35" s="528">
        <v>5.0000000000000001E-3</v>
      </c>
      <c r="AA35" s="528">
        <v>5.0000000000000001E-3</v>
      </c>
      <c r="AB35" s="528">
        <v>5.0000000000000001E-3</v>
      </c>
      <c r="AC35" s="528">
        <v>5.0000000000000001E-3</v>
      </c>
      <c r="AD35" s="528">
        <v>5.0000000000000001E-3</v>
      </c>
      <c r="AE35" s="528">
        <v>5.0000000000000001E-3</v>
      </c>
      <c r="AF35" s="528">
        <v>5.0000000000000001E-3</v>
      </c>
      <c r="AG35" s="528">
        <v>5.0000000000000001E-3</v>
      </c>
      <c r="AH35" s="528">
        <v>5.0000000000000001E-3</v>
      </c>
      <c r="AI35" s="528">
        <v>5.0000000000000001E-3</v>
      </c>
      <c r="AJ35" s="528">
        <v>5.0000000000000001E-3</v>
      </c>
      <c r="AK35" s="528">
        <v>5.0000000000000001E-3</v>
      </c>
      <c r="AL35" s="528">
        <v>5.0000000000000001E-3</v>
      </c>
      <c r="AM35" s="528">
        <v>5.0000000000000001E-3</v>
      </c>
      <c r="AN35" s="528">
        <v>5.0000000000000001E-3</v>
      </c>
      <c r="AO35" s="528">
        <v>5.0000000000000001E-3</v>
      </c>
      <c r="AP35" s="528">
        <v>5.0000000000000001E-3</v>
      </c>
      <c r="AQ35" s="528">
        <v>5.0000000000000001E-3</v>
      </c>
      <c r="AR35" s="528">
        <v>5.0000000000000001E-3</v>
      </c>
      <c r="AS35" s="528">
        <v>5.0000000000000001E-3</v>
      </c>
      <c r="AT35" s="528">
        <v>5.0000000000000001E-3</v>
      </c>
      <c r="AU35" s="528">
        <v>5.0000000000000001E-3</v>
      </c>
      <c r="AV35" s="528">
        <v>5.0000000000000001E-3</v>
      </c>
      <c r="AW35" s="528">
        <v>5.0000000000000001E-3</v>
      </c>
      <c r="AX35" s="528">
        <v>5.0000000000000001E-3</v>
      </c>
      <c r="AY35" s="528">
        <v>5.0000000000000001E-3</v>
      </c>
      <c r="AZ35" s="528">
        <v>5.0000000000000001E-3</v>
      </c>
      <c r="BA35" s="528">
        <v>5.0000000000000001E-3</v>
      </c>
      <c r="BB35" s="528">
        <v>5.0000000000000001E-3</v>
      </c>
      <c r="BC35" s="528">
        <v>5.0000000000000001E-3</v>
      </c>
      <c r="BD35" s="528">
        <v>5.0000000000000001E-3</v>
      </c>
      <c r="BE35" s="528">
        <v>5.0000000000000001E-3</v>
      </c>
      <c r="BF35" s="528">
        <v>5.0000000000000001E-3</v>
      </c>
      <c r="BG35" s="528">
        <v>5.0000000000000001E-3</v>
      </c>
      <c r="BH35" s="528">
        <v>5.0000000000000001E-3</v>
      </c>
      <c r="BI35" s="528">
        <v>5.0000000000000001E-3</v>
      </c>
      <c r="BJ35" s="528">
        <v>5.0000000000000001E-3</v>
      </c>
      <c r="BK35" s="528">
        <v>5.0000000000000001E-3</v>
      </c>
    </row>
    <row r="36" spans="1:63" ht="14.25" customHeight="1" x14ac:dyDescent="0.35">
      <c r="A36" s="529" t="s">
        <v>167</v>
      </c>
      <c r="B36" s="528">
        <v>5.0000000000000001E-3</v>
      </c>
      <c r="C36" s="528">
        <v>5.0000000000000001E-3</v>
      </c>
      <c r="D36" s="528">
        <v>5.0000000000000001E-3</v>
      </c>
      <c r="E36" s="528">
        <v>5.0000000000000001E-3</v>
      </c>
      <c r="F36" s="528">
        <v>5.0000000000000001E-3</v>
      </c>
      <c r="G36" s="528">
        <v>5.0000000000000001E-3</v>
      </c>
      <c r="H36" s="528">
        <v>5.0000000000000001E-3</v>
      </c>
      <c r="I36" s="528">
        <v>5.0000000000000001E-3</v>
      </c>
      <c r="J36" s="528">
        <v>5.0000000000000001E-3</v>
      </c>
      <c r="K36" s="528">
        <v>5.0000000000000001E-3</v>
      </c>
      <c r="L36" s="528">
        <v>5.0000000000000001E-3</v>
      </c>
      <c r="M36" s="528">
        <v>5.0000000000000001E-3</v>
      </c>
      <c r="N36" s="528">
        <v>5.0000000000000001E-3</v>
      </c>
      <c r="O36" s="528">
        <v>5.0000000000000001E-3</v>
      </c>
      <c r="P36" s="528">
        <v>5.0000000000000001E-3</v>
      </c>
      <c r="Q36" s="528">
        <v>5.0000000000000001E-3</v>
      </c>
      <c r="R36" s="528">
        <v>5.0000000000000001E-3</v>
      </c>
      <c r="S36" s="528">
        <v>5.0000000000000001E-3</v>
      </c>
      <c r="T36" s="528">
        <v>5.0000000000000001E-3</v>
      </c>
      <c r="U36" s="528">
        <v>5.0000000000000001E-3</v>
      </c>
      <c r="V36" s="528">
        <v>5.0000000000000001E-3</v>
      </c>
      <c r="W36" s="528">
        <v>5.0000000000000001E-3</v>
      </c>
      <c r="X36" s="528">
        <v>5.0000000000000001E-3</v>
      </c>
      <c r="Y36" s="528">
        <v>5.0000000000000001E-3</v>
      </c>
      <c r="Z36" s="528">
        <v>5.0000000000000001E-3</v>
      </c>
      <c r="AA36" s="528">
        <v>5.0000000000000001E-3</v>
      </c>
      <c r="AB36" s="528">
        <v>5.0000000000000001E-3</v>
      </c>
      <c r="AC36" s="528">
        <v>5.0000000000000001E-3</v>
      </c>
      <c r="AD36" s="528">
        <v>5.0000000000000001E-3</v>
      </c>
      <c r="AE36" s="528">
        <v>5.0000000000000001E-3</v>
      </c>
      <c r="AF36" s="528">
        <v>5.0000000000000001E-3</v>
      </c>
      <c r="AG36" s="528">
        <v>5.0000000000000001E-3</v>
      </c>
      <c r="AH36" s="528">
        <v>5.0000000000000001E-3</v>
      </c>
      <c r="AI36" s="528">
        <v>5.0000000000000001E-3</v>
      </c>
      <c r="AJ36" s="528">
        <v>5.0000000000000001E-3</v>
      </c>
      <c r="AK36" s="528">
        <v>5.0000000000000001E-3</v>
      </c>
      <c r="AL36" s="528">
        <v>5.0000000000000001E-3</v>
      </c>
      <c r="AM36" s="528">
        <v>5.0000000000000001E-3</v>
      </c>
      <c r="AN36" s="528">
        <v>5.0000000000000001E-3</v>
      </c>
      <c r="AO36" s="528">
        <v>5.0000000000000001E-3</v>
      </c>
      <c r="AP36" s="528">
        <v>5.0000000000000001E-3</v>
      </c>
      <c r="AQ36" s="528">
        <v>5.0000000000000001E-3</v>
      </c>
      <c r="AR36" s="528">
        <v>5.0000000000000001E-3</v>
      </c>
      <c r="AS36" s="528">
        <v>5.0000000000000001E-3</v>
      </c>
      <c r="AT36" s="528">
        <v>5.0000000000000001E-3</v>
      </c>
      <c r="AU36" s="528">
        <v>5.0000000000000001E-3</v>
      </c>
      <c r="AV36" s="528">
        <v>5.0000000000000001E-3</v>
      </c>
      <c r="AW36" s="528">
        <v>5.0000000000000001E-3</v>
      </c>
      <c r="AX36" s="528">
        <v>5.0000000000000001E-3</v>
      </c>
      <c r="AY36" s="528">
        <v>5.0000000000000001E-3</v>
      </c>
      <c r="AZ36" s="528">
        <v>5.0000000000000001E-3</v>
      </c>
      <c r="BA36" s="528">
        <v>5.0000000000000001E-3</v>
      </c>
      <c r="BB36" s="528">
        <v>5.0000000000000001E-3</v>
      </c>
      <c r="BC36" s="528">
        <v>5.0000000000000001E-3</v>
      </c>
      <c r="BD36" s="528">
        <v>5.0000000000000001E-3</v>
      </c>
      <c r="BE36" s="528">
        <v>5.0000000000000001E-3</v>
      </c>
      <c r="BF36" s="528">
        <v>5.0000000000000001E-3</v>
      </c>
      <c r="BG36" s="528">
        <v>5.0000000000000001E-3</v>
      </c>
      <c r="BH36" s="528">
        <v>5.0000000000000001E-3</v>
      </c>
      <c r="BI36" s="528">
        <v>5.0000000000000001E-3</v>
      </c>
      <c r="BJ36" s="528">
        <v>5.0000000000000001E-3</v>
      </c>
      <c r="BK36" s="528">
        <v>5.0000000000000001E-3</v>
      </c>
    </row>
    <row r="37" spans="1:63" ht="14.25" customHeight="1" x14ac:dyDescent="0.35">
      <c r="A37" s="529" t="s">
        <v>168</v>
      </c>
      <c r="B37" s="528">
        <v>5.0000000000000001E-3</v>
      </c>
      <c r="C37" s="528">
        <v>5.0000000000000001E-3</v>
      </c>
      <c r="D37" s="528">
        <v>5.0000000000000001E-3</v>
      </c>
      <c r="E37" s="528">
        <v>5.0000000000000001E-3</v>
      </c>
      <c r="F37" s="528">
        <v>5.0000000000000001E-3</v>
      </c>
      <c r="G37" s="528">
        <v>5.0000000000000001E-3</v>
      </c>
      <c r="H37" s="528">
        <v>5.0000000000000001E-3</v>
      </c>
      <c r="I37" s="528">
        <v>5.0000000000000001E-3</v>
      </c>
      <c r="J37" s="528">
        <v>5.0000000000000001E-3</v>
      </c>
      <c r="K37" s="528">
        <v>5.0000000000000001E-3</v>
      </c>
      <c r="L37" s="528">
        <v>5.0000000000000001E-3</v>
      </c>
      <c r="M37" s="528">
        <v>5.0000000000000001E-3</v>
      </c>
      <c r="N37" s="528">
        <v>5.0000000000000001E-3</v>
      </c>
      <c r="O37" s="528">
        <v>5.0000000000000001E-3</v>
      </c>
      <c r="P37" s="528">
        <v>5.0000000000000001E-3</v>
      </c>
      <c r="Q37" s="528">
        <v>5.0000000000000001E-3</v>
      </c>
      <c r="R37" s="528">
        <v>5.0000000000000001E-3</v>
      </c>
      <c r="S37" s="528">
        <v>5.0000000000000001E-3</v>
      </c>
      <c r="T37" s="528">
        <v>5.0000000000000001E-3</v>
      </c>
      <c r="U37" s="528">
        <v>5.0000000000000001E-3</v>
      </c>
      <c r="V37" s="528">
        <v>5.0000000000000001E-3</v>
      </c>
      <c r="W37" s="528">
        <v>5.0000000000000001E-3</v>
      </c>
      <c r="X37" s="528">
        <v>5.0000000000000001E-3</v>
      </c>
      <c r="Y37" s="528">
        <v>5.0000000000000001E-3</v>
      </c>
      <c r="Z37" s="528">
        <v>5.0000000000000001E-3</v>
      </c>
      <c r="AA37" s="528">
        <v>5.0000000000000001E-3</v>
      </c>
      <c r="AB37" s="528">
        <v>5.0000000000000001E-3</v>
      </c>
      <c r="AC37" s="528">
        <v>5.0000000000000001E-3</v>
      </c>
      <c r="AD37" s="528">
        <v>5.0000000000000001E-3</v>
      </c>
      <c r="AE37" s="528">
        <v>5.0000000000000001E-3</v>
      </c>
      <c r="AF37" s="528">
        <v>5.0000000000000001E-3</v>
      </c>
      <c r="AG37" s="528">
        <v>5.0000000000000001E-3</v>
      </c>
      <c r="AH37" s="528">
        <v>5.0000000000000001E-3</v>
      </c>
      <c r="AI37" s="528">
        <v>5.0000000000000001E-3</v>
      </c>
      <c r="AJ37" s="528">
        <v>5.0000000000000001E-3</v>
      </c>
      <c r="AK37" s="528">
        <v>5.0000000000000001E-3</v>
      </c>
      <c r="AL37" s="528">
        <v>5.0000000000000001E-3</v>
      </c>
      <c r="AM37" s="528">
        <v>5.0000000000000001E-3</v>
      </c>
      <c r="AN37" s="528">
        <v>5.0000000000000001E-3</v>
      </c>
      <c r="AO37" s="528">
        <v>5.0000000000000001E-3</v>
      </c>
      <c r="AP37" s="528">
        <v>5.0000000000000001E-3</v>
      </c>
      <c r="AQ37" s="528">
        <v>5.0000000000000001E-3</v>
      </c>
      <c r="AR37" s="528">
        <v>5.0000000000000001E-3</v>
      </c>
      <c r="AS37" s="528">
        <v>5.0000000000000001E-3</v>
      </c>
      <c r="AT37" s="528">
        <v>5.0000000000000001E-3</v>
      </c>
      <c r="AU37" s="528">
        <v>5.0000000000000001E-3</v>
      </c>
      <c r="AV37" s="528">
        <v>5.0000000000000001E-3</v>
      </c>
      <c r="AW37" s="528">
        <v>5.0000000000000001E-3</v>
      </c>
      <c r="AX37" s="528">
        <v>5.0000000000000001E-3</v>
      </c>
      <c r="AY37" s="528">
        <v>5.0000000000000001E-3</v>
      </c>
      <c r="AZ37" s="528">
        <v>5.0000000000000001E-3</v>
      </c>
      <c r="BA37" s="528">
        <v>5.0000000000000001E-3</v>
      </c>
      <c r="BB37" s="528">
        <v>5.0000000000000001E-3</v>
      </c>
      <c r="BC37" s="528">
        <v>5.0000000000000001E-3</v>
      </c>
      <c r="BD37" s="528">
        <v>5.0000000000000001E-3</v>
      </c>
      <c r="BE37" s="528">
        <v>5.0000000000000001E-3</v>
      </c>
      <c r="BF37" s="528">
        <v>5.0000000000000001E-3</v>
      </c>
      <c r="BG37" s="528">
        <v>5.0000000000000001E-3</v>
      </c>
      <c r="BH37" s="528">
        <v>5.0000000000000001E-3</v>
      </c>
      <c r="BI37" s="528">
        <v>5.0000000000000001E-3</v>
      </c>
      <c r="BJ37" s="528">
        <v>5.0000000000000001E-3</v>
      </c>
      <c r="BK37" s="528">
        <v>5.0000000000000001E-3</v>
      </c>
    </row>
    <row r="38" spans="1:63" ht="14.25" customHeight="1" x14ac:dyDescent="0.35">
      <c r="A38" s="529" t="s">
        <v>169</v>
      </c>
      <c r="B38" s="528">
        <v>5.0000000000000001E-3</v>
      </c>
      <c r="C38" s="528">
        <v>5.0000000000000001E-3</v>
      </c>
      <c r="D38" s="528">
        <v>5.0000000000000001E-3</v>
      </c>
      <c r="E38" s="528">
        <v>5.0000000000000001E-3</v>
      </c>
      <c r="F38" s="528">
        <v>5.0000000000000001E-3</v>
      </c>
      <c r="G38" s="528">
        <v>5.0000000000000001E-3</v>
      </c>
      <c r="H38" s="528">
        <v>5.0000000000000001E-3</v>
      </c>
      <c r="I38" s="528">
        <v>5.0000000000000001E-3</v>
      </c>
      <c r="J38" s="528">
        <v>5.0000000000000001E-3</v>
      </c>
      <c r="K38" s="528">
        <v>5.0000000000000001E-3</v>
      </c>
      <c r="L38" s="528">
        <v>5.0000000000000001E-3</v>
      </c>
      <c r="M38" s="528">
        <v>5.0000000000000001E-3</v>
      </c>
      <c r="N38" s="528">
        <v>5.0000000000000001E-3</v>
      </c>
      <c r="O38" s="528">
        <v>5.0000000000000001E-3</v>
      </c>
      <c r="P38" s="528">
        <v>5.0000000000000001E-3</v>
      </c>
      <c r="Q38" s="528">
        <v>5.0000000000000001E-3</v>
      </c>
      <c r="R38" s="528">
        <v>5.0000000000000001E-3</v>
      </c>
      <c r="S38" s="528">
        <v>5.0000000000000001E-3</v>
      </c>
      <c r="T38" s="528">
        <v>5.0000000000000001E-3</v>
      </c>
      <c r="U38" s="528">
        <v>5.0000000000000001E-3</v>
      </c>
      <c r="V38" s="528">
        <v>5.0000000000000001E-3</v>
      </c>
      <c r="W38" s="528">
        <v>5.0000000000000001E-3</v>
      </c>
      <c r="X38" s="528">
        <v>5.0000000000000001E-3</v>
      </c>
      <c r="Y38" s="528">
        <v>5.0000000000000001E-3</v>
      </c>
      <c r="Z38" s="528">
        <v>5.0000000000000001E-3</v>
      </c>
      <c r="AA38" s="528">
        <v>5.0000000000000001E-3</v>
      </c>
      <c r="AB38" s="528">
        <v>5.0000000000000001E-3</v>
      </c>
      <c r="AC38" s="528">
        <v>5.0000000000000001E-3</v>
      </c>
      <c r="AD38" s="528">
        <v>5.0000000000000001E-3</v>
      </c>
      <c r="AE38" s="528">
        <v>5.0000000000000001E-3</v>
      </c>
      <c r="AF38" s="528">
        <v>5.0000000000000001E-3</v>
      </c>
      <c r="AG38" s="528">
        <v>5.0000000000000001E-3</v>
      </c>
      <c r="AH38" s="528">
        <v>5.0000000000000001E-3</v>
      </c>
      <c r="AI38" s="528">
        <v>5.0000000000000001E-3</v>
      </c>
      <c r="AJ38" s="528">
        <v>5.0000000000000001E-3</v>
      </c>
      <c r="AK38" s="528">
        <v>5.0000000000000001E-3</v>
      </c>
      <c r="AL38" s="528">
        <v>5.0000000000000001E-3</v>
      </c>
      <c r="AM38" s="528">
        <v>5.0000000000000001E-3</v>
      </c>
      <c r="AN38" s="528">
        <v>5.0000000000000001E-3</v>
      </c>
      <c r="AO38" s="528">
        <v>5.0000000000000001E-3</v>
      </c>
      <c r="AP38" s="528">
        <v>5.0000000000000001E-3</v>
      </c>
      <c r="AQ38" s="528">
        <v>5.0000000000000001E-3</v>
      </c>
      <c r="AR38" s="528">
        <v>5.0000000000000001E-3</v>
      </c>
      <c r="AS38" s="528">
        <v>5.0000000000000001E-3</v>
      </c>
      <c r="AT38" s="528">
        <v>5.0000000000000001E-3</v>
      </c>
      <c r="AU38" s="528">
        <v>5.0000000000000001E-3</v>
      </c>
      <c r="AV38" s="528">
        <v>5.0000000000000001E-3</v>
      </c>
      <c r="AW38" s="528">
        <v>5.0000000000000001E-3</v>
      </c>
      <c r="AX38" s="528">
        <v>5.0000000000000001E-3</v>
      </c>
      <c r="AY38" s="528">
        <v>5.0000000000000001E-3</v>
      </c>
      <c r="AZ38" s="528">
        <v>5.0000000000000001E-3</v>
      </c>
      <c r="BA38" s="528">
        <v>5.0000000000000001E-3</v>
      </c>
      <c r="BB38" s="528">
        <v>5.0000000000000001E-3</v>
      </c>
      <c r="BC38" s="528">
        <v>5.0000000000000001E-3</v>
      </c>
      <c r="BD38" s="528">
        <v>5.0000000000000001E-3</v>
      </c>
      <c r="BE38" s="528">
        <v>5.0000000000000001E-3</v>
      </c>
      <c r="BF38" s="528">
        <v>5.0000000000000001E-3</v>
      </c>
      <c r="BG38" s="528">
        <v>5.0000000000000001E-3</v>
      </c>
      <c r="BH38" s="528">
        <v>5.0000000000000001E-3</v>
      </c>
      <c r="BI38" s="528">
        <v>5.0000000000000001E-3</v>
      </c>
      <c r="BJ38" s="528">
        <v>5.0000000000000001E-3</v>
      </c>
      <c r="BK38" s="528">
        <v>5.0000000000000001E-3</v>
      </c>
    </row>
    <row r="39" spans="1:63" ht="14.25" customHeight="1" x14ac:dyDescent="0.35">
      <c r="A39" s="529" t="s">
        <v>170</v>
      </c>
      <c r="B39" s="528">
        <v>5.0000000000000001E-3</v>
      </c>
      <c r="C39" s="528">
        <v>5.0000000000000001E-3</v>
      </c>
      <c r="D39" s="528">
        <v>5.0000000000000001E-3</v>
      </c>
      <c r="E39" s="528">
        <v>5.0000000000000001E-3</v>
      </c>
      <c r="F39" s="528">
        <v>5.0000000000000001E-3</v>
      </c>
      <c r="G39" s="528">
        <v>5.0000000000000001E-3</v>
      </c>
      <c r="H39" s="528">
        <v>5.0000000000000001E-3</v>
      </c>
      <c r="I39" s="528">
        <v>5.0000000000000001E-3</v>
      </c>
      <c r="J39" s="528">
        <v>5.0000000000000001E-3</v>
      </c>
      <c r="K39" s="528">
        <v>5.0000000000000001E-3</v>
      </c>
      <c r="L39" s="528">
        <v>5.0000000000000001E-3</v>
      </c>
      <c r="M39" s="528">
        <v>5.0000000000000001E-3</v>
      </c>
      <c r="N39" s="528">
        <v>5.0000000000000001E-3</v>
      </c>
      <c r="O39" s="528">
        <v>5.0000000000000001E-3</v>
      </c>
      <c r="P39" s="528">
        <v>5.0000000000000001E-3</v>
      </c>
      <c r="Q39" s="528">
        <v>5.0000000000000001E-3</v>
      </c>
      <c r="R39" s="528">
        <v>5.0000000000000001E-3</v>
      </c>
      <c r="S39" s="528">
        <v>5.0000000000000001E-3</v>
      </c>
      <c r="T39" s="528">
        <v>5.0000000000000001E-3</v>
      </c>
      <c r="U39" s="528">
        <v>5.0000000000000001E-3</v>
      </c>
      <c r="V39" s="528">
        <v>5.0000000000000001E-3</v>
      </c>
      <c r="W39" s="528">
        <v>5.0000000000000001E-3</v>
      </c>
      <c r="X39" s="528">
        <v>5.0000000000000001E-3</v>
      </c>
      <c r="Y39" s="528">
        <v>5.0000000000000001E-3</v>
      </c>
      <c r="Z39" s="528">
        <v>5.0000000000000001E-3</v>
      </c>
      <c r="AA39" s="528">
        <v>5.0000000000000001E-3</v>
      </c>
      <c r="AB39" s="528">
        <v>5.0000000000000001E-3</v>
      </c>
      <c r="AC39" s="528">
        <v>5.0000000000000001E-3</v>
      </c>
      <c r="AD39" s="528">
        <v>5.0000000000000001E-3</v>
      </c>
      <c r="AE39" s="528">
        <v>5.0000000000000001E-3</v>
      </c>
      <c r="AF39" s="528">
        <v>5.0000000000000001E-3</v>
      </c>
      <c r="AG39" s="528">
        <v>5.0000000000000001E-3</v>
      </c>
      <c r="AH39" s="528">
        <v>5.0000000000000001E-3</v>
      </c>
      <c r="AI39" s="528">
        <v>5.0000000000000001E-3</v>
      </c>
      <c r="AJ39" s="528">
        <v>5.0000000000000001E-3</v>
      </c>
      <c r="AK39" s="528">
        <v>5.0000000000000001E-3</v>
      </c>
      <c r="AL39" s="528">
        <v>5.0000000000000001E-3</v>
      </c>
      <c r="AM39" s="528">
        <v>5.0000000000000001E-3</v>
      </c>
      <c r="AN39" s="528">
        <v>5.0000000000000001E-3</v>
      </c>
      <c r="AO39" s="528">
        <v>5.0000000000000001E-3</v>
      </c>
      <c r="AP39" s="528">
        <v>5.0000000000000001E-3</v>
      </c>
      <c r="AQ39" s="528">
        <v>5.0000000000000001E-3</v>
      </c>
      <c r="AR39" s="528">
        <v>5.0000000000000001E-3</v>
      </c>
      <c r="AS39" s="528">
        <v>5.0000000000000001E-3</v>
      </c>
      <c r="AT39" s="528">
        <v>5.0000000000000001E-3</v>
      </c>
      <c r="AU39" s="528">
        <v>5.0000000000000001E-3</v>
      </c>
      <c r="AV39" s="528">
        <v>5.0000000000000001E-3</v>
      </c>
      <c r="AW39" s="528">
        <v>5.0000000000000001E-3</v>
      </c>
      <c r="AX39" s="528">
        <v>5.0000000000000001E-3</v>
      </c>
      <c r="AY39" s="528">
        <v>5.0000000000000001E-3</v>
      </c>
      <c r="AZ39" s="528">
        <v>5.0000000000000001E-3</v>
      </c>
      <c r="BA39" s="528">
        <v>5.0000000000000001E-3</v>
      </c>
      <c r="BB39" s="528">
        <v>5.0000000000000001E-3</v>
      </c>
      <c r="BC39" s="528">
        <v>5.0000000000000001E-3</v>
      </c>
      <c r="BD39" s="528">
        <v>5.0000000000000001E-3</v>
      </c>
      <c r="BE39" s="528">
        <v>5.0000000000000001E-3</v>
      </c>
      <c r="BF39" s="528">
        <v>5.0000000000000001E-3</v>
      </c>
      <c r="BG39" s="528">
        <v>5.0000000000000001E-3</v>
      </c>
      <c r="BH39" s="528">
        <v>5.0000000000000001E-3</v>
      </c>
      <c r="BI39" s="528">
        <v>5.0000000000000001E-3</v>
      </c>
      <c r="BJ39" s="528">
        <v>5.0000000000000001E-3</v>
      </c>
      <c r="BK39" s="528">
        <v>5.0000000000000001E-3</v>
      </c>
    </row>
    <row r="40" spans="1:63" ht="14.25" customHeight="1" x14ac:dyDescent="0.35">
      <c r="A40" s="529" t="s">
        <v>171</v>
      </c>
      <c r="B40" s="528">
        <v>5.0000000000000001E-3</v>
      </c>
      <c r="C40" s="528">
        <v>5.0000000000000001E-3</v>
      </c>
      <c r="D40" s="528">
        <v>5.0000000000000001E-3</v>
      </c>
      <c r="E40" s="528">
        <v>5.0000000000000001E-3</v>
      </c>
      <c r="F40" s="528">
        <v>5.0000000000000001E-3</v>
      </c>
      <c r="G40" s="528">
        <v>5.0000000000000001E-3</v>
      </c>
      <c r="H40" s="528">
        <v>5.0000000000000001E-3</v>
      </c>
      <c r="I40" s="528">
        <v>5.0000000000000001E-3</v>
      </c>
      <c r="J40" s="528">
        <v>5.0000000000000001E-3</v>
      </c>
      <c r="K40" s="528">
        <v>5.0000000000000001E-3</v>
      </c>
      <c r="L40" s="528">
        <v>5.0000000000000001E-3</v>
      </c>
      <c r="M40" s="528">
        <v>5.0000000000000001E-3</v>
      </c>
      <c r="N40" s="528">
        <v>5.0000000000000001E-3</v>
      </c>
      <c r="O40" s="528">
        <v>5.0000000000000001E-3</v>
      </c>
      <c r="P40" s="528">
        <v>5.0000000000000001E-3</v>
      </c>
      <c r="Q40" s="528">
        <v>5.0000000000000001E-3</v>
      </c>
      <c r="R40" s="528">
        <v>5.0000000000000001E-3</v>
      </c>
      <c r="S40" s="528">
        <v>5.0000000000000001E-3</v>
      </c>
      <c r="T40" s="528">
        <v>5.0000000000000001E-3</v>
      </c>
      <c r="U40" s="528">
        <v>5.0000000000000001E-3</v>
      </c>
      <c r="V40" s="528">
        <v>5.0000000000000001E-3</v>
      </c>
      <c r="W40" s="528">
        <v>5.0000000000000001E-3</v>
      </c>
      <c r="X40" s="528">
        <v>5.0000000000000001E-3</v>
      </c>
      <c r="Y40" s="528">
        <v>5.0000000000000001E-3</v>
      </c>
      <c r="Z40" s="528">
        <v>5.0000000000000001E-3</v>
      </c>
      <c r="AA40" s="528">
        <v>5.0000000000000001E-3</v>
      </c>
      <c r="AB40" s="528">
        <v>5.0000000000000001E-3</v>
      </c>
      <c r="AC40" s="528">
        <v>5.0000000000000001E-3</v>
      </c>
      <c r="AD40" s="528">
        <v>5.0000000000000001E-3</v>
      </c>
      <c r="AE40" s="528">
        <v>5.0000000000000001E-3</v>
      </c>
      <c r="AF40" s="528">
        <v>5.0000000000000001E-3</v>
      </c>
      <c r="AG40" s="528">
        <v>5.0000000000000001E-3</v>
      </c>
      <c r="AH40" s="528">
        <v>5.0000000000000001E-3</v>
      </c>
      <c r="AI40" s="528">
        <v>5.0000000000000001E-3</v>
      </c>
      <c r="AJ40" s="528">
        <v>5.0000000000000001E-3</v>
      </c>
      <c r="AK40" s="528">
        <v>5.0000000000000001E-3</v>
      </c>
      <c r="AL40" s="528">
        <v>5.0000000000000001E-3</v>
      </c>
      <c r="AM40" s="528">
        <v>5.0000000000000001E-3</v>
      </c>
      <c r="AN40" s="528">
        <v>5.0000000000000001E-3</v>
      </c>
      <c r="AO40" s="528">
        <v>5.0000000000000001E-3</v>
      </c>
      <c r="AP40" s="528">
        <v>5.0000000000000001E-3</v>
      </c>
      <c r="AQ40" s="528">
        <v>5.0000000000000001E-3</v>
      </c>
      <c r="AR40" s="528">
        <v>5.0000000000000001E-3</v>
      </c>
      <c r="AS40" s="528">
        <v>5.0000000000000001E-3</v>
      </c>
      <c r="AT40" s="528">
        <v>5.0000000000000001E-3</v>
      </c>
      <c r="AU40" s="528">
        <v>5.0000000000000001E-3</v>
      </c>
      <c r="AV40" s="528">
        <v>5.0000000000000001E-3</v>
      </c>
      <c r="AW40" s="528">
        <v>5.0000000000000001E-3</v>
      </c>
      <c r="AX40" s="528">
        <v>5.0000000000000001E-3</v>
      </c>
      <c r="AY40" s="528">
        <v>5.0000000000000001E-3</v>
      </c>
      <c r="AZ40" s="528">
        <v>5.0000000000000001E-3</v>
      </c>
      <c r="BA40" s="528">
        <v>5.0000000000000001E-3</v>
      </c>
      <c r="BB40" s="528">
        <v>5.0000000000000001E-3</v>
      </c>
      <c r="BC40" s="528">
        <v>5.0000000000000001E-3</v>
      </c>
      <c r="BD40" s="528">
        <v>5.0000000000000001E-3</v>
      </c>
      <c r="BE40" s="528">
        <v>5.0000000000000001E-3</v>
      </c>
      <c r="BF40" s="528">
        <v>5.0000000000000001E-3</v>
      </c>
      <c r="BG40" s="528">
        <v>5.0000000000000001E-3</v>
      </c>
      <c r="BH40" s="528">
        <v>5.0000000000000001E-3</v>
      </c>
      <c r="BI40" s="528">
        <v>5.0000000000000001E-3</v>
      </c>
      <c r="BJ40" s="528">
        <v>5.0000000000000001E-3</v>
      </c>
      <c r="BK40" s="528">
        <v>5.0000000000000001E-3</v>
      </c>
    </row>
    <row r="41" spans="1:63" ht="14.25" customHeight="1" x14ac:dyDescent="0.35">
      <c r="A41" s="529" t="s">
        <v>172</v>
      </c>
      <c r="B41" s="528">
        <v>5.0000000000000001E-3</v>
      </c>
      <c r="C41" s="528">
        <v>5.0000000000000001E-3</v>
      </c>
      <c r="D41" s="528">
        <v>5.0000000000000001E-3</v>
      </c>
      <c r="E41" s="528">
        <v>5.0000000000000001E-3</v>
      </c>
      <c r="F41" s="528">
        <v>5.0000000000000001E-3</v>
      </c>
      <c r="G41" s="528">
        <v>5.0000000000000001E-3</v>
      </c>
      <c r="H41" s="528">
        <v>5.0000000000000001E-3</v>
      </c>
      <c r="I41" s="528">
        <v>5.0000000000000001E-3</v>
      </c>
      <c r="J41" s="528">
        <v>5.0000000000000001E-3</v>
      </c>
      <c r="K41" s="528">
        <v>5.0000000000000001E-3</v>
      </c>
      <c r="L41" s="528">
        <v>5.0000000000000001E-3</v>
      </c>
      <c r="M41" s="528">
        <v>5.0000000000000001E-3</v>
      </c>
      <c r="N41" s="528">
        <v>5.0000000000000001E-3</v>
      </c>
      <c r="O41" s="528">
        <v>5.0000000000000001E-3</v>
      </c>
      <c r="P41" s="528">
        <v>5.0000000000000001E-3</v>
      </c>
      <c r="Q41" s="528">
        <v>5.0000000000000001E-3</v>
      </c>
      <c r="R41" s="528">
        <v>5.0000000000000001E-3</v>
      </c>
      <c r="S41" s="528">
        <v>5.0000000000000001E-3</v>
      </c>
      <c r="T41" s="528">
        <v>5.0000000000000001E-3</v>
      </c>
      <c r="U41" s="528">
        <v>5.0000000000000001E-3</v>
      </c>
      <c r="V41" s="528">
        <v>5.0000000000000001E-3</v>
      </c>
      <c r="W41" s="528">
        <v>5.0000000000000001E-3</v>
      </c>
      <c r="X41" s="528">
        <v>5.0000000000000001E-3</v>
      </c>
      <c r="Y41" s="528">
        <v>5.0000000000000001E-3</v>
      </c>
      <c r="Z41" s="528">
        <v>5.0000000000000001E-3</v>
      </c>
      <c r="AA41" s="528">
        <v>5.0000000000000001E-3</v>
      </c>
      <c r="AB41" s="528">
        <v>5.0000000000000001E-3</v>
      </c>
      <c r="AC41" s="528">
        <v>5.0000000000000001E-3</v>
      </c>
      <c r="AD41" s="528">
        <v>5.0000000000000001E-3</v>
      </c>
      <c r="AE41" s="528">
        <v>5.0000000000000001E-3</v>
      </c>
      <c r="AF41" s="528">
        <v>5.0000000000000001E-3</v>
      </c>
      <c r="AG41" s="528">
        <v>5.0000000000000001E-3</v>
      </c>
      <c r="AH41" s="528">
        <v>5.0000000000000001E-3</v>
      </c>
      <c r="AI41" s="528">
        <v>5.0000000000000001E-3</v>
      </c>
      <c r="AJ41" s="528">
        <v>5.0000000000000001E-3</v>
      </c>
      <c r="AK41" s="528">
        <v>5.0000000000000001E-3</v>
      </c>
      <c r="AL41" s="528">
        <v>5.0000000000000001E-3</v>
      </c>
      <c r="AM41" s="528">
        <v>5.0000000000000001E-3</v>
      </c>
      <c r="AN41" s="528">
        <v>5.0000000000000001E-3</v>
      </c>
      <c r="AO41" s="528">
        <v>5.0000000000000001E-3</v>
      </c>
      <c r="AP41" s="528">
        <v>5.0000000000000001E-3</v>
      </c>
      <c r="AQ41" s="528">
        <v>5.0000000000000001E-3</v>
      </c>
      <c r="AR41" s="528">
        <v>5.0000000000000001E-3</v>
      </c>
      <c r="AS41" s="528">
        <v>5.0000000000000001E-3</v>
      </c>
      <c r="AT41" s="528">
        <v>5.0000000000000001E-3</v>
      </c>
      <c r="AU41" s="528">
        <v>5.0000000000000001E-3</v>
      </c>
      <c r="AV41" s="528">
        <v>5.0000000000000001E-3</v>
      </c>
      <c r="AW41" s="528">
        <v>5.0000000000000001E-3</v>
      </c>
      <c r="AX41" s="528">
        <v>5.0000000000000001E-3</v>
      </c>
      <c r="AY41" s="528">
        <v>5.0000000000000001E-3</v>
      </c>
      <c r="AZ41" s="528">
        <v>5.0000000000000001E-3</v>
      </c>
      <c r="BA41" s="528">
        <v>5.0000000000000001E-3</v>
      </c>
      <c r="BB41" s="528">
        <v>5.0000000000000001E-3</v>
      </c>
      <c r="BC41" s="528">
        <v>5.0000000000000001E-3</v>
      </c>
      <c r="BD41" s="528">
        <v>5.0000000000000001E-3</v>
      </c>
      <c r="BE41" s="528">
        <v>5.0000000000000001E-3</v>
      </c>
      <c r="BF41" s="528">
        <v>5.0000000000000001E-3</v>
      </c>
      <c r="BG41" s="528">
        <v>5.0000000000000001E-3</v>
      </c>
      <c r="BH41" s="528">
        <v>5.0000000000000001E-3</v>
      </c>
      <c r="BI41" s="528">
        <v>5.0000000000000001E-3</v>
      </c>
      <c r="BJ41" s="528">
        <v>5.0000000000000001E-3</v>
      </c>
      <c r="BK41" s="528">
        <v>5.0000000000000001E-3</v>
      </c>
    </row>
    <row r="42" spans="1:63" ht="14.25" customHeight="1" x14ac:dyDescent="0.35">
      <c r="A42" s="529" t="s">
        <v>173</v>
      </c>
      <c r="B42" s="528">
        <v>5.0000000000000001E-3</v>
      </c>
      <c r="C42" s="528">
        <v>5.0000000000000001E-3</v>
      </c>
      <c r="D42" s="528">
        <v>5.0000000000000001E-3</v>
      </c>
      <c r="E42" s="528">
        <v>5.0000000000000001E-3</v>
      </c>
      <c r="F42" s="528">
        <v>5.0000000000000001E-3</v>
      </c>
      <c r="G42" s="528">
        <v>5.0000000000000001E-3</v>
      </c>
      <c r="H42" s="528">
        <v>5.0000000000000001E-3</v>
      </c>
      <c r="I42" s="528">
        <v>5.0000000000000001E-3</v>
      </c>
      <c r="J42" s="528">
        <v>5.0000000000000001E-3</v>
      </c>
      <c r="K42" s="528">
        <v>5.0000000000000001E-3</v>
      </c>
      <c r="L42" s="528">
        <v>5.0000000000000001E-3</v>
      </c>
      <c r="M42" s="528">
        <v>5.0000000000000001E-3</v>
      </c>
      <c r="N42" s="528">
        <v>5.0000000000000001E-3</v>
      </c>
      <c r="O42" s="528">
        <v>5.0000000000000001E-3</v>
      </c>
      <c r="P42" s="528">
        <v>5.0000000000000001E-3</v>
      </c>
      <c r="Q42" s="528">
        <v>5.0000000000000001E-3</v>
      </c>
      <c r="R42" s="528">
        <v>5.0000000000000001E-3</v>
      </c>
      <c r="S42" s="528">
        <v>5.0000000000000001E-3</v>
      </c>
      <c r="T42" s="528">
        <v>5.0000000000000001E-3</v>
      </c>
      <c r="U42" s="528">
        <v>5.0000000000000001E-3</v>
      </c>
      <c r="V42" s="528">
        <v>5.0000000000000001E-3</v>
      </c>
      <c r="W42" s="528">
        <v>5.0000000000000001E-3</v>
      </c>
      <c r="X42" s="528">
        <v>5.0000000000000001E-3</v>
      </c>
      <c r="Y42" s="528">
        <v>5.0000000000000001E-3</v>
      </c>
      <c r="Z42" s="528">
        <v>5.0000000000000001E-3</v>
      </c>
      <c r="AA42" s="528">
        <v>5.0000000000000001E-3</v>
      </c>
      <c r="AB42" s="528">
        <v>5.0000000000000001E-3</v>
      </c>
      <c r="AC42" s="528">
        <v>5.0000000000000001E-3</v>
      </c>
      <c r="AD42" s="528">
        <v>5.0000000000000001E-3</v>
      </c>
      <c r="AE42" s="528">
        <v>5.0000000000000001E-3</v>
      </c>
      <c r="AF42" s="528">
        <v>5.0000000000000001E-3</v>
      </c>
      <c r="AG42" s="528">
        <v>5.0000000000000001E-3</v>
      </c>
      <c r="AH42" s="528">
        <v>5.0000000000000001E-3</v>
      </c>
      <c r="AI42" s="528">
        <v>5.0000000000000001E-3</v>
      </c>
      <c r="AJ42" s="528">
        <v>5.0000000000000001E-3</v>
      </c>
      <c r="AK42" s="528">
        <v>5.0000000000000001E-3</v>
      </c>
      <c r="AL42" s="528">
        <v>5.0000000000000001E-3</v>
      </c>
      <c r="AM42" s="528">
        <v>5.0000000000000001E-3</v>
      </c>
      <c r="AN42" s="528">
        <v>5.0000000000000001E-3</v>
      </c>
      <c r="AO42" s="528">
        <v>5.0000000000000001E-3</v>
      </c>
      <c r="AP42" s="528">
        <v>5.0000000000000001E-3</v>
      </c>
      <c r="AQ42" s="528">
        <v>5.0000000000000001E-3</v>
      </c>
      <c r="AR42" s="528">
        <v>5.0000000000000001E-3</v>
      </c>
      <c r="AS42" s="528">
        <v>5.0000000000000001E-3</v>
      </c>
      <c r="AT42" s="528">
        <v>5.0000000000000001E-3</v>
      </c>
      <c r="AU42" s="528">
        <v>5.0000000000000001E-3</v>
      </c>
      <c r="AV42" s="528">
        <v>5.0000000000000001E-3</v>
      </c>
      <c r="AW42" s="528">
        <v>5.0000000000000001E-3</v>
      </c>
      <c r="AX42" s="528">
        <v>5.0000000000000001E-3</v>
      </c>
      <c r="AY42" s="528">
        <v>5.0000000000000001E-3</v>
      </c>
      <c r="AZ42" s="528">
        <v>5.0000000000000001E-3</v>
      </c>
      <c r="BA42" s="528">
        <v>5.0000000000000001E-3</v>
      </c>
      <c r="BB42" s="528">
        <v>5.0000000000000001E-3</v>
      </c>
      <c r="BC42" s="528">
        <v>5.0000000000000001E-3</v>
      </c>
      <c r="BD42" s="528">
        <v>5.0000000000000001E-3</v>
      </c>
      <c r="BE42" s="528">
        <v>5.0000000000000001E-3</v>
      </c>
      <c r="BF42" s="528">
        <v>5.0000000000000001E-3</v>
      </c>
      <c r="BG42" s="528">
        <v>5.0000000000000001E-3</v>
      </c>
      <c r="BH42" s="528">
        <v>5.0000000000000001E-3</v>
      </c>
      <c r="BI42" s="528">
        <v>5.0000000000000001E-3</v>
      </c>
      <c r="BJ42" s="528">
        <v>5.0000000000000001E-3</v>
      </c>
      <c r="BK42" s="528">
        <v>5.0000000000000001E-3</v>
      </c>
    </row>
    <row r="43" spans="1:63" ht="14.25" customHeight="1" x14ac:dyDescent="0.35">
      <c r="A43" s="530" t="s">
        <v>136</v>
      </c>
      <c r="B43" s="528">
        <v>5.0000000000000001E-3</v>
      </c>
      <c r="C43" s="528">
        <v>5.0000000000000001E-3</v>
      </c>
      <c r="D43" s="528">
        <v>5.0000000000000001E-3</v>
      </c>
      <c r="E43" s="528">
        <v>5.0000000000000001E-3</v>
      </c>
      <c r="F43" s="528">
        <v>5.0000000000000001E-3</v>
      </c>
      <c r="G43" s="528">
        <v>5.0000000000000001E-3</v>
      </c>
      <c r="H43" s="528">
        <v>5.0000000000000001E-3</v>
      </c>
      <c r="I43" s="528">
        <v>5.0000000000000001E-3</v>
      </c>
      <c r="J43" s="528">
        <v>5.0000000000000001E-3</v>
      </c>
      <c r="K43" s="528">
        <v>5.0000000000000001E-3</v>
      </c>
      <c r="L43" s="528">
        <v>5.0000000000000001E-3</v>
      </c>
      <c r="M43" s="528">
        <v>5.0000000000000001E-3</v>
      </c>
      <c r="N43" s="528">
        <v>5.0000000000000001E-3</v>
      </c>
      <c r="O43" s="528">
        <v>5.0000000000000001E-3</v>
      </c>
      <c r="P43" s="528">
        <v>5.0000000000000001E-3</v>
      </c>
      <c r="Q43" s="528">
        <v>5.0000000000000001E-3</v>
      </c>
      <c r="R43" s="528">
        <v>5.0000000000000001E-3</v>
      </c>
      <c r="S43" s="528">
        <v>5.0000000000000001E-3</v>
      </c>
      <c r="T43" s="528">
        <v>5.0000000000000001E-3</v>
      </c>
      <c r="U43" s="528">
        <v>5.0000000000000001E-3</v>
      </c>
      <c r="V43" s="528">
        <v>5.0000000000000001E-3</v>
      </c>
      <c r="W43" s="528">
        <v>5.0000000000000001E-3</v>
      </c>
      <c r="X43" s="528">
        <v>5.0000000000000001E-3</v>
      </c>
      <c r="Y43" s="528">
        <v>5.0000000000000001E-3</v>
      </c>
      <c r="Z43" s="528">
        <v>5.0000000000000001E-3</v>
      </c>
      <c r="AA43" s="528">
        <v>5.0000000000000001E-3</v>
      </c>
      <c r="AB43" s="528">
        <v>5.0000000000000001E-3</v>
      </c>
      <c r="AC43" s="528">
        <v>5.0000000000000001E-3</v>
      </c>
      <c r="AD43" s="528">
        <v>5.0000000000000001E-3</v>
      </c>
      <c r="AE43" s="528">
        <v>5.0000000000000001E-3</v>
      </c>
      <c r="AF43" s="528">
        <v>5.0000000000000001E-3</v>
      </c>
      <c r="AG43" s="528">
        <v>5.0000000000000001E-3</v>
      </c>
      <c r="AH43" s="528">
        <v>5.0000000000000001E-3</v>
      </c>
      <c r="AI43" s="528">
        <v>5.0000000000000001E-3</v>
      </c>
      <c r="AJ43" s="528">
        <v>5.0000000000000001E-3</v>
      </c>
      <c r="AK43" s="528">
        <v>5.0000000000000001E-3</v>
      </c>
      <c r="AL43" s="528">
        <v>5.0000000000000001E-3</v>
      </c>
      <c r="AM43" s="528">
        <v>5.0000000000000001E-3</v>
      </c>
      <c r="AN43" s="528">
        <v>5.0000000000000001E-3</v>
      </c>
      <c r="AO43" s="528">
        <v>5.0000000000000001E-3</v>
      </c>
      <c r="AP43" s="528">
        <v>5.0000000000000001E-3</v>
      </c>
      <c r="AQ43" s="528">
        <v>5.0000000000000001E-3</v>
      </c>
      <c r="AR43" s="528">
        <v>5.0000000000000001E-3</v>
      </c>
      <c r="AS43" s="528">
        <v>5.0000000000000001E-3</v>
      </c>
      <c r="AT43" s="528">
        <v>5.0000000000000001E-3</v>
      </c>
      <c r="AU43" s="528">
        <v>5.0000000000000001E-3</v>
      </c>
      <c r="AV43" s="528">
        <v>5.0000000000000001E-3</v>
      </c>
      <c r="AW43" s="528">
        <v>5.0000000000000001E-3</v>
      </c>
      <c r="AX43" s="528">
        <v>5.0000000000000001E-3</v>
      </c>
      <c r="AY43" s="528">
        <v>5.0000000000000001E-3</v>
      </c>
      <c r="AZ43" s="528">
        <v>5.0000000000000001E-3</v>
      </c>
      <c r="BA43" s="528">
        <v>5.0000000000000001E-3</v>
      </c>
      <c r="BB43" s="528">
        <v>5.0000000000000001E-3</v>
      </c>
      <c r="BC43" s="528">
        <v>5.0000000000000001E-3</v>
      </c>
      <c r="BD43" s="528">
        <v>5.0000000000000001E-3</v>
      </c>
      <c r="BE43" s="528">
        <v>5.0000000000000001E-3</v>
      </c>
      <c r="BF43" s="528">
        <v>5.0000000000000001E-3</v>
      </c>
      <c r="BG43" s="528">
        <v>5.0000000000000001E-3</v>
      </c>
      <c r="BH43" s="528">
        <v>5.0000000000000001E-3</v>
      </c>
      <c r="BI43" s="528">
        <v>5.0000000000000001E-3</v>
      </c>
      <c r="BJ43" s="528">
        <v>5.0000000000000001E-3</v>
      </c>
      <c r="BK43" s="528">
        <v>5.0000000000000001E-3</v>
      </c>
    </row>
    <row r="44" spans="1:63" ht="14.25" customHeight="1" x14ac:dyDescent="0.35">
      <c r="A44" s="530" t="s">
        <v>197</v>
      </c>
      <c r="B44" s="528">
        <v>5.0000000000000001E-3</v>
      </c>
      <c r="C44" s="528">
        <v>5.0000000000000001E-3</v>
      </c>
      <c r="D44" s="528">
        <v>5.0000000000000001E-3</v>
      </c>
      <c r="E44" s="528">
        <v>5.0000000000000001E-3</v>
      </c>
      <c r="F44" s="528">
        <v>5.0000000000000001E-3</v>
      </c>
      <c r="G44" s="528">
        <v>5.0000000000000001E-3</v>
      </c>
      <c r="H44" s="528">
        <v>5.0000000000000001E-3</v>
      </c>
      <c r="I44" s="528">
        <v>5.0000000000000001E-3</v>
      </c>
      <c r="J44" s="528">
        <v>5.0000000000000001E-3</v>
      </c>
      <c r="K44" s="528">
        <v>5.0000000000000001E-3</v>
      </c>
      <c r="L44" s="528">
        <v>5.0000000000000001E-3</v>
      </c>
      <c r="M44" s="528">
        <v>5.0000000000000001E-3</v>
      </c>
      <c r="N44" s="528">
        <v>5.0000000000000001E-3</v>
      </c>
      <c r="O44" s="528">
        <v>5.0000000000000001E-3</v>
      </c>
      <c r="P44" s="528">
        <v>5.0000000000000001E-3</v>
      </c>
      <c r="Q44" s="528">
        <v>5.0000000000000001E-3</v>
      </c>
      <c r="R44" s="528">
        <v>5.0000000000000001E-3</v>
      </c>
      <c r="S44" s="528">
        <v>5.0000000000000001E-3</v>
      </c>
      <c r="T44" s="528">
        <v>5.0000000000000001E-3</v>
      </c>
      <c r="U44" s="528">
        <v>5.0000000000000001E-3</v>
      </c>
      <c r="V44" s="528">
        <v>5.0000000000000001E-3</v>
      </c>
      <c r="W44" s="528">
        <v>5.0000000000000001E-3</v>
      </c>
      <c r="X44" s="528">
        <v>5.0000000000000001E-3</v>
      </c>
      <c r="Y44" s="528">
        <v>5.0000000000000001E-3</v>
      </c>
      <c r="Z44" s="528">
        <v>5.0000000000000001E-3</v>
      </c>
      <c r="AA44" s="528">
        <v>5.0000000000000001E-3</v>
      </c>
      <c r="AB44" s="528">
        <v>5.0000000000000001E-3</v>
      </c>
      <c r="AC44" s="528">
        <v>5.0000000000000001E-3</v>
      </c>
      <c r="AD44" s="528">
        <v>5.0000000000000001E-3</v>
      </c>
      <c r="AE44" s="528">
        <v>5.0000000000000001E-3</v>
      </c>
      <c r="AF44" s="528">
        <v>5.0000000000000001E-3</v>
      </c>
      <c r="AG44" s="528">
        <v>5.0000000000000001E-3</v>
      </c>
      <c r="AH44" s="528">
        <v>5.0000000000000001E-3</v>
      </c>
      <c r="AI44" s="528">
        <v>5.0000000000000001E-3</v>
      </c>
      <c r="AJ44" s="528">
        <v>5.0000000000000001E-3</v>
      </c>
      <c r="AK44" s="528">
        <v>5.0000000000000001E-3</v>
      </c>
      <c r="AL44" s="528">
        <v>5.0000000000000001E-3</v>
      </c>
      <c r="AM44" s="528">
        <v>5.0000000000000001E-3</v>
      </c>
      <c r="AN44" s="528">
        <v>5.0000000000000001E-3</v>
      </c>
      <c r="AO44" s="528">
        <v>5.0000000000000001E-3</v>
      </c>
      <c r="AP44" s="528">
        <v>5.0000000000000001E-3</v>
      </c>
      <c r="AQ44" s="528">
        <v>5.0000000000000001E-3</v>
      </c>
      <c r="AR44" s="528">
        <v>5.0000000000000001E-3</v>
      </c>
      <c r="AS44" s="528">
        <v>5.0000000000000001E-3</v>
      </c>
      <c r="AT44" s="528">
        <v>5.0000000000000001E-3</v>
      </c>
      <c r="AU44" s="528">
        <v>5.0000000000000001E-3</v>
      </c>
      <c r="AV44" s="528">
        <v>5.0000000000000001E-3</v>
      </c>
      <c r="AW44" s="528">
        <v>5.0000000000000001E-3</v>
      </c>
      <c r="AX44" s="528">
        <v>5.0000000000000001E-3</v>
      </c>
      <c r="AY44" s="528">
        <v>5.0000000000000001E-3</v>
      </c>
      <c r="AZ44" s="528">
        <v>5.0000000000000001E-3</v>
      </c>
      <c r="BA44" s="528">
        <v>5.0000000000000001E-3</v>
      </c>
      <c r="BB44" s="528">
        <v>5.0000000000000001E-3</v>
      </c>
      <c r="BC44" s="528">
        <v>5.0000000000000001E-3</v>
      </c>
      <c r="BD44" s="528">
        <v>5.0000000000000001E-3</v>
      </c>
      <c r="BE44" s="528">
        <v>5.0000000000000001E-3</v>
      </c>
      <c r="BF44" s="528">
        <v>5.0000000000000001E-3</v>
      </c>
      <c r="BG44" s="528">
        <v>5.0000000000000001E-3</v>
      </c>
      <c r="BH44" s="528">
        <v>5.0000000000000001E-3</v>
      </c>
      <c r="BI44" s="528">
        <v>5.0000000000000001E-3</v>
      </c>
      <c r="BJ44" s="528">
        <v>5.0000000000000001E-3</v>
      </c>
      <c r="BK44" s="528">
        <v>5.0000000000000001E-3</v>
      </c>
    </row>
    <row r="45" spans="1:63" ht="14.25" customHeight="1" x14ac:dyDescent="0.35">
      <c r="A45" s="530" t="s">
        <v>218</v>
      </c>
      <c r="B45" s="528">
        <v>5.0000000000000001E-3</v>
      </c>
      <c r="C45" s="528">
        <v>5.0000000000000001E-3</v>
      </c>
      <c r="D45" s="528">
        <v>5.0000000000000001E-3</v>
      </c>
      <c r="E45" s="528">
        <v>5.0000000000000001E-3</v>
      </c>
      <c r="F45" s="528">
        <v>5.0000000000000001E-3</v>
      </c>
      <c r="G45" s="528">
        <v>5.0000000000000001E-3</v>
      </c>
      <c r="H45" s="528">
        <v>5.0000000000000001E-3</v>
      </c>
      <c r="I45" s="528">
        <v>5.0000000000000001E-3</v>
      </c>
      <c r="J45" s="528">
        <v>5.0000000000000001E-3</v>
      </c>
      <c r="K45" s="528">
        <v>5.0000000000000001E-3</v>
      </c>
      <c r="L45" s="528">
        <v>5.0000000000000001E-3</v>
      </c>
      <c r="M45" s="528">
        <v>5.0000000000000001E-3</v>
      </c>
      <c r="N45" s="528">
        <v>5.0000000000000001E-3</v>
      </c>
      <c r="O45" s="528">
        <v>5.0000000000000001E-3</v>
      </c>
      <c r="P45" s="528">
        <v>5.0000000000000001E-3</v>
      </c>
      <c r="Q45" s="528">
        <v>5.0000000000000001E-3</v>
      </c>
      <c r="R45" s="528">
        <v>5.0000000000000001E-3</v>
      </c>
      <c r="S45" s="528">
        <v>5.0000000000000001E-3</v>
      </c>
      <c r="T45" s="528">
        <v>5.0000000000000001E-3</v>
      </c>
      <c r="U45" s="528">
        <v>5.0000000000000001E-3</v>
      </c>
      <c r="V45" s="528">
        <v>5.0000000000000001E-3</v>
      </c>
      <c r="W45" s="528">
        <v>5.0000000000000001E-3</v>
      </c>
      <c r="X45" s="528">
        <v>5.0000000000000001E-3</v>
      </c>
      <c r="Y45" s="528">
        <v>5.0000000000000001E-3</v>
      </c>
      <c r="Z45" s="528">
        <v>5.0000000000000001E-3</v>
      </c>
      <c r="AA45" s="528">
        <v>5.0000000000000001E-3</v>
      </c>
      <c r="AB45" s="528">
        <v>5.0000000000000001E-3</v>
      </c>
      <c r="AC45" s="528">
        <v>5.0000000000000001E-3</v>
      </c>
      <c r="AD45" s="528">
        <v>5.0000000000000001E-3</v>
      </c>
      <c r="AE45" s="528">
        <v>5.0000000000000001E-3</v>
      </c>
      <c r="AF45" s="528">
        <v>5.0000000000000001E-3</v>
      </c>
      <c r="AG45" s="528">
        <v>5.0000000000000001E-3</v>
      </c>
      <c r="AH45" s="528">
        <v>5.0000000000000001E-3</v>
      </c>
      <c r="AI45" s="528">
        <v>5.0000000000000001E-3</v>
      </c>
      <c r="AJ45" s="528">
        <v>5.0000000000000001E-3</v>
      </c>
      <c r="AK45" s="528">
        <v>5.0000000000000001E-3</v>
      </c>
      <c r="AL45" s="528">
        <v>5.0000000000000001E-3</v>
      </c>
      <c r="AM45" s="528">
        <v>5.0000000000000001E-3</v>
      </c>
      <c r="AN45" s="528">
        <v>5.0000000000000001E-3</v>
      </c>
      <c r="AO45" s="528">
        <v>5.0000000000000001E-3</v>
      </c>
      <c r="AP45" s="528">
        <v>5.0000000000000001E-3</v>
      </c>
      <c r="AQ45" s="528">
        <v>5.0000000000000001E-3</v>
      </c>
      <c r="AR45" s="528">
        <v>5.0000000000000001E-3</v>
      </c>
      <c r="AS45" s="528">
        <v>5.0000000000000001E-3</v>
      </c>
      <c r="AT45" s="528">
        <v>5.0000000000000001E-3</v>
      </c>
      <c r="AU45" s="528">
        <v>5.0000000000000001E-3</v>
      </c>
      <c r="AV45" s="528">
        <v>5.0000000000000001E-3</v>
      </c>
      <c r="AW45" s="528">
        <v>5.0000000000000001E-3</v>
      </c>
      <c r="AX45" s="528">
        <v>5.0000000000000001E-3</v>
      </c>
      <c r="AY45" s="528">
        <v>5.0000000000000001E-3</v>
      </c>
      <c r="AZ45" s="528">
        <v>5.0000000000000001E-3</v>
      </c>
      <c r="BA45" s="528">
        <v>5.0000000000000001E-3</v>
      </c>
      <c r="BB45" s="528">
        <v>5.0000000000000001E-3</v>
      </c>
      <c r="BC45" s="528">
        <v>5.0000000000000001E-3</v>
      </c>
      <c r="BD45" s="528">
        <v>5.0000000000000001E-3</v>
      </c>
      <c r="BE45" s="528">
        <v>5.0000000000000001E-3</v>
      </c>
      <c r="BF45" s="528">
        <v>5.0000000000000001E-3</v>
      </c>
      <c r="BG45" s="528">
        <v>5.0000000000000001E-3</v>
      </c>
      <c r="BH45" s="528">
        <v>5.0000000000000001E-3</v>
      </c>
      <c r="BI45" s="528">
        <v>5.0000000000000001E-3</v>
      </c>
      <c r="BJ45" s="528">
        <v>5.0000000000000001E-3</v>
      </c>
      <c r="BK45" s="528">
        <v>5.0000000000000001E-3</v>
      </c>
    </row>
    <row r="46" spans="1:63" ht="14.25" customHeight="1" x14ac:dyDescent="0.35">
      <c r="A46" s="530" t="s">
        <v>198</v>
      </c>
      <c r="B46" s="528">
        <v>5.0000000000000001E-3</v>
      </c>
      <c r="C46" s="528">
        <v>5.0000000000000001E-3</v>
      </c>
      <c r="D46" s="528">
        <v>5.0000000000000001E-3</v>
      </c>
      <c r="E46" s="528">
        <v>5.0000000000000001E-3</v>
      </c>
      <c r="F46" s="528">
        <v>5.0000000000000001E-3</v>
      </c>
      <c r="G46" s="528">
        <v>5.0000000000000001E-3</v>
      </c>
      <c r="H46" s="528">
        <v>5.0000000000000001E-3</v>
      </c>
      <c r="I46" s="528">
        <v>5.0000000000000001E-3</v>
      </c>
      <c r="J46" s="528">
        <v>5.0000000000000001E-3</v>
      </c>
      <c r="K46" s="528">
        <v>5.0000000000000001E-3</v>
      </c>
      <c r="L46" s="528">
        <v>5.0000000000000001E-3</v>
      </c>
      <c r="M46" s="528">
        <v>5.0000000000000001E-3</v>
      </c>
      <c r="N46" s="528">
        <v>5.0000000000000001E-3</v>
      </c>
      <c r="O46" s="528">
        <v>5.0000000000000001E-3</v>
      </c>
      <c r="P46" s="528">
        <v>5.0000000000000001E-3</v>
      </c>
      <c r="Q46" s="528">
        <v>5.0000000000000001E-3</v>
      </c>
      <c r="R46" s="528">
        <v>5.0000000000000001E-3</v>
      </c>
      <c r="S46" s="528">
        <v>5.0000000000000001E-3</v>
      </c>
      <c r="T46" s="528">
        <v>5.0000000000000001E-3</v>
      </c>
      <c r="U46" s="528">
        <v>5.0000000000000001E-3</v>
      </c>
      <c r="V46" s="528">
        <v>5.0000000000000001E-3</v>
      </c>
      <c r="W46" s="528">
        <v>5.0000000000000001E-3</v>
      </c>
      <c r="X46" s="528">
        <v>5.0000000000000001E-3</v>
      </c>
      <c r="Y46" s="528">
        <v>5.0000000000000001E-3</v>
      </c>
      <c r="Z46" s="528">
        <v>5.0000000000000001E-3</v>
      </c>
      <c r="AA46" s="528">
        <v>5.0000000000000001E-3</v>
      </c>
      <c r="AB46" s="528">
        <v>5.0000000000000001E-3</v>
      </c>
      <c r="AC46" s="528">
        <v>5.0000000000000001E-3</v>
      </c>
      <c r="AD46" s="528">
        <v>5.0000000000000001E-3</v>
      </c>
      <c r="AE46" s="528">
        <v>5.0000000000000001E-3</v>
      </c>
      <c r="AF46" s="528">
        <v>5.0000000000000001E-3</v>
      </c>
      <c r="AG46" s="528">
        <v>5.0000000000000001E-3</v>
      </c>
      <c r="AH46" s="528">
        <v>5.0000000000000001E-3</v>
      </c>
      <c r="AI46" s="528">
        <v>5.0000000000000001E-3</v>
      </c>
      <c r="AJ46" s="528">
        <v>5.0000000000000001E-3</v>
      </c>
      <c r="AK46" s="528">
        <v>5.0000000000000001E-3</v>
      </c>
      <c r="AL46" s="528">
        <v>5.0000000000000001E-3</v>
      </c>
      <c r="AM46" s="528">
        <v>5.0000000000000001E-3</v>
      </c>
      <c r="AN46" s="528">
        <v>5.0000000000000001E-3</v>
      </c>
      <c r="AO46" s="528">
        <v>5.0000000000000001E-3</v>
      </c>
      <c r="AP46" s="528">
        <v>5.0000000000000001E-3</v>
      </c>
      <c r="AQ46" s="528">
        <v>5.0000000000000001E-3</v>
      </c>
      <c r="AR46" s="528">
        <v>5.0000000000000001E-3</v>
      </c>
      <c r="AS46" s="528">
        <v>5.0000000000000001E-3</v>
      </c>
      <c r="AT46" s="528">
        <v>5.0000000000000001E-3</v>
      </c>
      <c r="AU46" s="528">
        <v>5.0000000000000001E-3</v>
      </c>
      <c r="AV46" s="528">
        <v>5.0000000000000001E-3</v>
      </c>
      <c r="AW46" s="528">
        <v>5.0000000000000001E-3</v>
      </c>
      <c r="AX46" s="528">
        <v>5.0000000000000001E-3</v>
      </c>
      <c r="AY46" s="528">
        <v>5.0000000000000001E-3</v>
      </c>
      <c r="AZ46" s="528">
        <v>5.0000000000000001E-3</v>
      </c>
      <c r="BA46" s="528">
        <v>5.0000000000000001E-3</v>
      </c>
      <c r="BB46" s="528">
        <v>5.0000000000000001E-3</v>
      </c>
      <c r="BC46" s="528">
        <v>5.0000000000000001E-3</v>
      </c>
      <c r="BD46" s="528">
        <v>5.0000000000000001E-3</v>
      </c>
      <c r="BE46" s="528">
        <v>5.0000000000000001E-3</v>
      </c>
      <c r="BF46" s="528">
        <v>5.0000000000000001E-3</v>
      </c>
      <c r="BG46" s="528">
        <v>5.0000000000000001E-3</v>
      </c>
      <c r="BH46" s="528">
        <v>5.0000000000000001E-3</v>
      </c>
      <c r="BI46" s="528">
        <v>5.0000000000000001E-3</v>
      </c>
      <c r="BJ46" s="528">
        <v>5.0000000000000001E-3</v>
      </c>
      <c r="BK46" s="528">
        <v>5.0000000000000001E-3</v>
      </c>
    </row>
    <row r="47" spans="1:63" ht="14.25" customHeight="1" x14ac:dyDescent="0.35">
      <c r="A47" s="530" t="s">
        <v>140</v>
      </c>
      <c r="B47" s="528">
        <v>5.0000000000000001E-3</v>
      </c>
      <c r="C47" s="528">
        <v>5.0000000000000001E-3</v>
      </c>
      <c r="D47" s="528">
        <v>5.0000000000000001E-3</v>
      </c>
      <c r="E47" s="528">
        <v>5.0000000000000001E-3</v>
      </c>
      <c r="F47" s="528">
        <v>5.0000000000000001E-3</v>
      </c>
      <c r="G47" s="528">
        <v>5.0000000000000001E-3</v>
      </c>
      <c r="H47" s="528">
        <v>5.0000000000000001E-3</v>
      </c>
      <c r="I47" s="528">
        <v>5.0000000000000001E-3</v>
      </c>
      <c r="J47" s="528">
        <v>5.0000000000000001E-3</v>
      </c>
      <c r="K47" s="528">
        <v>5.0000000000000001E-3</v>
      </c>
      <c r="L47" s="528">
        <v>5.0000000000000001E-3</v>
      </c>
      <c r="M47" s="528">
        <v>5.0000000000000001E-3</v>
      </c>
      <c r="N47" s="528">
        <v>5.0000000000000001E-3</v>
      </c>
      <c r="O47" s="528">
        <v>5.0000000000000001E-3</v>
      </c>
      <c r="P47" s="528">
        <v>5.0000000000000001E-3</v>
      </c>
      <c r="Q47" s="528">
        <v>5.0000000000000001E-3</v>
      </c>
      <c r="R47" s="528">
        <v>5.0000000000000001E-3</v>
      </c>
      <c r="S47" s="528">
        <v>5.0000000000000001E-3</v>
      </c>
      <c r="T47" s="528">
        <v>5.0000000000000001E-3</v>
      </c>
      <c r="U47" s="528">
        <v>5.0000000000000001E-3</v>
      </c>
      <c r="V47" s="528">
        <v>5.0000000000000001E-3</v>
      </c>
      <c r="W47" s="528">
        <v>5.0000000000000001E-3</v>
      </c>
      <c r="X47" s="528">
        <v>5.0000000000000001E-3</v>
      </c>
      <c r="Y47" s="528">
        <v>5.0000000000000001E-3</v>
      </c>
      <c r="Z47" s="528">
        <v>5.0000000000000001E-3</v>
      </c>
      <c r="AA47" s="528">
        <v>5.0000000000000001E-3</v>
      </c>
      <c r="AB47" s="528">
        <v>5.0000000000000001E-3</v>
      </c>
      <c r="AC47" s="528">
        <v>5.0000000000000001E-3</v>
      </c>
      <c r="AD47" s="528">
        <v>5.0000000000000001E-3</v>
      </c>
      <c r="AE47" s="528">
        <v>5.0000000000000001E-3</v>
      </c>
      <c r="AF47" s="528">
        <v>5.0000000000000001E-3</v>
      </c>
      <c r="AG47" s="528">
        <v>5.0000000000000001E-3</v>
      </c>
      <c r="AH47" s="528">
        <v>5.0000000000000001E-3</v>
      </c>
      <c r="AI47" s="528">
        <v>5.0000000000000001E-3</v>
      </c>
      <c r="AJ47" s="528">
        <v>5.0000000000000001E-3</v>
      </c>
      <c r="AK47" s="528">
        <v>5.0000000000000001E-3</v>
      </c>
      <c r="AL47" s="528">
        <v>5.0000000000000001E-3</v>
      </c>
      <c r="AM47" s="528">
        <v>5.0000000000000001E-3</v>
      </c>
      <c r="AN47" s="528">
        <v>5.0000000000000001E-3</v>
      </c>
      <c r="AO47" s="528">
        <v>5.0000000000000001E-3</v>
      </c>
      <c r="AP47" s="528">
        <v>5.0000000000000001E-3</v>
      </c>
      <c r="AQ47" s="528">
        <v>5.0000000000000001E-3</v>
      </c>
      <c r="AR47" s="528">
        <v>5.0000000000000001E-3</v>
      </c>
      <c r="AS47" s="528">
        <v>5.0000000000000001E-3</v>
      </c>
      <c r="AT47" s="528">
        <v>5.0000000000000001E-3</v>
      </c>
      <c r="AU47" s="528">
        <v>5.0000000000000001E-3</v>
      </c>
      <c r="AV47" s="528">
        <v>5.0000000000000001E-3</v>
      </c>
      <c r="AW47" s="528">
        <v>5.0000000000000001E-3</v>
      </c>
      <c r="AX47" s="528">
        <v>5.0000000000000001E-3</v>
      </c>
      <c r="AY47" s="528">
        <v>5.0000000000000001E-3</v>
      </c>
      <c r="AZ47" s="528">
        <v>5.0000000000000001E-3</v>
      </c>
      <c r="BA47" s="528">
        <v>5.0000000000000001E-3</v>
      </c>
      <c r="BB47" s="528">
        <v>5.0000000000000001E-3</v>
      </c>
      <c r="BC47" s="528">
        <v>5.0000000000000001E-3</v>
      </c>
      <c r="BD47" s="528">
        <v>5.0000000000000001E-3</v>
      </c>
      <c r="BE47" s="528">
        <v>5.0000000000000001E-3</v>
      </c>
      <c r="BF47" s="528">
        <v>5.0000000000000001E-3</v>
      </c>
      <c r="BG47" s="528">
        <v>5.0000000000000001E-3</v>
      </c>
      <c r="BH47" s="528">
        <v>5.0000000000000001E-3</v>
      </c>
      <c r="BI47" s="528">
        <v>5.0000000000000001E-3</v>
      </c>
      <c r="BJ47" s="528">
        <v>5.0000000000000001E-3</v>
      </c>
      <c r="BK47" s="528">
        <v>5.0000000000000001E-3</v>
      </c>
    </row>
    <row r="48" spans="1:63" ht="14.25" customHeight="1" x14ac:dyDescent="0.35">
      <c r="A48" s="530" t="s">
        <v>199</v>
      </c>
      <c r="B48" s="528">
        <v>5.0000000000000001E-3</v>
      </c>
      <c r="C48" s="528">
        <v>5.0000000000000001E-3</v>
      </c>
      <c r="D48" s="528">
        <v>5.0000000000000001E-3</v>
      </c>
      <c r="E48" s="528">
        <v>5.0000000000000001E-3</v>
      </c>
      <c r="F48" s="528">
        <v>5.0000000000000001E-3</v>
      </c>
      <c r="G48" s="528">
        <v>5.0000000000000001E-3</v>
      </c>
      <c r="H48" s="528">
        <v>5.0000000000000001E-3</v>
      </c>
      <c r="I48" s="528">
        <v>5.0000000000000001E-3</v>
      </c>
      <c r="J48" s="528">
        <v>5.0000000000000001E-3</v>
      </c>
      <c r="K48" s="528">
        <v>5.0000000000000001E-3</v>
      </c>
      <c r="L48" s="528">
        <v>5.0000000000000001E-3</v>
      </c>
      <c r="M48" s="528">
        <v>5.0000000000000001E-3</v>
      </c>
      <c r="N48" s="528">
        <v>5.0000000000000001E-3</v>
      </c>
      <c r="O48" s="528">
        <v>5.0000000000000001E-3</v>
      </c>
      <c r="P48" s="528">
        <v>5.0000000000000001E-3</v>
      </c>
      <c r="Q48" s="528">
        <v>5.0000000000000001E-3</v>
      </c>
      <c r="R48" s="528">
        <v>5.0000000000000001E-3</v>
      </c>
      <c r="S48" s="528">
        <v>5.0000000000000001E-3</v>
      </c>
      <c r="T48" s="528">
        <v>5.0000000000000001E-3</v>
      </c>
      <c r="U48" s="528">
        <v>5.0000000000000001E-3</v>
      </c>
      <c r="V48" s="528">
        <v>5.0000000000000001E-3</v>
      </c>
      <c r="W48" s="528">
        <v>5.0000000000000001E-3</v>
      </c>
      <c r="X48" s="528">
        <v>5.0000000000000001E-3</v>
      </c>
      <c r="Y48" s="528">
        <v>5.0000000000000001E-3</v>
      </c>
      <c r="Z48" s="528">
        <v>5.0000000000000001E-3</v>
      </c>
      <c r="AA48" s="528">
        <v>5.0000000000000001E-3</v>
      </c>
      <c r="AB48" s="528">
        <v>5.0000000000000001E-3</v>
      </c>
      <c r="AC48" s="528">
        <v>5.0000000000000001E-3</v>
      </c>
      <c r="AD48" s="528">
        <v>5.0000000000000001E-3</v>
      </c>
      <c r="AE48" s="528">
        <v>5.0000000000000001E-3</v>
      </c>
      <c r="AF48" s="528">
        <v>5.0000000000000001E-3</v>
      </c>
      <c r="AG48" s="528">
        <v>5.0000000000000001E-3</v>
      </c>
      <c r="AH48" s="528">
        <v>5.0000000000000001E-3</v>
      </c>
      <c r="AI48" s="528">
        <v>5.0000000000000001E-3</v>
      </c>
      <c r="AJ48" s="528">
        <v>5.0000000000000001E-3</v>
      </c>
      <c r="AK48" s="528">
        <v>5.0000000000000001E-3</v>
      </c>
      <c r="AL48" s="528">
        <v>5.0000000000000001E-3</v>
      </c>
      <c r="AM48" s="528">
        <v>5.0000000000000001E-3</v>
      </c>
      <c r="AN48" s="528">
        <v>5.0000000000000001E-3</v>
      </c>
      <c r="AO48" s="528">
        <v>5.0000000000000001E-3</v>
      </c>
      <c r="AP48" s="528">
        <v>5.0000000000000001E-3</v>
      </c>
      <c r="AQ48" s="528">
        <v>5.0000000000000001E-3</v>
      </c>
      <c r="AR48" s="528">
        <v>5.0000000000000001E-3</v>
      </c>
      <c r="AS48" s="528">
        <v>5.0000000000000001E-3</v>
      </c>
      <c r="AT48" s="528">
        <v>5.0000000000000001E-3</v>
      </c>
      <c r="AU48" s="528">
        <v>5.0000000000000001E-3</v>
      </c>
      <c r="AV48" s="528">
        <v>5.0000000000000001E-3</v>
      </c>
      <c r="AW48" s="528">
        <v>5.0000000000000001E-3</v>
      </c>
      <c r="AX48" s="528">
        <v>5.0000000000000001E-3</v>
      </c>
      <c r="AY48" s="528">
        <v>5.0000000000000001E-3</v>
      </c>
      <c r="AZ48" s="528">
        <v>5.0000000000000001E-3</v>
      </c>
      <c r="BA48" s="528">
        <v>5.0000000000000001E-3</v>
      </c>
      <c r="BB48" s="528">
        <v>5.0000000000000001E-3</v>
      </c>
      <c r="BC48" s="528">
        <v>5.0000000000000001E-3</v>
      </c>
      <c r="BD48" s="528">
        <v>5.0000000000000001E-3</v>
      </c>
      <c r="BE48" s="528">
        <v>5.0000000000000001E-3</v>
      </c>
      <c r="BF48" s="528">
        <v>5.0000000000000001E-3</v>
      </c>
      <c r="BG48" s="528">
        <v>5.0000000000000001E-3</v>
      </c>
      <c r="BH48" s="528">
        <v>5.0000000000000001E-3</v>
      </c>
      <c r="BI48" s="528">
        <v>5.0000000000000001E-3</v>
      </c>
      <c r="BJ48" s="528">
        <v>5.0000000000000001E-3</v>
      </c>
      <c r="BK48" s="528">
        <v>5.0000000000000001E-3</v>
      </c>
    </row>
    <row r="49" spans="1:63" ht="14.25" customHeight="1" x14ac:dyDescent="0.35">
      <c r="A49" s="530" t="s">
        <v>142</v>
      </c>
      <c r="B49" s="528">
        <v>5.0000000000000001E-3</v>
      </c>
      <c r="C49" s="528">
        <v>5.0000000000000001E-3</v>
      </c>
      <c r="D49" s="528">
        <v>5.0000000000000001E-3</v>
      </c>
      <c r="E49" s="528">
        <v>5.0000000000000001E-3</v>
      </c>
      <c r="F49" s="528">
        <v>5.0000000000000001E-3</v>
      </c>
      <c r="G49" s="528">
        <v>5.0000000000000001E-3</v>
      </c>
      <c r="H49" s="528">
        <v>5.0000000000000001E-3</v>
      </c>
      <c r="I49" s="528">
        <v>5.0000000000000001E-3</v>
      </c>
      <c r="J49" s="528">
        <v>5.0000000000000001E-3</v>
      </c>
      <c r="K49" s="528">
        <v>5.0000000000000001E-3</v>
      </c>
      <c r="L49" s="528">
        <v>5.0000000000000001E-3</v>
      </c>
      <c r="M49" s="528">
        <v>5.0000000000000001E-3</v>
      </c>
      <c r="N49" s="528">
        <v>5.0000000000000001E-3</v>
      </c>
      <c r="O49" s="528">
        <v>5.0000000000000001E-3</v>
      </c>
      <c r="P49" s="528">
        <v>5.0000000000000001E-3</v>
      </c>
      <c r="Q49" s="528">
        <v>5.0000000000000001E-3</v>
      </c>
      <c r="R49" s="528">
        <v>5.0000000000000001E-3</v>
      </c>
      <c r="S49" s="528">
        <v>5.0000000000000001E-3</v>
      </c>
      <c r="T49" s="528">
        <v>5.0000000000000001E-3</v>
      </c>
      <c r="U49" s="528">
        <v>5.0000000000000001E-3</v>
      </c>
      <c r="V49" s="528">
        <v>5.0000000000000001E-3</v>
      </c>
      <c r="W49" s="528">
        <v>5.0000000000000001E-3</v>
      </c>
      <c r="X49" s="528">
        <v>5.0000000000000001E-3</v>
      </c>
      <c r="Y49" s="528">
        <v>5.0000000000000001E-3</v>
      </c>
      <c r="Z49" s="528">
        <v>5.0000000000000001E-3</v>
      </c>
      <c r="AA49" s="528">
        <v>5.0000000000000001E-3</v>
      </c>
      <c r="AB49" s="528">
        <v>5.0000000000000001E-3</v>
      </c>
      <c r="AC49" s="528">
        <v>5.0000000000000001E-3</v>
      </c>
      <c r="AD49" s="528">
        <v>5.0000000000000001E-3</v>
      </c>
      <c r="AE49" s="528">
        <v>5.0000000000000001E-3</v>
      </c>
      <c r="AF49" s="528">
        <v>5.0000000000000001E-3</v>
      </c>
      <c r="AG49" s="528">
        <v>5.0000000000000001E-3</v>
      </c>
      <c r="AH49" s="528">
        <v>5.0000000000000001E-3</v>
      </c>
      <c r="AI49" s="528">
        <v>5.0000000000000001E-3</v>
      </c>
      <c r="AJ49" s="528">
        <v>5.0000000000000001E-3</v>
      </c>
      <c r="AK49" s="528">
        <v>5.0000000000000001E-3</v>
      </c>
      <c r="AL49" s="528">
        <v>5.0000000000000001E-3</v>
      </c>
      <c r="AM49" s="528">
        <v>5.0000000000000001E-3</v>
      </c>
      <c r="AN49" s="528">
        <v>5.0000000000000001E-3</v>
      </c>
      <c r="AO49" s="528">
        <v>5.0000000000000001E-3</v>
      </c>
      <c r="AP49" s="528">
        <v>5.0000000000000001E-3</v>
      </c>
      <c r="AQ49" s="528">
        <v>5.0000000000000001E-3</v>
      </c>
      <c r="AR49" s="528">
        <v>5.0000000000000001E-3</v>
      </c>
      <c r="AS49" s="528">
        <v>5.0000000000000001E-3</v>
      </c>
      <c r="AT49" s="528">
        <v>5.0000000000000001E-3</v>
      </c>
      <c r="AU49" s="528">
        <v>5.0000000000000001E-3</v>
      </c>
      <c r="AV49" s="528">
        <v>5.0000000000000001E-3</v>
      </c>
      <c r="AW49" s="528">
        <v>5.0000000000000001E-3</v>
      </c>
      <c r="AX49" s="528">
        <v>5.0000000000000001E-3</v>
      </c>
      <c r="AY49" s="528">
        <v>5.0000000000000001E-3</v>
      </c>
      <c r="AZ49" s="528">
        <v>5.0000000000000001E-3</v>
      </c>
      <c r="BA49" s="528">
        <v>5.0000000000000001E-3</v>
      </c>
      <c r="BB49" s="528">
        <v>5.0000000000000001E-3</v>
      </c>
      <c r="BC49" s="528">
        <v>5.0000000000000001E-3</v>
      </c>
      <c r="BD49" s="528">
        <v>5.0000000000000001E-3</v>
      </c>
      <c r="BE49" s="528">
        <v>5.0000000000000001E-3</v>
      </c>
      <c r="BF49" s="528">
        <v>5.0000000000000001E-3</v>
      </c>
      <c r="BG49" s="528">
        <v>5.0000000000000001E-3</v>
      </c>
      <c r="BH49" s="528">
        <v>5.0000000000000001E-3</v>
      </c>
      <c r="BI49" s="528">
        <v>5.0000000000000001E-3</v>
      </c>
      <c r="BJ49" s="528">
        <v>5.0000000000000001E-3</v>
      </c>
      <c r="BK49" s="528">
        <v>5.0000000000000001E-3</v>
      </c>
    </row>
    <row r="50" spans="1:63" ht="14.25" customHeight="1" x14ac:dyDescent="0.35">
      <c r="A50" s="530" t="s">
        <v>143</v>
      </c>
      <c r="B50" s="528">
        <v>5.0000000000000001E-3</v>
      </c>
      <c r="C50" s="528">
        <v>5.0000000000000001E-3</v>
      </c>
      <c r="D50" s="528">
        <v>5.0000000000000001E-3</v>
      </c>
      <c r="E50" s="528">
        <v>5.0000000000000001E-3</v>
      </c>
      <c r="F50" s="528">
        <v>5.0000000000000001E-3</v>
      </c>
      <c r="G50" s="528">
        <v>5.0000000000000001E-3</v>
      </c>
      <c r="H50" s="528">
        <v>5.0000000000000001E-3</v>
      </c>
      <c r="I50" s="528">
        <v>5.0000000000000001E-3</v>
      </c>
      <c r="J50" s="528">
        <v>5.0000000000000001E-3</v>
      </c>
      <c r="K50" s="528">
        <v>5.0000000000000001E-3</v>
      </c>
      <c r="L50" s="528">
        <v>5.0000000000000001E-3</v>
      </c>
      <c r="M50" s="528">
        <v>5.0000000000000001E-3</v>
      </c>
      <c r="N50" s="528">
        <v>5.0000000000000001E-3</v>
      </c>
      <c r="O50" s="528">
        <v>5.0000000000000001E-3</v>
      </c>
      <c r="P50" s="528">
        <v>5.0000000000000001E-3</v>
      </c>
      <c r="Q50" s="528">
        <v>5.0000000000000001E-3</v>
      </c>
      <c r="R50" s="528">
        <v>5.0000000000000001E-3</v>
      </c>
      <c r="S50" s="528">
        <v>5.0000000000000001E-3</v>
      </c>
      <c r="T50" s="528">
        <v>5.0000000000000001E-3</v>
      </c>
      <c r="U50" s="528">
        <v>5.0000000000000001E-3</v>
      </c>
      <c r="V50" s="528">
        <v>5.0000000000000001E-3</v>
      </c>
      <c r="W50" s="528">
        <v>5.0000000000000001E-3</v>
      </c>
      <c r="X50" s="528">
        <v>5.0000000000000001E-3</v>
      </c>
      <c r="Y50" s="528">
        <v>5.0000000000000001E-3</v>
      </c>
      <c r="Z50" s="528">
        <v>5.0000000000000001E-3</v>
      </c>
      <c r="AA50" s="528">
        <v>5.0000000000000001E-3</v>
      </c>
      <c r="AB50" s="528">
        <v>5.0000000000000001E-3</v>
      </c>
      <c r="AC50" s="528">
        <v>5.0000000000000001E-3</v>
      </c>
      <c r="AD50" s="528">
        <v>5.0000000000000001E-3</v>
      </c>
      <c r="AE50" s="528">
        <v>5.0000000000000001E-3</v>
      </c>
      <c r="AF50" s="528">
        <v>5.0000000000000001E-3</v>
      </c>
      <c r="AG50" s="528">
        <v>5.0000000000000001E-3</v>
      </c>
      <c r="AH50" s="528">
        <v>5.0000000000000001E-3</v>
      </c>
      <c r="AI50" s="528">
        <v>5.0000000000000001E-3</v>
      </c>
      <c r="AJ50" s="528">
        <v>5.0000000000000001E-3</v>
      </c>
      <c r="AK50" s="528">
        <v>5.0000000000000001E-3</v>
      </c>
      <c r="AL50" s="528">
        <v>5.0000000000000001E-3</v>
      </c>
      <c r="AM50" s="528">
        <v>5.0000000000000001E-3</v>
      </c>
      <c r="AN50" s="528">
        <v>5.0000000000000001E-3</v>
      </c>
      <c r="AO50" s="528">
        <v>5.0000000000000001E-3</v>
      </c>
      <c r="AP50" s="528">
        <v>5.0000000000000001E-3</v>
      </c>
      <c r="AQ50" s="528">
        <v>5.0000000000000001E-3</v>
      </c>
      <c r="AR50" s="528">
        <v>5.0000000000000001E-3</v>
      </c>
      <c r="AS50" s="528">
        <v>5.0000000000000001E-3</v>
      </c>
      <c r="AT50" s="528">
        <v>5.0000000000000001E-3</v>
      </c>
      <c r="AU50" s="528">
        <v>5.0000000000000001E-3</v>
      </c>
      <c r="AV50" s="528">
        <v>5.0000000000000001E-3</v>
      </c>
      <c r="AW50" s="528">
        <v>5.0000000000000001E-3</v>
      </c>
      <c r="AX50" s="528">
        <v>5.0000000000000001E-3</v>
      </c>
      <c r="AY50" s="528">
        <v>5.0000000000000001E-3</v>
      </c>
      <c r="AZ50" s="528">
        <v>5.0000000000000001E-3</v>
      </c>
      <c r="BA50" s="528">
        <v>5.0000000000000001E-3</v>
      </c>
      <c r="BB50" s="528">
        <v>5.0000000000000001E-3</v>
      </c>
      <c r="BC50" s="528">
        <v>5.0000000000000001E-3</v>
      </c>
      <c r="BD50" s="528">
        <v>5.0000000000000001E-3</v>
      </c>
      <c r="BE50" s="528">
        <v>5.0000000000000001E-3</v>
      </c>
      <c r="BF50" s="528">
        <v>5.0000000000000001E-3</v>
      </c>
      <c r="BG50" s="528">
        <v>5.0000000000000001E-3</v>
      </c>
      <c r="BH50" s="528">
        <v>5.0000000000000001E-3</v>
      </c>
      <c r="BI50" s="528">
        <v>5.0000000000000001E-3</v>
      </c>
      <c r="BJ50" s="528">
        <v>5.0000000000000001E-3</v>
      </c>
      <c r="BK50" s="528">
        <v>5.0000000000000001E-3</v>
      </c>
    </row>
    <row r="52" spans="1:63" ht="14.25" customHeight="1" x14ac:dyDescent="0.35">
      <c r="A52" s="197" t="s">
        <v>1453</v>
      </c>
    </row>
    <row r="53" spans="1:63" ht="14.25" customHeight="1" x14ac:dyDescent="0.35">
      <c r="A53" s="39" t="s">
        <v>1454</v>
      </c>
      <c r="B53" s="2"/>
    </row>
    <row r="54" spans="1:63" ht="14.25" customHeight="1" x14ac:dyDescent="0.35">
      <c r="A54" s="43" t="s">
        <v>1455</v>
      </c>
      <c r="B54" s="11" t="s">
        <v>223</v>
      </c>
    </row>
    <row r="55" spans="1:63" ht="14.25" customHeight="1" x14ac:dyDescent="0.35">
      <c r="A55" s="523">
        <v>0</v>
      </c>
      <c r="B55" s="524" t="s">
        <v>1456</v>
      </c>
    </row>
    <row r="56" spans="1:63" ht="14.25" customHeight="1" x14ac:dyDescent="0.35">
      <c r="A56" s="523">
        <v>1</v>
      </c>
      <c r="B56" s="524" t="s">
        <v>1525</v>
      </c>
    </row>
    <row r="57" spans="1:63" ht="14.25" customHeight="1" x14ac:dyDescent="0.35">
      <c r="A57" s="44" t="s">
        <v>224</v>
      </c>
      <c r="B57" s="45">
        <v>0</v>
      </c>
    </row>
    <row r="59" spans="1:63" ht="14.25" customHeight="1" x14ac:dyDescent="0.35">
      <c r="A59" s="17" t="s">
        <v>727</v>
      </c>
      <c r="B59" s="39" t="s">
        <v>1457</v>
      </c>
    </row>
    <row r="60" spans="1:63" ht="14.25" customHeight="1" x14ac:dyDescent="0.35">
      <c r="A60" s="86" t="s">
        <v>448</v>
      </c>
      <c r="B60" s="525" t="s">
        <v>28</v>
      </c>
    </row>
    <row r="61" spans="1:63" ht="14.25" customHeight="1" x14ac:dyDescent="0.35">
      <c r="A61" s="86" t="s">
        <v>180</v>
      </c>
      <c r="B61" s="115">
        <v>2025</v>
      </c>
    </row>
    <row r="62" spans="1:63" ht="14.25" customHeight="1" x14ac:dyDescent="0.35">
      <c r="A62" s="165"/>
    </row>
    <row r="63" spans="1:63" ht="14.25" customHeight="1" x14ac:dyDescent="0.35">
      <c r="A63" s="39" t="s">
        <v>1458</v>
      </c>
      <c r="B63" s="48"/>
      <c r="C63" s="48"/>
      <c r="D63" s="48"/>
      <c r="E63" s="48"/>
      <c r="F63" s="48"/>
      <c r="G63" s="48"/>
      <c r="H63" s="48"/>
      <c r="I63" s="48"/>
      <c r="J63" s="48"/>
      <c r="K63" s="48"/>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row>
    <row r="64" spans="1:63" ht="14.25" customHeight="1" x14ac:dyDescent="0.35">
      <c r="A64" s="44" t="s">
        <v>475</v>
      </c>
      <c r="B64" s="526" t="s">
        <v>229</v>
      </c>
      <c r="C64" s="526" t="s">
        <v>230</v>
      </c>
      <c r="D64" s="526" t="s">
        <v>231</v>
      </c>
      <c r="E64" s="526" t="s">
        <v>232</v>
      </c>
      <c r="F64" s="526" t="s">
        <v>233</v>
      </c>
      <c r="G64" s="526" t="s">
        <v>234</v>
      </c>
      <c r="H64" s="526" t="s">
        <v>235</v>
      </c>
      <c r="I64" s="526" t="s">
        <v>236</v>
      </c>
      <c r="J64" s="526" t="s">
        <v>237</v>
      </c>
      <c r="K64" s="526" t="s">
        <v>238</v>
      </c>
      <c r="L64" s="526" t="s">
        <v>239</v>
      </c>
      <c r="M64" s="526" t="s">
        <v>240</v>
      </c>
      <c r="N64" s="526" t="s">
        <v>241</v>
      </c>
      <c r="O64" s="526" t="s">
        <v>242</v>
      </c>
      <c r="P64" s="526" t="s">
        <v>243</v>
      </c>
      <c r="Q64" s="526" t="s">
        <v>244</v>
      </c>
      <c r="R64" s="526" t="s">
        <v>245</v>
      </c>
      <c r="S64" s="526" t="s">
        <v>246</v>
      </c>
      <c r="T64" s="526" t="s">
        <v>247</v>
      </c>
      <c r="U64" s="526" t="s">
        <v>248</v>
      </c>
      <c r="V64" s="526" t="s">
        <v>249</v>
      </c>
      <c r="W64" s="526" t="s">
        <v>250</v>
      </c>
      <c r="X64" s="526" t="s">
        <v>251</v>
      </c>
      <c r="Y64" s="526" t="s">
        <v>252</v>
      </c>
      <c r="Z64" s="526" t="s">
        <v>253</v>
      </c>
      <c r="AA64" s="526" t="s">
        <v>254</v>
      </c>
      <c r="AB64" s="526" t="s">
        <v>255</v>
      </c>
      <c r="AC64" s="526" t="s">
        <v>256</v>
      </c>
      <c r="AD64" s="526" t="s">
        <v>257</v>
      </c>
      <c r="AE64" s="526" t="s">
        <v>258</v>
      </c>
      <c r="AF64" s="526" t="s">
        <v>259</v>
      </c>
      <c r="AG64" s="526" t="s">
        <v>260</v>
      </c>
      <c r="AH64" s="526" t="s">
        <v>261</v>
      </c>
      <c r="AI64" s="526" t="s">
        <v>262</v>
      </c>
      <c r="AJ64" s="526" t="s">
        <v>263</v>
      </c>
      <c r="AK64" s="526" t="s">
        <v>264</v>
      </c>
      <c r="AL64" s="526" t="s">
        <v>265</v>
      </c>
      <c r="AM64" s="526" t="s">
        <v>266</v>
      </c>
      <c r="AN64" s="526" t="s">
        <v>267</v>
      </c>
      <c r="AO64" s="526" t="s">
        <v>268</v>
      </c>
      <c r="AP64" s="526" t="s">
        <v>269</v>
      </c>
      <c r="AQ64" s="526" t="s">
        <v>270</v>
      </c>
      <c r="AR64" s="526" t="s">
        <v>271</v>
      </c>
      <c r="AS64" s="526" t="s">
        <v>272</v>
      </c>
      <c r="AT64" s="526" t="s">
        <v>273</v>
      </c>
      <c r="AU64" s="526" t="s">
        <v>274</v>
      </c>
      <c r="AV64" s="526" t="s">
        <v>275</v>
      </c>
      <c r="AW64" s="526" t="s">
        <v>276</v>
      </c>
      <c r="AX64" s="526" t="s">
        <v>277</v>
      </c>
      <c r="AY64" s="526" t="s">
        <v>278</v>
      </c>
      <c r="AZ64" s="526" t="s">
        <v>279</v>
      </c>
      <c r="BA64" s="526" t="s">
        <v>280</v>
      </c>
      <c r="BB64" s="526" t="s">
        <v>281</v>
      </c>
      <c r="BC64" s="526" t="s">
        <v>282</v>
      </c>
      <c r="BD64" s="526" t="s">
        <v>283</v>
      </c>
      <c r="BE64" s="526" t="s">
        <v>284</v>
      </c>
      <c r="BF64" s="526" t="s">
        <v>285</v>
      </c>
      <c r="BG64" s="526" t="s">
        <v>286</v>
      </c>
      <c r="BH64" s="526" t="s">
        <v>287</v>
      </c>
      <c r="BI64" s="526" t="s">
        <v>288</v>
      </c>
      <c r="BJ64" s="526" t="s">
        <v>289</v>
      </c>
      <c r="BK64" s="526" t="s">
        <v>290</v>
      </c>
    </row>
    <row r="65" spans="1:63" ht="14.25" customHeight="1" x14ac:dyDescent="0.35">
      <c r="A65" s="527" t="s">
        <v>291</v>
      </c>
      <c r="B65" s="528">
        <v>3.0002408903988784E-2</v>
      </c>
      <c r="C65" s="528">
        <v>3.0001992927674279E-2</v>
      </c>
      <c r="D65" s="528">
        <v>3.0003005455519483E-2</v>
      </c>
      <c r="E65" s="528">
        <v>3.0000423848162629E-2</v>
      </c>
      <c r="F65" s="528">
        <v>0.19291553280389892</v>
      </c>
      <c r="G65" s="528">
        <v>0.33870363805861453</v>
      </c>
      <c r="H65" s="528">
        <v>0.42157492028370658</v>
      </c>
      <c r="I65" s="528">
        <v>0.6592625112071846</v>
      </c>
      <c r="J65" s="528">
        <v>0</v>
      </c>
      <c r="K65" s="528">
        <v>4.5304566538010876E-2</v>
      </c>
      <c r="L65" s="528">
        <v>0.14603101335972055</v>
      </c>
      <c r="M65" s="528">
        <v>0.65738532566674035</v>
      </c>
      <c r="N65" s="528">
        <v>6.6074006940483612E-2</v>
      </c>
      <c r="O65" s="528">
        <v>3.0029333959587567E-2</v>
      </c>
      <c r="P65" s="528">
        <v>7.5251040523762209E-3</v>
      </c>
      <c r="Q65" s="528">
        <v>1.484505805157039E-2</v>
      </c>
      <c r="R65" s="528">
        <v>0.12400855172723536</v>
      </c>
      <c r="S65" s="528">
        <v>7.0925403422966049E-2</v>
      </c>
      <c r="T65" s="528">
        <v>3.7004485947002112E-2</v>
      </c>
      <c r="U65" s="528">
        <v>3.7641688253705467E-3</v>
      </c>
      <c r="V65" s="528">
        <v>1.4817829362265953E-2</v>
      </c>
      <c r="W65" s="528">
        <v>6.4018171980983751E-2</v>
      </c>
      <c r="X65" s="528">
        <v>6.2514986983559492E-2</v>
      </c>
      <c r="Y65" s="528">
        <v>2.7149158343839179E-2</v>
      </c>
      <c r="Z65" s="528">
        <v>0</v>
      </c>
      <c r="AA65" s="528">
        <v>7.4172188257012009E-2</v>
      </c>
      <c r="AB65" s="528">
        <v>5.0037045005539953E-2</v>
      </c>
      <c r="AC65" s="528">
        <v>5.1559001424289486E-2</v>
      </c>
      <c r="AD65" s="528">
        <v>6.2190725454013218E-2</v>
      </c>
      <c r="AE65" s="528">
        <v>4.4810947512881789E-2</v>
      </c>
      <c r="AF65" s="528">
        <v>4.1390488187683198E-2</v>
      </c>
      <c r="AG65" s="528">
        <v>3.0117338509280764E-2</v>
      </c>
      <c r="AH65" s="528">
        <v>3.0074128159373898E-2</v>
      </c>
      <c r="AI65" s="528">
        <v>0</v>
      </c>
      <c r="AJ65" s="528">
        <v>0.22665800061328045</v>
      </c>
      <c r="AK65" s="528">
        <v>0.14700666911530261</v>
      </c>
      <c r="AL65" s="528">
        <v>2.0770578685787321E-5</v>
      </c>
      <c r="AM65" s="528">
        <v>6.041408109796273E-2</v>
      </c>
      <c r="AN65" s="528">
        <v>0</v>
      </c>
      <c r="AO65" s="528">
        <v>3.0087438948171855E-2</v>
      </c>
      <c r="AP65" s="528">
        <v>3.0240031852070859E-2</v>
      </c>
      <c r="AQ65" s="528">
        <v>5.2252355755017608E-3</v>
      </c>
      <c r="AR65" s="528">
        <v>5.1546202197871489E-3</v>
      </c>
      <c r="AS65" s="528">
        <v>0.14327483466041774</v>
      </c>
      <c r="AT65" s="528">
        <v>7.5622311575876233E-2</v>
      </c>
      <c r="AU65" s="528">
        <v>0.12085768524235629</v>
      </c>
      <c r="AV65" s="528">
        <v>8.1332843321515996E-2</v>
      </c>
      <c r="AW65" s="528">
        <v>7.466271607055748E-2</v>
      </c>
      <c r="AX65" s="528">
        <v>7.9270620898624244E-2</v>
      </c>
      <c r="AY65" s="528">
        <v>3.0000032248693628E-2</v>
      </c>
      <c r="AZ65" s="528">
        <v>0.11876684946108469</v>
      </c>
      <c r="BA65" s="528">
        <v>0.13673885451822748</v>
      </c>
      <c r="BB65" s="528">
        <v>0.1762857566456221</v>
      </c>
      <c r="BC65" s="528">
        <v>3.0000369492681079E-2</v>
      </c>
      <c r="BD65" s="528">
        <v>5.8832027957581613E-2</v>
      </c>
      <c r="BE65" s="528">
        <v>0.36117566548026203</v>
      </c>
      <c r="BF65" s="528">
        <v>3.000194383940516E-2</v>
      </c>
      <c r="BG65" s="528">
        <v>3.0001768726635927E-2</v>
      </c>
      <c r="BH65" s="528">
        <v>3.0000392596011224E-2</v>
      </c>
      <c r="BI65" s="528">
        <v>1.4366391212335542E-2</v>
      </c>
      <c r="BJ65" s="528">
        <v>6.3248352454479372E-3</v>
      </c>
      <c r="BK65" s="528">
        <v>0.40414743137735232</v>
      </c>
    </row>
    <row r="66" spans="1:63" ht="14.25" customHeight="1" x14ac:dyDescent="0.35">
      <c r="A66" s="529" t="s">
        <v>148</v>
      </c>
      <c r="B66" s="528">
        <v>3.0009771795074892E-2</v>
      </c>
      <c r="C66" s="528">
        <v>3.0004583616709969E-2</v>
      </c>
      <c r="D66" s="528">
        <v>3.0029659138328429E-2</v>
      </c>
      <c r="E66" s="528">
        <v>3.0042099674763772E-2</v>
      </c>
      <c r="F66" s="528">
        <v>0.10869545987826165</v>
      </c>
      <c r="G66" s="528">
        <v>0.10871437981623489</v>
      </c>
      <c r="H66" s="528">
        <v>0.10871437981623587</v>
      </c>
      <c r="I66" s="528">
        <v>0.10869545987826165</v>
      </c>
      <c r="J66" s="528">
        <v>0</v>
      </c>
      <c r="K66" s="528">
        <v>1.9754656315814606E-2</v>
      </c>
      <c r="L66" s="528">
        <v>1.7522246553757344E-2</v>
      </c>
      <c r="M66" s="528">
        <v>0</v>
      </c>
      <c r="N66" s="528">
        <v>1.0460255101048213E-2</v>
      </c>
      <c r="O66" s="528">
        <v>8.7885052529056863E-3</v>
      </c>
      <c r="P66" s="528">
        <v>3.289163708321672E-2</v>
      </c>
      <c r="Q66" s="528">
        <v>1.3795784164049744E-4</v>
      </c>
      <c r="R66" s="528">
        <v>0.12692000845781931</v>
      </c>
      <c r="S66" s="528">
        <v>2.4952531542515401E-2</v>
      </c>
      <c r="T66" s="528">
        <v>3.0060832792484355E-2</v>
      </c>
      <c r="U66" s="528">
        <v>0.32542457693788968</v>
      </c>
      <c r="V66" s="528">
        <v>0.13048475362454254</v>
      </c>
      <c r="W66" s="528">
        <v>5.8855149924800662E-2</v>
      </c>
      <c r="X66" s="528">
        <v>1.7957029718380733E-2</v>
      </c>
      <c r="Y66" s="528">
        <v>3.0029038638007259E-2</v>
      </c>
      <c r="Z66" s="528">
        <v>0</v>
      </c>
      <c r="AA66" s="528">
        <v>3.0011060286391021E-2</v>
      </c>
      <c r="AB66" s="528">
        <v>3.0002769779177693E-2</v>
      </c>
      <c r="AC66" s="528">
        <v>9.9515660860983856E-3</v>
      </c>
      <c r="AD66" s="528">
        <v>6.6485325883250998E-2</v>
      </c>
      <c r="AE66" s="528">
        <v>3.0056200664433225E-2</v>
      </c>
      <c r="AF66" s="528">
        <v>1.4318933243125371E-2</v>
      </c>
      <c r="AG66" s="528">
        <v>8.087690898900253E-2</v>
      </c>
      <c r="AH66" s="528">
        <v>2.2856122127542667E-2</v>
      </c>
      <c r="AI66" s="528">
        <v>0.28424338234373647</v>
      </c>
      <c r="AJ66" s="528">
        <v>0.1643481674109469</v>
      </c>
      <c r="AK66" s="528">
        <v>0.21478219557869183</v>
      </c>
      <c r="AL66" s="528">
        <v>3.002297665576717E-2</v>
      </c>
      <c r="AM66" s="528">
        <v>0.23969964607097599</v>
      </c>
      <c r="AN66" s="528">
        <v>0</v>
      </c>
      <c r="AO66" s="528">
        <v>3.0013299878885309E-2</v>
      </c>
      <c r="AP66" s="528">
        <v>2.0955320081703789E-2</v>
      </c>
      <c r="AQ66" s="528">
        <v>3.0028137143167211E-2</v>
      </c>
      <c r="AR66" s="528">
        <v>0.25880906576050572</v>
      </c>
      <c r="AS66" s="528">
        <v>6.6508609291301923E-2</v>
      </c>
      <c r="AT66" s="528">
        <v>3.7833947778430778E-2</v>
      </c>
      <c r="AU66" s="528">
        <v>0.11012763121286487</v>
      </c>
      <c r="AV66" s="528">
        <v>3.001113296296826E-2</v>
      </c>
      <c r="AW66" s="528">
        <v>3.0011869550634739E-2</v>
      </c>
      <c r="AX66" s="528">
        <v>3.7333715128456735E-2</v>
      </c>
      <c r="AY66" s="528">
        <v>3.0011663991880513E-2</v>
      </c>
      <c r="AZ66" s="528">
        <v>8.7566940727035474E-4</v>
      </c>
      <c r="BA66" s="528">
        <v>7.2897101268112538E-6</v>
      </c>
      <c r="BB66" s="528">
        <v>1.9279588404067578E-2</v>
      </c>
      <c r="BC66" s="528">
        <v>8.951215023168943E-2</v>
      </c>
      <c r="BD66" s="528">
        <v>0.15954508915401069</v>
      </c>
      <c r="BE66" s="528">
        <v>0.50587287228189848</v>
      </c>
      <c r="BF66" s="528">
        <v>3.0001519950258359E-2</v>
      </c>
      <c r="BG66" s="528">
        <v>3.0001508531962724E-2</v>
      </c>
      <c r="BH66" s="528">
        <v>3.000129790662379E-2</v>
      </c>
      <c r="BI66" s="528">
        <v>1.0496060978966687E-2</v>
      </c>
      <c r="BJ66" s="528">
        <v>2.2104782186512326E-2</v>
      </c>
      <c r="BK66" s="528">
        <v>0.41515815945728429</v>
      </c>
    </row>
    <row r="67" spans="1:63" ht="14.25" customHeight="1" x14ac:dyDescent="0.35">
      <c r="A67" s="529" t="s">
        <v>149</v>
      </c>
      <c r="B67" s="528">
        <v>3.0011830709135767E-2</v>
      </c>
      <c r="C67" s="528">
        <v>3.0006644141186586E-2</v>
      </c>
      <c r="D67" s="528">
        <v>3.0007337629996488E-2</v>
      </c>
      <c r="E67" s="528">
        <v>3.0000552683858039E-2</v>
      </c>
      <c r="F67" s="528">
        <v>0.64539696483871822</v>
      </c>
      <c r="G67" s="528">
        <v>0.53537143388567987</v>
      </c>
      <c r="H67" s="528">
        <v>0.81508943344183205</v>
      </c>
      <c r="I67" s="528">
        <v>0.52904631836262317</v>
      </c>
      <c r="J67" s="528">
        <v>0</v>
      </c>
      <c r="K67" s="528">
        <v>7.8233447521713953E-6</v>
      </c>
      <c r="L67" s="528">
        <v>6.4288832929449799E-2</v>
      </c>
      <c r="M67" s="528">
        <v>0</v>
      </c>
      <c r="N67" s="528">
        <v>4.8336442780963836E-2</v>
      </c>
      <c r="O67" s="528">
        <v>0.62261862311494354</v>
      </c>
      <c r="P67" s="528">
        <v>0.1319659769613663</v>
      </c>
      <c r="Q67" s="528">
        <v>2.8380354320172783E-3</v>
      </c>
      <c r="R67" s="528">
        <v>1.2919982953773706E-2</v>
      </c>
      <c r="S67" s="528">
        <v>6.1537168237767358E-2</v>
      </c>
      <c r="T67" s="528">
        <v>7.6715326896754504E-2</v>
      </c>
      <c r="U67" s="528">
        <v>0</v>
      </c>
      <c r="V67" s="528">
        <v>1.6274430605134407E-2</v>
      </c>
      <c r="W67" s="528">
        <v>8.6822786736895807E-2</v>
      </c>
      <c r="X67" s="528">
        <v>4.3704161451745771E-2</v>
      </c>
      <c r="Y67" s="528">
        <v>8.9678003798641756E-2</v>
      </c>
      <c r="Z67" s="528">
        <v>0</v>
      </c>
      <c r="AA67" s="528">
        <v>2.756697114664327E-2</v>
      </c>
      <c r="AB67" s="528">
        <v>0.12588405463849722</v>
      </c>
      <c r="AC67" s="528">
        <v>5.6228916402379467E-2</v>
      </c>
      <c r="AD67" s="528">
        <v>6.7035833856148211E-2</v>
      </c>
      <c r="AE67" s="528">
        <v>7.4356329713618205E-2</v>
      </c>
      <c r="AF67" s="528">
        <v>1.0203146531271329E-2</v>
      </c>
      <c r="AG67" s="528">
        <v>3.5242774020930734E-2</v>
      </c>
      <c r="AH67" s="528">
        <v>0.23550019803232808</v>
      </c>
      <c r="AI67" s="528">
        <v>0.53884952639534434</v>
      </c>
      <c r="AJ67" s="528">
        <v>0.45231445729887593</v>
      </c>
      <c r="AK67" s="528">
        <v>0.37700856146834077</v>
      </c>
      <c r="AL67" s="528">
        <v>2.8306382438479129E-2</v>
      </c>
      <c r="AM67" s="528">
        <v>0.53968457716286955</v>
      </c>
      <c r="AN67" s="528">
        <v>0</v>
      </c>
      <c r="AO67" s="528">
        <v>4.1528838598711957E-7</v>
      </c>
      <c r="AP67" s="528">
        <v>0.14211440215261292</v>
      </c>
      <c r="AQ67" s="528">
        <v>8.2570896080380707E-2</v>
      </c>
      <c r="AR67" s="528">
        <v>3.0944103420116213E-2</v>
      </c>
      <c r="AS67" s="528">
        <v>0.13632417317068854</v>
      </c>
      <c r="AT67" s="528">
        <v>3.0078404742908332E-2</v>
      </c>
      <c r="AU67" s="528">
        <v>4.6035820924109516E-2</v>
      </c>
      <c r="AV67" s="528">
        <v>6.7933016548473169E-2</v>
      </c>
      <c r="AW67" s="528">
        <v>6.5655810205163284E-2</v>
      </c>
      <c r="AX67" s="528">
        <v>4.6237653409684533E-2</v>
      </c>
      <c r="AY67" s="528">
        <v>3.0002485292003778E-2</v>
      </c>
      <c r="AZ67" s="528">
        <v>3.0000164495597503E-2</v>
      </c>
      <c r="BA67" s="528">
        <v>5.5122079100923205E-2</v>
      </c>
      <c r="BB67" s="528">
        <v>3.0021772731382301E-2</v>
      </c>
      <c r="BC67" s="528">
        <v>7.2347969456296998E-2</v>
      </c>
      <c r="BD67" s="528">
        <v>0.266882768063677</v>
      </c>
      <c r="BE67" s="528">
        <v>0.53613666530516579</v>
      </c>
      <c r="BF67" s="528">
        <v>3.0008914303317369E-2</v>
      </c>
      <c r="BG67" s="528">
        <v>3.0002211625810057E-2</v>
      </c>
      <c r="BH67" s="528">
        <v>3.0000563512846828E-2</v>
      </c>
      <c r="BI67" s="528">
        <v>1.9332250332781409E-3</v>
      </c>
      <c r="BJ67" s="528">
        <v>2.3352047240615365E-2</v>
      </c>
      <c r="BK67" s="528">
        <v>0.9989427624848366</v>
      </c>
    </row>
    <row r="68" spans="1:63" ht="14.25" customHeight="1" x14ac:dyDescent="0.35">
      <c r="A68" s="529" t="s">
        <v>150</v>
      </c>
      <c r="B68" s="528">
        <v>3.0024063093836567E-2</v>
      </c>
      <c r="C68" s="528">
        <v>3.0008302418310914E-2</v>
      </c>
      <c r="D68" s="528">
        <v>3.0002130409989242E-2</v>
      </c>
      <c r="E68" s="528">
        <v>3.000858908339216E-2</v>
      </c>
      <c r="F68" s="528">
        <v>0.73962729194769794</v>
      </c>
      <c r="G68" s="528">
        <v>0.13010079903830837</v>
      </c>
      <c r="H68" s="528">
        <v>0.15557271378246901</v>
      </c>
      <c r="I68" s="528">
        <v>3.0012074800556902E-2</v>
      </c>
      <c r="J68" s="528">
        <v>0</v>
      </c>
      <c r="K68" s="528">
        <v>0.12294549903123891</v>
      </c>
      <c r="L68" s="528">
        <v>9.9336181499921114E-2</v>
      </c>
      <c r="M68" s="528">
        <v>0.25212899751372375</v>
      </c>
      <c r="N68" s="528">
        <v>5.2445843369358695E-2</v>
      </c>
      <c r="O68" s="528">
        <v>1.7868828383608891E-2</v>
      </c>
      <c r="P68" s="528">
        <v>0.16594165900052571</v>
      </c>
      <c r="Q68" s="528">
        <v>2.4078999295018753E-4</v>
      </c>
      <c r="R68" s="528">
        <v>6.3875272927472859E-2</v>
      </c>
      <c r="S68" s="528">
        <v>5.1735153179363932E-2</v>
      </c>
      <c r="T68" s="528">
        <v>1.9807416456475656E-4</v>
      </c>
      <c r="U68" s="528">
        <v>0</v>
      </c>
      <c r="V68" s="528">
        <v>3.0292552611163658E-2</v>
      </c>
      <c r="W68" s="528">
        <v>8.4305047303808639E-2</v>
      </c>
      <c r="X68" s="528">
        <v>3.9299390366976862E-2</v>
      </c>
      <c r="Y68" s="528">
        <v>3.0138230344812156E-2</v>
      </c>
      <c r="Z68" s="528">
        <v>0</v>
      </c>
      <c r="AA68" s="528">
        <v>1.3482630690349334E-2</v>
      </c>
      <c r="AB68" s="528">
        <v>3.0046098753814345E-2</v>
      </c>
      <c r="AC68" s="528">
        <v>1.9365396242809044E-2</v>
      </c>
      <c r="AD68" s="528">
        <v>4.7208889272076046E-2</v>
      </c>
      <c r="AE68" s="528">
        <v>1.1367179642427795E-2</v>
      </c>
      <c r="AF68" s="528">
        <v>3.0172841300072521E-2</v>
      </c>
      <c r="AG68" s="528">
        <v>9.1910238272027392E-2</v>
      </c>
      <c r="AH68" s="528">
        <v>3.0048363692048646E-2</v>
      </c>
      <c r="AI68" s="528">
        <v>0</v>
      </c>
      <c r="AJ68" s="528">
        <v>0.45174213120172202</v>
      </c>
      <c r="AK68" s="528">
        <v>0.38754128940156779</v>
      </c>
      <c r="AL68" s="528">
        <v>7.1494441951388697E-5</v>
      </c>
      <c r="AM68" s="528">
        <v>0</v>
      </c>
      <c r="AN68" s="528">
        <v>0</v>
      </c>
      <c r="AO68" s="528">
        <v>1.0296700314350032E-9</v>
      </c>
      <c r="AP68" s="528">
        <v>0.13815596367188984</v>
      </c>
      <c r="AQ68" s="528">
        <v>6.161503071199666E-6</v>
      </c>
      <c r="AR68" s="528">
        <v>6.5151465768216842E-5</v>
      </c>
      <c r="AS68" s="528">
        <v>1.7189893849708062E-2</v>
      </c>
      <c r="AT68" s="528">
        <v>3.0106396865047159E-2</v>
      </c>
      <c r="AU68" s="528">
        <v>4.4511483521420418E-2</v>
      </c>
      <c r="AV68" s="528">
        <v>3.0086408560715927E-2</v>
      </c>
      <c r="AW68" s="528">
        <v>3.0127690672856706E-2</v>
      </c>
      <c r="AX68" s="528">
        <v>3.004710164296899E-2</v>
      </c>
      <c r="AY68" s="528">
        <v>0.1042352336264407</v>
      </c>
      <c r="AZ68" s="528">
        <v>0.28621610012426962</v>
      </c>
      <c r="BA68" s="528">
        <v>2.0496389112417124E-2</v>
      </c>
      <c r="BB68" s="528">
        <v>0.17051134314123606</v>
      </c>
      <c r="BC68" s="528">
        <v>0.14820905930168168</v>
      </c>
      <c r="BD68" s="528">
        <v>0.2749871417072508</v>
      </c>
      <c r="BE68" s="528">
        <v>0.59139671141478145</v>
      </c>
      <c r="BF68" s="528">
        <v>3.0063168690564399E-2</v>
      </c>
      <c r="BG68" s="528">
        <v>3.0026134219017099E-2</v>
      </c>
      <c r="BH68" s="528">
        <v>3.0012490452275078E-2</v>
      </c>
      <c r="BI68" s="528">
        <v>2.3971380172871207E-2</v>
      </c>
      <c r="BJ68" s="528">
        <v>3.0039457951551669E-2</v>
      </c>
      <c r="BK68" s="528">
        <v>2.9768437892669666E-2</v>
      </c>
    </row>
    <row r="69" spans="1:63" ht="14.25" customHeight="1" x14ac:dyDescent="0.35">
      <c r="A69" s="529" t="s">
        <v>151</v>
      </c>
      <c r="B69" s="528">
        <v>3.030809199364453E-2</v>
      </c>
      <c r="C69" s="528">
        <v>3.0126960868672829E-2</v>
      </c>
      <c r="D69" s="528">
        <v>5.6710059877099579E-3</v>
      </c>
      <c r="E69" s="528">
        <v>3.0299679920456752E-2</v>
      </c>
      <c r="F69" s="528">
        <v>3.0301106395241185E-2</v>
      </c>
      <c r="G69" s="528">
        <v>0</v>
      </c>
      <c r="H69" s="528">
        <v>0</v>
      </c>
      <c r="I69" s="528">
        <v>3.0344123067400541E-2</v>
      </c>
      <c r="J69" s="528">
        <v>0</v>
      </c>
      <c r="K69" s="528">
        <v>8.7351945023133079E-2</v>
      </c>
      <c r="L69" s="528">
        <v>2.655424223573314E-2</v>
      </c>
      <c r="M69" s="528">
        <v>0</v>
      </c>
      <c r="N69" s="528">
        <v>2.1922971685732061E-2</v>
      </c>
      <c r="O69" s="528">
        <v>3.0049452087402451E-2</v>
      </c>
      <c r="P69" s="528">
        <v>4.8883250743439105E-2</v>
      </c>
      <c r="Q69" s="528">
        <v>9.0586082296438941E-18</v>
      </c>
      <c r="R69" s="528">
        <v>4.6750258977905336E-2</v>
      </c>
      <c r="S69" s="528">
        <v>3.000655690522163E-2</v>
      </c>
      <c r="T69" s="528">
        <v>3.0030110818875199E-2</v>
      </c>
      <c r="U69" s="528">
        <v>0</v>
      </c>
      <c r="V69" s="528">
        <v>3.1099104443918415E-2</v>
      </c>
      <c r="W69" s="528">
        <v>1.8176443629570736E-2</v>
      </c>
      <c r="X69" s="528">
        <v>3.0118593664740255E-2</v>
      </c>
      <c r="Y69" s="528">
        <v>3.0392080535159498E-2</v>
      </c>
      <c r="Z69" s="528">
        <v>0</v>
      </c>
      <c r="AA69" s="528">
        <v>3.0240430422338736E-2</v>
      </c>
      <c r="AB69" s="528">
        <v>3.0039383088598239E-2</v>
      </c>
      <c r="AC69" s="528">
        <v>1.058524904449311E-2</v>
      </c>
      <c r="AD69" s="528">
        <v>7.2267318793279411E-2</v>
      </c>
      <c r="AE69" s="528">
        <v>3.0063290922284769E-2</v>
      </c>
      <c r="AF69" s="528">
        <v>3.0232006475202636E-2</v>
      </c>
      <c r="AG69" s="528">
        <v>0</v>
      </c>
      <c r="AH69" s="528">
        <v>0</v>
      </c>
      <c r="AI69" s="528">
        <v>0</v>
      </c>
      <c r="AJ69" s="528">
        <v>0</v>
      </c>
      <c r="AK69" s="528">
        <v>0.47535711199816999</v>
      </c>
      <c r="AL69" s="528">
        <v>0.14650027620125947</v>
      </c>
      <c r="AM69" s="528">
        <v>0.46509079686001742</v>
      </c>
      <c r="AN69" s="528">
        <v>0</v>
      </c>
      <c r="AO69" s="528">
        <v>0.56983390707119363</v>
      </c>
      <c r="AP69" s="528">
        <v>3.7375404366318796E-2</v>
      </c>
      <c r="AQ69" s="528">
        <v>8.5255758018662267E-2</v>
      </c>
      <c r="AR69" s="528">
        <v>2.9999999999999954E-2</v>
      </c>
      <c r="AS69" s="528">
        <v>2.4173710413536933E-7</v>
      </c>
      <c r="AT69" s="528">
        <v>3.0224451369918918E-2</v>
      </c>
      <c r="AU69" s="528">
        <v>0.13970526713198758</v>
      </c>
      <c r="AV69" s="528">
        <v>3.5435435221610891E-2</v>
      </c>
      <c r="AW69" s="528">
        <v>3.086511116887718E-2</v>
      </c>
      <c r="AX69" s="528">
        <v>3.0299531289851515E-2</v>
      </c>
      <c r="AY69" s="528">
        <v>0.13948981248781434</v>
      </c>
      <c r="AZ69" s="528">
        <v>3.0128194952756732E-2</v>
      </c>
      <c r="BA69" s="528">
        <v>3.0172105074094697E-2</v>
      </c>
      <c r="BB69" s="528">
        <v>0.14687504540737983</v>
      </c>
      <c r="BC69" s="528">
        <v>3.0026233334534875E-2</v>
      </c>
      <c r="BD69" s="528">
        <v>8.8126269719972408E-2</v>
      </c>
      <c r="BE69" s="528">
        <v>0.55793609954047574</v>
      </c>
      <c r="BF69" s="528">
        <v>3.0312508745663415E-2</v>
      </c>
      <c r="BG69" s="528">
        <v>3.3660463162374712E-2</v>
      </c>
      <c r="BH69" s="528">
        <v>3.0021533772065071E-2</v>
      </c>
      <c r="BI69" s="528">
        <v>5.3744393112048393E-2</v>
      </c>
      <c r="BJ69" s="528">
        <v>4.2203321942921236E-2</v>
      </c>
      <c r="BK69" s="528">
        <v>1.738899327093461E-2</v>
      </c>
    </row>
    <row r="70" spans="1:63" ht="14.25" customHeight="1" x14ac:dyDescent="0.35">
      <c r="A70" s="529" t="s">
        <v>217</v>
      </c>
      <c r="B70" s="528">
        <v>3.8846133113037556E-2</v>
      </c>
      <c r="C70" s="528">
        <v>3.0000367787390372E-2</v>
      </c>
      <c r="D70" s="528">
        <v>0.14569918003154234</v>
      </c>
      <c r="E70" s="528">
        <v>7.2493113141231056E-3</v>
      </c>
      <c r="F70" s="528">
        <v>0.26537153043976103</v>
      </c>
      <c r="G70" s="528">
        <v>6.8831223102210418E-2</v>
      </c>
      <c r="H70" s="528">
        <v>0.42066143466845152</v>
      </c>
      <c r="I70" s="528">
        <v>0</v>
      </c>
      <c r="J70" s="528">
        <v>6.8643207355358685E-3</v>
      </c>
      <c r="K70" s="528">
        <v>1.9656109692935703E-2</v>
      </c>
      <c r="L70" s="528">
        <v>9.4424862028215581E-2</v>
      </c>
      <c r="M70" s="528">
        <v>0.64602001798990194</v>
      </c>
      <c r="N70" s="528">
        <v>1.6095335178722761E-2</v>
      </c>
      <c r="O70" s="528">
        <v>6.0098074798701648E-2</v>
      </c>
      <c r="P70" s="528">
        <v>4.6210363298307078E-2</v>
      </c>
      <c r="Q70" s="528">
        <v>3.0000871263316416E-2</v>
      </c>
      <c r="R70" s="528">
        <v>0.10297530178636584</v>
      </c>
      <c r="S70" s="528">
        <v>7.1411004616190016E-2</v>
      </c>
      <c r="T70" s="528">
        <v>2.0127201723185575E-2</v>
      </c>
      <c r="U70" s="528">
        <v>5.2177197844671626E-2</v>
      </c>
      <c r="V70" s="528">
        <v>2.3322502795616096E-2</v>
      </c>
      <c r="W70" s="528">
        <v>0.1110325804697392</v>
      </c>
      <c r="X70" s="528">
        <v>0.12429064510044233</v>
      </c>
      <c r="Y70" s="528">
        <v>5.8725325054843305E-2</v>
      </c>
      <c r="Z70" s="528">
        <v>0</v>
      </c>
      <c r="AA70" s="528">
        <v>6.5378414722893005E-2</v>
      </c>
      <c r="AB70" s="528">
        <v>3.9283355226781141E-2</v>
      </c>
      <c r="AC70" s="528">
        <v>8.1020725285824574E-2</v>
      </c>
      <c r="AD70" s="528">
        <v>5.6462672728345369E-2</v>
      </c>
      <c r="AE70" s="528">
        <v>6.5810234605763906E-2</v>
      </c>
      <c r="AF70" s="528">
        <v>4.1847193433660897E-2</v>
      </c>
      <c r="AG70" s="528">
        <v>0.15545997105730919</v>
      </c>
      <c r="AH70" s="528">
        <v>4.3904533831415089E-3</v>
      </c>
      <c r="AI70" s="528">
        <v>0.58595444627331561</v>
      </c>
      <c r="AJ70" s="528">
        <v>0.47080498528146575</v>
      </c>
      <c r="AK70" s="528">
        <v>0.3959371156076002</v>
      </c>
      <c r="AL70" s="528">
        <v>3.0000033464881788E-2</v>
      </c>
      <c r="AM70" s="528">
        <v>0.55653228492323603</v>
      </c>
      <c r="AN70" s="528">
        <v>0</v>
      </c>
      <c r="AO70" s="528">
        <v>0.20356244396938955</v>
      </c>
      <c r="AP70" s="528">
        <v>9.4319798663000776E-2</v>
      </c>
      <c r="AQ70" s="528">
        <v>1.0406464104294045E-3</v>
      </c>
      <c r="AR70" s="528">
        <v>9.0119004580832704E-2</v>
      </c>
      <c r="AS70" s="528">
        <v>3.1715646443019684E-2</v>
      </c>
      <c r="AT70" s="528">
        <v>3.3325372089566242E-2</v>
      </c>
      <c r="AU70" s="528">
        <v>8.2824536942405602E-2</v>
      </c>
      <c r="AV70" s="528">
        <v>5.0367771009088853E-2</v>
      </c>
      <c r="AW70" s="528">
        <v>3.8150296395453275E-2</v>
      </c>
      <c r="AX70" s="528">
        <v>3.0920431891540485E-2</v>
      </c>
      <c r="AY70" s="528">
        <v>3.000052646166285E-2</v>
      </c>
      <c r="AZ70" s="528">
        <v>3.6328082397535495E-2</v>
      </c>
      <c r="BA70" s="528">
        <v>0.11557242342955799</v>
      </c>
      <c r="BB70" s="528">
        <v>7.911539536774638E-2</v>
      </c>
      <c r="BC70" s="528">
        <v>8.4082465365543008E-2</v>
      </c>
      <c r="BD70" s="528">
        <v>0.22618137878231806</v>
      </c>
      <c r="BE70" s="528">
        <v>0.32132214141563759</v>
      </c>
      <c r="BF70" s="528">
        <v>3.0000591609098643E-2</v>
      </c>
      <c r="BG70" s="528">
        <v>5.6477809394185228E-3</v>
      </c>
      <c r="BH70" s="528">
        <v>3.0000194258598983E-2</v>
      </c>
      <c r="BI70" s="528">
        <v>2.7106056604171206E-2</v>
      </c>
      <c r="BJ70" s="528">
        <v>4.0644058514291329E-2</v>
      </c>
      <c r="BK70" s="528">
        <v>0.27136472203352457</v>
      </c>
    </row>
    <row r="71" spans="1:63" ht="14.25" customHeight="1" x14ac:dyDescent="0.35">
      <c r="A71" s="529" t="s">
        <v>153</v>
      </c>
      <c r="B71" s="528">
        <v>3.0008569745395453E-2</v>
      </c>
      <c r="C71" s="528">
        <v>3.0012386366777173E-2</v>
      </c>
      <c r="D71" s="528">
        <v>3.0046430042307205E-2</v>
      </c>
      <c r="E71" s="528">
        <v>3.0005186604962056E-2</v>
      </c>
      <c r="F71" s="528">
        <v>0.7430232352845727</v>
      </c>
      <c r="G71" s="528">
        <v>0.59184140815074737</v>
      </c>
      <c r="H71" s="528">
        <v>0.71081015896868061</v>
      </c>
      <c r="I71" s="528">
        <v>0.74292260853334857</v>
      </c>
      <c r="J71" s="528">
        <v>0.76041226418184071</v>
      </c>
      <c r="K71" s="528">
        <v>0.15213049183003827</v>
      </c>
      <c r="L71" s="528">
        <v>0.16443428163535079</v>
      </c>
      <c r="M71" s="528">
        <v>0.73133587232928998</v>
      </c>
      <c r="N71" s="528">
        <v>8.8690430707048962E-2</v>
      </c>
      <c r="O71" s="528">
        <v>1.2708340109971279E-2</v>
      </c>
      <c r="P71" s="528">
        <v>0.24855447112804216</v>
      </c>
      <c r="Q71" s="528">
        <v>0.12093873719284672</v>
      </c>
      <c r="R71" s="528">
        <v>0.17054901223112207</v>
      </c>
      <c r="S71" s="528">
        <v>3.0002390675981466E-2</v>
      </c>
      <c r="T71" s="528">
        <v>3.0003129769002278E-2</v>
      </c>
      <c r="U71" s="528">
        <v>0.94089852781063754</v>
      </c>
      <c r="V71" s="528">
        <v>1.8776053635044584E-2</v>
      </c>
      <c r="W71" s="528">
        <v>0.23523854103903014</v>
      </c>
      <c r="X71" s="528">
        <v>3.0008635330670996E-2</v>
      </c>
      <c r="Y71" s="528">
        <v>6.6459325810802779E-3</v>
      </c>
      <c r="Z71" s="528">
        <v>0</v>
      </c>
      <c r="AA71" s="528">
        <v>1.8301259485823149E-2</v>
      </c>
      <c r="AB71" s="528">
        <v>0.10989980287346147</v>
      </c>
      <c r="AC71" s="528">
        <v>3.7922703697911592E-2</v>
      </c>
      <c r="AD71" s="528">
        <v>5.1316985255885086E-2</v>
      </c>
      <c r="AE71" s="528">
        <v>3.0013191464298612E-2</v>
      </c>
      <c r="AF71" s="528">
        <v>6.784520944520421E-2</v>
      </c>
      <c r="AG71" s="528">
        <v>7.6615516866836125E-2</v>
      </c>
      <c r="AH71" s="528">
        <v>2.5727770170932633E-2</v>
      </c>
      <c r="AI71" s="528">
        <v>0.63747976182136534</v>
      </c>
      <c r="AJ71" s="528">
        <v>5.7106515683217694E-2</v>
      </c>
      <c r="AK71" s="528">
        <v>0.31962559322689815</v>
      </c>
      <c r="AL71" s="528">
        <v>3.0075168996231198E-2</v>
      </c>
      <c r="AM71" s="528">
        <v>0.24873985785503225</v>
      </c>
      <c r="AN71" s="528">
        <v>0.18392844006568076</v>
      </c>
      <c r="AO71" s="528">
        <v>1.5074183440312297E-2</v>
      </c>
      <c r="AP71" s="528">
        <v>0.10727685130865568</v>
      </c>
      <c r="AQ71" s="528">
        <v>2.510873709334731E-3</v>
      </c>
      <c r="AR71" s="528">
        <v>3.3911679984985057E-3</v>
      </c>
      <c r="AS71" s="528">
        <v>8.7898777706174408E-2</v>
      </c>
      <c r="AT71" s="528">
        <v>1.2299349729652491E-2</v>
      </c>
      <c r="AU71" s="528">
        <v>5.9940259670272861E-2</v>
      </c>
      <c r="AV71" s="528">
        <v>3.0002892348071956E-2</v>
      </c>
      <c r="AW71" s="528">
        <v>3.0007418006536887E-2</v>
      </c>
      <c r="AX71" s="528">
        <v>6.2449737850162973E-2</v>
      </c>
      <c r="AY71" s="528">
        <v>1.5579974598524226E-6</v>
      </c>
      <c r="AZ71" s="528">
        <v>3.8470296011508501E-3</v>
      </c>
      <c r="BA71" s="528">
        <v>3.3345748506202463E-2</v>
      </c>
      <c r="BB71" s="528">
        <v>1.952547530616016E-2</v>
      </c>
      <c r="BC71" s="528">
        <v>3.9594249336612373E-3</v>
      </c>
      <c r="BD71" s="528">
        <v>0.234183819322142</v>
      </c>
      <c r="BE71" s="528">
        <v>0.40143240683431958</v>
      </c>
      <c r="BF71" s="528">
        <v>3.0009725642133982E-2</v>
      </c>
      <c r="BG71" s="528">
        <v>9.9695404593306749E-3</v>
      </c>
      <c r="BH71" s="528">
        <v>3.0002740819984833E-2</v>
      </c>
      <c r="BI71" s="528">
        <v>3.0002029771786919E-2</v>
      </c>
      <c r="BJ71" s="528">
        <v>6.9245711965886816E-2</v>
      </c>
      <c r="BK71" s="528">
        <v>0.41968107173699126</v>
      </c>
    </row>
    <row r="72" spans="1:63" ht="14.25" customHeight="1" x14ac:dyDescent="0.35">
      <c r="A72" s="529" t="s">
        <v>154</v>
      </c>
      <c r="B72" s="528">
        <v>9.4526935544727117E-2</v>
      </c>
      <c r="C72" s="528">
        <v>3.1012928887938742E-2</v>
      </c>
      <c r="D72" s="528">
        <v>4.053988051280099E-2</v>
      </c>
      <c r="E72" s="528">
        <v>3.8355625403592025E-2</v>
      </c>
      <c r="F72" s="528">
        <v>0.16010202555364522</v>
      </c>
      <c r="G72" s="528">
        <v>0</v>
      </c>
      <c r="H72" s="528">
        <v>0</v>
      </c>
      <c r="I72" s="528">
        <v>0.40728590329618686</v>
      </c>
      <c r="J72" s="528">
        <v>0</v>
      </c>
      <c r="K72" s="528">
        <v>3.814623279376262E-2</v>
      </c>
      <c r="L72" s="528">
        <v>1.5584479223824121E-2</v>
      </c>
      <c r="M72" s="528">
        <v>0.19514143195459077</v>
      </c>
      <c r="N72" s="528">
        <v>3.0019342020158355E-2</v>
      </c>
      <c r="O72" s="528">
        <v>3.0888683349979847E-2</v>
      </c>
      <c r="P72" s="528">
        <v>3.1617744187291047E-2</v>
      </c>
      <c r="Q72" s="528">
        <v>3.0085759842113667E-2</v>
      </c>
      <c r="R72" s="528">
        <v>0.21702439293301459</v>
      </c>
      <c r="S72" s="528">
        <v>1.2077397538526104E-2</v>
      </c>
      <c r="T72" s="528">
        <v>5.4422889341970093E-2</v>
      </c>
      <c r="U72" s="528">
        <v>0.25367991266355211</v>
      </c>
      <c r="V72" s="528">
        <v>0.24048414586813871</v>
      </c>
      <c r="W72" s="528">
        <v>1.9538076030077151E-2</v>
      </c>
      <c r="X72" s="528">
        <v>2.8823206725763904E-2</v>
      </c>
      <c r="Y72" s="528">
        <v>1.1906249917661782E-2</v>
      </c>
      <c r="Z72" s="528">
        <v>0</v>
      </c>
      <c r="AA72" s="528">
        <v>1.9381969383887972E-2</v>
      </c>
      <c r="AB72" s="528">
        <v>1.4833461478928174E-2</v>
      </c>
      <c r="AC72" s="528">
        <v>5.6037180752824475E-2</v>
      </c>
      <c r="AD72" s="528">
        <v>5.3996611694677463E-3</v>
      </c>
      <c r="AE72" s="528">
        <v>3.2277835243344266E-2</v>
      </c>
      <c r="AF72" s="528">
        <v>1.5905046770912572E-2</v>
      </c>
      <c r="AG72" s="528">
        <v>0.17457628376619</v>
      </c>
      <c r="AH72" s="528">
        <v>5.1553767324204768E-2</v>
      </c>
      <c r="AI72" s="528">
        <v>0</v>
      </c>
      <c r="AJ72" s="528">
        <v>0.48382057394158839</v>
      </c>
      <c r="AK72" s="528">
        <v>0.44361584535237891</v>
      </c>
      <c r="AL72" s="528">
        <v>3.2990580914566969E-2</v>
      </c>
      <c r="AM72" s="528">
        <v>0</v>
      </c>
      <c r="AN72" s="528">
        <v>0</v>
      </c>
      <c r="AO72" s="528">
        <v>6.2542386558257862E-2</v>
      </c>
      <c r="AP72" s="528">
        <v>1.9086451733100647E-2</v>
      </c>
      <c r="AQ72" s="528">
        <v>9.3092319565957413E-2</v>
      </c>
      <c r="AR72" s="528">
        <v>2.0193293697453752E-2</v>
      </c>
      <c r="AS72" s="528">
        <v>0.16772785686713582</v>
      </c>
      <c r="AT72" s="528">
        <v>4.6286096438354518E-2</v>
      </c>
      <c r="AU72" s="528">
        <v>0.12163485432489005</v>
      </c>
      <c r="AV72" s="528">
        <v>0.12029359874170209</v>
      </c>
      <c r="AW72" s="528">
        <v>7.5656845241234644E-2</v>
      </c>
      <c r="AX72" s="528">
        <v>0.15203317752330081</v>
      </c>
      <c r="AY72" s="528">
        <v>1.3650143436441926E-2</v>
      </c>
      <c r="AZ72" s="528">
        <v>3.6682641249573184E-2</v>
      </c>
      <c r="BA72" s="528">
        <v>5.5006576884035702E-3</v>
      </c>
      <c r="BB72" s="528">
        <v>4.8715080379699918E-2</v>
      </c>
      <c r="BC72" s="528">
        <v>9.5134782295028253E-2</v>
      </c>
      <c r="BD72" s="528">
        <v>0.31096930255881461</v>
      </c>
      <c r="BE72" s="528">
        <v>0.49327363461659246</v>
      </c>
      <c r="BF72" s="528">
        <v>7.2303680458910072E-2</v>
      </c>
      <c r="BG72" s="528">
        <v>2.4417327257400211E-2</v>
      </c>
      <c r="BH72" s="528">
        <v>8.7382535703697493E-3</v>
      </c>
      <c r="BI72" s="528">
        <v>3.0021413720932689E-2</v>
      </c>
      <c r="BJ72" s="528">
        <v>1.2865029482119721E-2</v>
      </c>
      <c r="BK72" s="528">
        <v>0</v>
      </c>
    </row>
    <row r="73" spans="1:63" ht="14.25" customHeight="1" x14ac:dyDescent="0.35">
      <c r="A73" s="529" t="s">
        <v>155</v>
      </c>
      <c r="B73" s="528">
        <v>3.0005688201429584E-2</v>
      </c>
      <c r="C73" s="528">
        <v>3.0006162939404869E-2</v>
      </c>
      <c r="D73" s="528">
        <v>0.33886929903940333</v>
      </c>
      <c r="E73" s="528">
        <v>1.0979432910453927E-2</v>
      </c>
      <c r="F73" s="528">
        <v>0.23372517411856081</v>
      </c>
      <c r="G73" s="528">
        <v>0</v>
      </c>
      <c r="H73" s="528">
        <v>0</v>
      </c>
      <c r="I73" s="528">
        <v>2.7105054312137601E-16</v>
      </c>
      <c r="J73" s="528">
        <v>0</v>
      </c>
      <c r="K73" s="528">
        <v>8.3647993317545716E-2</v>
      </c>
      <c r="L73" s="528">
        <v>3.0030992696825718E-2</v>
      </c>
      <c r="M73" s="528">
        <v>0.27293199455182793</v>
      </c>
      <c r="N73" s="528">
        <v>3.9668427090070464E-2</v>
      </c>
      <c r="O73" s="528">
        <v>0.22073376527719593</v>
      </c>
      <c r="P73" s="528">
        <v>1.501155675851365E-2</v>
      </c>
      <c r="Q73" s="528">
        <v>3.4469174178455584E-3</v>
      </c>
      <c r="R73" s="528">
        <v>1.2695456386544738E-2</v>
      </c>
      <c r="S73" s="528">
        <v>2.5608197991952256E-2</v>
      </c>
      <c r="T73" s="528">
        <v>2.0059723716630496E-2</v>
      </c>
      <c r="U73" s="528">
        <v>0.53304313476676723</v>
      </c>
      <c r="V73" s="528">
        <v>3.9379066016612015E-2</v>
      </c>
      <c r="W73" s="528">
        <v>0.10367802326217636</v>
      </c>
      <c r="X73" s="528">
        <v>5.461614479582242E-2</v>
      </c>
      <c r="Y73" s="528">
        <v>5.2607792941108712E-2</v>
      </c>
      <c r="Z73" s="528">
        <v>0</v>
      </c>
      <c r="AA73" s="528">
        <v>3.627131071039523E-2</v>
      </c>
      <c r="AB73" s="528">
        <v>3.0001924666855216E-2</v>
      </c>
      <c r="AC73" s="528">
        <v>0.10585860076876549</v>
      </c>
      <c r="AD73" s="528">
        <v>6.7713478650522782E-2</v>
      </c>
      <c r="AE73" s="528">
        <v>8.2314317625340975E-3</v>
      </c>
      <c r="AF73" s="528">
        <v>1.6269606149767316E-3</v>
      </c>
      <c r="AG73" s="528">
        <v>3.0184690013767199E-2</v>
      </c>
      <c r="AH73" s="528">
        <v>0.17926393994381054</v>
      </c>
      <c r="AI73" s="528">
        <v>0.38790367907261042</v>
      </c>
      <c r="AJ73" s="528">
        <v>0.38451548716069306</v>
      </c>
      <c r="AK73" s="528">
        <v>0.32336194400392659</v>
      </c>
      <c r="AL73" s="528">
        <v>3.0106150531191953E-2</v>
      </c>
      <c r="AM73" s="528">
        <v>0.15831892877837847</v>
      </c>
      <c r="AN73" s="528">
        <v>0</v>
      </c>
      <c r="AO73" s="528">
        <v>0.18274047594111442</v>
      </c>
      <c r="AP73" s="528">
        <v>3.0017533232658305E-2</v>
      </c>
      <c r="AQ73" s="528">
        <v>3.0263845262007847E-2</v>
      </c>
      <c r="AR73" s="528">
        <v>5.249291320466358E-2</v>
      </c>
      <c r="AS73" s="528">
        <v>8.9918828785615759E-2</v>
      </c>
      <c r="AT73" s="528">
        <v>1.9254280379369333E-2</v>
      </c>
      <c r="AU73" s="528">
        <v>9.1361341272348656E-2</v>
      </c>
      <c r="AV73" s="528">
        <v>5.3940462755920605E-2</v>
      </c>
      <c r="AW73" s="528">
        <v>4.0718212257048532E-2</v>
      </c>
      <c r="AX73" s="528">
        <v>4.9594909365252723E-2</v>
      </c>
      <c r="AY73" s="528">
        <v>3.003463854636497E-2</v>
      </c>
      <c r="AZ73" s="528">
        <v>3.0006915600085383E-2</v>
      </c>
      <c r="BA73" s="528">
        <v>2.5290132983498078E-2</v>
      </c>
      <c r="BB73" s="528">
        <v>2.1126350716532353E-2</v>
      </c>
      <c r="BC73" s="528">
        <v>0.11026111124342666</v>
      </c>
      <c r="BD73" s="528">
        <v>0.1521680223687987</v>
      </c>
      <c r="BE73" s="528">
        <v>0.46904546625138416</v>
      </c>
      <c r="BF73" s="528">
        <v>3.0009890615245845E-2</v>
      </c>
      <c r="BG73" s="528">
        <v>3.0002583674243754E-2</v>
      </c>
      <c r="BH73" s="528">
        <v>3.0000966148915783E-2</v>
      </c>
      <c r="BI73" s="528">
        <v>6.579483368622881E-3</v>
      </c>
      <c r="BJ73" s="528">
        <v>5.219059551692439E-3</v>
      </c>
      <c r="BK73" s="528">
        <v>0.42656384676724707</v>
      </c>
    </row>
    <row r="74" spans="1:63" ht="14.25" customHeight="1" x14ac:dyDescent="0.35">
      <c r="A74" s="529" t="s">
        <v>156</v>
      </c>
      <c r="B74" s="528">
        <v>3.0002015992136793E-2</v>
      </c>
      <c r="C74" s="528">
        <v>3.0001907034149577E-2</v>
      </c>
      <c r="D74" s="528">
        <v>3.0001101809980155E-2</v>
      </c>
      <c r="E74" s="528">
        <v>1.0961731433913259E-6</v>
      </c>
      <c r="F74" s="528">
        <v>0.45254497742708455</v>
      </c>
      <c r="G74" s="528">
        <v>0.52535299060333263</v>
      </c>
      <c r="H74" s="528">
        <v>0.59823419886540596</v>
      </c>
      <c r="I74" s="528">
        <v>0</v>
      </c>
      <c r="J74" s="528">
        <v>0</v>
      </c>
      <c r="K74" s="528">
        <v>4.4938168294343876E-2</v>
      </c>
      <c r="L74" s="528">
        <v>4.0172027062963411E-2</v>
      </c>
      <c r="M74" s="528">
        <v>0</v>
      </c>
      <c r="N74" s="528">
        <v>4.4264802533848513E-4</v>
      </c>
      <c r="O74" s="528">
        <v>3.000357374648643E-2</v>
      </c>
      <c r="P74" s="528">
        <v>2.9430257393333072E-2</v>
      </c>
      <c r="Q74" s="528">
        <v>1.9489372546384925E-2</v>
      </c>
      <c r="R74" s="528">
        <v>0.15695851840206479</v>
      </c>
      <c r="S74" s="528">
        <v>7.2970387621607E-2</v>
      </c>
      <c r="T74" s="528">
        <v>3.0000635694158354E-2</v>
      </c>
      <c r="U74" s="528">
        <v>2.0552920465209058E-2</v>
      </c>
      <c r="V74" s="528">
        <v>2.0469364079275722E-2</v>
      </c>
      <c r="W74" s="528">
        <v>8.5583087535293742E-2</v>
      </c>
      <c r="X74" s="528">
        <v>2.8428176508303447E-2</v>
      </c>
      <c r="Y74" s="528">
        <v>3.7385961476063892E-2</v>
      </c>
      <c r="Z74" s="528">
        <v>0</v>
      </c>
      <c r="AA74" s="528">
        <v>1.0783096824954307E-2</v>
      </c>
      <c r="AB74" s="528">
        <v>3.000021436649886E-2</v>
      </c>
      <c r="AC74" s="528">
        <v>3.0000602520643325E-2</v>
      </c>
      <c r="AD74" s="528">
        <v>1.4978414996063671E-2</v>
      </c>
      <c r="AE74" s="528">
        <v>3.0000864423771218E-2</v>
      </c>
      <c r="AF74" s="528">
        <v>2.3704652642145541E-2</v>
      </c>
      <c r="AG74" s="528">
        <v>3.010591390571898E-2</v>
      </c>
      <c r="AH74" s="528">
        <v>8.6959477850355946E-3</v>
      </c>
      <c r="AI74" s="528">
        <v>0.22811088243998762</v>
      </c>
      <c r="AJ74" s="528">
        <v>0.22688931177334445</v>
      </c>
      <c r="AK74" s="528">
        <v>0.21066047015976161</v>
      </c>
      <c r="AL74" s="528">
        <v>1.1339514612029499E-5</v>
      </c>
      <c r="AM74" s="528">
        <v>0.21662902642610696</v>
      </c>
      <c r="AN74" s="528">
        <v>0</v>
      </c>
      <c r="AO74" s="528">
        <v>3.0027913828790845E-2</v>
      </c>
      <c r="AP74" s="528">
        <v>3.0005044244793236E-2</v>
      </c>
      <c r="AQ74" s="528">
        <v>9.8527241433906468E-2</v>
      </c>
      <c r="AR74" s="528">
        <v>6.873932308939185E-5</v>
      </c>
      <c r="AS74" s="528">
        <v>8.8140051032530947E-2</v>
      </c>
      <c r="AT74" s="528">
        <v>4.7685531425236918E-2</v>
      </c>
      <c r="AU74" s="528">
        <v>9.126025186458385E-2</v>
      </c>
      <c r="AV74" s="528">
        <v>1.9227051081250394E-2</v>
      </c>
      <c r="AW74" s="528">
        <v>5.2975169522977185E-2</v>
      </c>
      <c r="AX74" s="528">
        <v>3.0001292452044564E-2</v>
      </c>
      <c r="AY74" s="528">
        <v>2.2994236878938128E-2</v>
      </c>
      <c r="AZ74" s="528">
        <v>1.0666471443768019E-2</v>
      </c>
      <c r="BA74" s="528">
        <v>2.7243732882336415E-2</v>
      </c>
      <c r="BB74" s="528">
        <v>8.2703316892420081E-2</v>
      </c>
      <c r="BC74" s="528">
        <v>3.7579646875621153E-2</v>
      </c>
      <c r="BD74" s="528">
        <v>8.3901015108383631E-2</v>
      </c>
      <c r="BE74" s="528">
        <v>0.50841277801885976</v>
      </c>
      <c r="BF74" s="528">
        <v>5.2088017335430803E-3</v>
      </c>
      <c r="BG74" s="528">
        <v>3.4052527512221591E-2</v>
      </c>
      <c r="BH74" s="528">
        <v>2.0455453381631974E-2</v>
      </c>
      <c r="BI74" s="528">
        <v>0.10446985269044148</v>
      </c>
      <c r="BJ74" s="528">
        <v>2.7727957743886988E-2</v>
      </c>
      <c r="BK74" s="528">
        <v>1.7937439157012749E-2</v>
      </c>
    </row>
    <row r="75" spans="1:63" ht="14.25" customHeight="1" x14ac:dyDescent="0.35">
      <c r="A75" s="529" t="s">
        <v>157</v>
      </c>
      <c r="B75" s="528">
        <v>3.00044270020541E-2</v>
      </c>
      <c r="C75" s="528">
        <v>3.0002663392407671E-2</v>
      </c>
      <c r="D75" s="528">
        <v>3.0001374514574079E-2</v>
      </c>
      <c r="E75" s="528">
        <v>3.0021556575247993E-2</v>
      </c>
      <c r="F75" s="528">
        <v>0.21556675584938609</v>
      </c>
      <c r="G75" s="528">
        <v>4.2235549621611086E-2</v>
      </c>
      <c r="H75" s="528">
        <v>0.26324083010338128</v>
      </c>
      <c r="I75" s="528">
        <v>0</v>
      </c>
      <c r="J75" s="528">
        <v>3.0003531640001871E-2</v>
      </c>
      <c r="K75" s="528">
        <v>2.8711432114059247E-2</v>
      </c>
      <c r="L75" s="528">
        <v>5.3301937350242995E-2</v>
      </c>
      <c r="M75" s="528">
        <v>0</v>
      </c>
      <c r="N75" s="528">
        <v>3.8702731756009558E-2</v>
      </c>
      <c r="O75" s="528">
        <v>7.9649888123220994E-3</v>
      </c>
      <c r="P75" s="528">
        <v>9.0225370531178562E-6</v>
      </c>
      <c r="Q75" s="528">
        <v>7.9000868835833425E-3</v>
      </c>
      <c r="R75" s="528">
        <v>0.27173246845018828</v>
      </c>
      <c r="S75" s="528">
        <v>2.0663581824226073E-2</v>
      </c>
      <c r="T75" s="528">
        <v>4.4280897946494237E-2</v>
      </c>
      <c r="U75" s="528">
        <v>3.0923831249323751E-2</v>
      </c>
      <c r="V75" s="528">
        <v>5.5119852033969782E-2</v>
      </c>
      <c r="W75" s="528">
        <v>7.7896512704871329E-2</v>
      </c>
      <c r="X75" s="528">
        <v>6.2564395681557056E-2</v>
      </c>
      <c r="Y75" s="528">
        <v>6.6326962133339815E-2</v>
      </c>
      <c r="Z75" s="528">
        <v>0</v>
      </c>
      <c r="AA75" s="528">
        <v>6.8515039593816551E-2</v>
      </c>
      <c r="AB75" s="528">
        <v>2.6313190458798985E-2</v>
      </c>
      <c r="AC75" s="528">
        <v>8.0389775682768588E-2</v>
      </c>
      <c r="AD75" s="528">
        <v>5.7657558976211415E-2</v>
      </c>
      <c r="AE75" s="528">
        <v>5.5501505063234619E-2</v>
      </c>
      <c r="AF75" s="528">
        <v>3.8273150494054921E-2</v>
      </c>
      <c r="AG75" s="528">
        <v>0.12129759725454191</v>
      </c>
      <c r="AH75" s="528">
        <v>0.14186039020643088</v>
      </c>
      <c r="AI75" s="528">
        <v>0.42666791326611636</v>
      </c>
      <c r="AJ75" s="528">
        <v>0.30235192843529235</v>
      </c>
      <c r="AK75" s="528">
        <v>0.38711528128308736</v>
      </c>
      <c r="AL75" s="528">
        <v>3.0001340302807007E-2</v>
      </c>
      <c r="AM75" s="528">
        <v>0.35666617956897079</v>
      </c>
      <c r="AN75" s="528">
        <v>0</v>
      </c>
      <c r="AO75" s="528">
        <v>8.4843721336820915E-2</v>
      </c>
      <c r="AP75" s="528">
        <v>8.410079697156847E-2</v>
      </c>
      <c r="AQ75" s="528">
        <v>0.15423536127752757</v>
      </c>
      <c r="AR75" s="528">
        <v>3.0005082516496594E-2</v>
      </c>
      <c r="AS75" s="528">
        <v>0.12371270700523354</v>
      </c>
      <c r="AT75" s="528">
        <v>5.4504904652928225E-2</v>
      </c>
      <c r="AU75" s="528">
        <v>9.2629631110102681E-2</v>
      </c>
      <c r="AV75" s="528">
        <v>0.15630285013689577</v>
      </c>
      <c r="AW75" s="528">
        <v>8.2046895796771727E-2</v>
      </c>
      <c r="AX75" s="528">
        <v>0.15089842926620353</v>
      </c>
      <c r="AY75" s="528">
        <v>0.20925563142946471</v>
      </c>
      <c r="AZ75" s="528">
        <v>0.28350171030242249</v>
      </c>
      <c r="BA75" s="528">
        <v>4.8215497173653777E-3</v>
      </c>
      <c r="BB75" s="528">
        <v>2.4620563935895914E-2</v>
      </c>
      <c r="BC75" s="528">
        <v>0.10302689157595421</v>
      </c>
      <c r="BD75" s="528">
        <v>5.3551907083517224E-2</v>
      </c>
      <c r="BE75" s="528">
        <v>0.52881699832946716</v>
      </c>
      <c r="BF75" s="528">
        <v>2.2200240482232812E-2</v>
      </c>
      <c r="BG75" s="528">
        <v>3.0000428035034266E-2</v>
      </c>
      <c r="BH75" s="528">
        <v>3.0000080961332044E-2</v>
      </c>
      <c r="BI75" s="528">
        <v>3.1875980344430288E-2</v>
      </c>
      <c r="BJ75" s="528">
        <v>0.11071104214533543</v>
      </c>
      <c r="BK75" s="528">
        <v>2.6416981501158877E-2</v>
      </c>
    </row>
    <row r="76" spans="1:63" ht="14.25" customHeight="1" x14ac:dyDescent="0.35">
      <c r="A76" s="529" t="s">
        <v>158</v>
      </c>
      <c r="B76" s="528">
        <v>3.0059604012058375E-2</v>
      </c>
      <c r="C76" s="528">
        <v>3.0042767447188996E-2</v>
      </c>
      <c r="D76" s="528">
        <v>3.0380974536960311E-2</v>
      </c>
      <c r="E76" s="528">
        <v>1.1194110436351263E-2</v>
      </c>
      <c r="F76" s="528">
        <v>4.02323667533604E-2</v>
      </c>
      <c r="G76" s="528">
        <v>2.7692093673499295E-3</v>
      </c>
      <c r="H76" s="528">
        <v>4.297284148986882E-3</v>
      </c>
      <c r="I76" s="528">
        <v>0</v>
      </c>
      <c r="J76" s="528">
        <v>0</v>
      </c>
      <c r="K76" s="528">
        <v>0.24865822475942459</v>
      </c>
      <c r="L76" s="528">
        <v>0.16652421604442008</v>
      </c>
      <c r="M76" s="528">
        <v>0.50866517793533572</v>
      </c>
      <c r="N76" s="528">
        <v>0.17204385967182825</v>
      </c>
      <c r="O76" s="528">
        <v>2.4564994367501234E-2</v>
      </c>
      <c r="P76" s="528">
        <v>0.20416177885891998</v>
      </c>
      <c r="Q76" s="528">
        <v>1.428703439429045E-2</v>
      </c>
      <c r="R76" s="528">
        <v>0.23241803227431057</v>
      </c>
      <c r="S76" s="528">
        <v>0.12105567717880023</v>
      </c>
      <c r="T76" s="528">
        <v>5.3589445200459994E-3</v>
      </c>
      <c r="U76" s="528">
        <v>0</v>
      </c>
      <c r="V76" s="528">
        <v>1.0324146570913564E-2</v>
      </c>
      <c r="W76" s="528">
        <v>0.13841264222153626</v>
      </c>
      <c r="X76" s="528">
        <v>3.1120605052917992E-2</v>
      </c>
      <c r="Y76" s="528">
        <v>8.7228181044120709E-2</v>
      </c>
      <c r="Z76" s="528">
        <v>0</v>
      </c>
      <c r="AA76" s="528">
        <v>6.4001670083995293E-2</v>
      </c>
      <c r="AB76" s="528">
        <v>0.19571630235880616</v>
      </c>
      <c r="AC76" s="528">
        <v>3.7334725298375171E-2</v>
      </c>
      <c r="AD76" s="528">
        <v>9.9706314519211706E-2</v>
      </c>
      <c r="AE76" s="528">
        <v>6.9507690633789115E-2</v>
      </c>
      <c r="AF76" s="528">
        <v>0.12000114205425659</v>
      </c>
      <c r="AG76" s="528">
        <v>0.40940056638969174</v>
      </c>
      <c r="AH76" s="528">
        <v>0.42998670674578365</v>
      </c>
      <c r="AI76" s="528">
        <v>0</v>
      </c>
      <c r="AJ76" s="528">
        <v>0.55776141352243769</v>
      </c>
      <c r="AK76" s="528">
        <v>0.54859976979131542</v>
      </c>
      <c r="AL76" s="528">
        <v>0.13018341754312887</v>
      </c>
      <c r="AM76" s="528">
        <v>0.64481924377256317</v>
      </c>
      <c r="AN76" s="528">
        <v>0</v>
      </c>
      <c r="AO76" s="528">
        <v>0.18839145919456557</v>
      </c>
      <c r="AP76" s="528">
        <v>1.6328564677814832E-2</v>
      </c>
      <c r="AQ76" s="528">
        <v>0.21713547368651454</v>
      </c>
      <c r="AR76" s="528">
        <v>0.19140558651591258</v>
      </c>
      <c r="AS76" s="528">
        <v>0.22660311440610445</v>
      </c>
      <c r="AT76" s="528">
        <v>7.3632358267118128E-2</v>
      </c>
      <c r="AU76" s="528">
        <v>2.3086557567994503E-2</v>
      </c>
      <c r="AV76" s="528">
        <v>3.5943795941205822E-2</v>
      </c>
      <c r="AW76" s="528">
        <v>3.5052068875621865E-2</v>
      </c>
      <c r="AX76" s="528">
        <v>3.9661087396815009E-2</v>
      </c>
      <c r="AY76" s="528">
        <v>0.67782454664045455</v>
      </c>
      <c r="AZ76" s="528">
        <v>0.36513232268703283</v>
      </c>
      <c r="BA76" s="528">
        <v>4.8847333817320739E-2</v>
      </c>
      <c r="BB76" s="528">
        <v>0.22888710717416599</v>
      </c>
      <c r="BC76" s="528">
        <v>0.12843326292723922</v>
      </c>
      <c r="BD76" s="528">
        <v>0.22756817490616002</v>
      </c>
      <c r="BE76" s="528">
        <v>0.73340485397969235</v>
      </c>
      <c r="BF76" s="528">
        <v>7.0201458495807202E-3</v>
      </c>
      <c r="BG76" s="528">
        <v>6.7455445123932256E-2</v>
      </c>
      <c r="BH76" s="528">
        <v>0.10407639250546727</v>
      </c>
      <c r="BI76" s="528">
        <v>0.1966985523314147</v>
      </c>
      <c r="BJ76" s="528">
        <v>5.2483180385440455E-2</v>
      </c>
      <c r="BK76" s="528">
        <v>2.3241244650817606E-2</v>
      </c>
    </row>
    <row r="77" spans="1:63" ht="14.25" customHeight="1" x14ac:dyDescent="0.35">
      <c r="A77" s="529" t="s">
        <v>159</v>
      </c>
      <c r="B77" s="528">
        <v>3.000331766891624E-2</v>
      </c>
      <c r="C77" s="528">
        <v>3.0002732286525512E-2</v>
      </c>
      <c r="D77" s="528">
        <v>3.4297670603910587E-6</v>
      </c>
      <c r="E77" s="528">
        <v>3.0012842324843515E-2</v>
      </c>
      <c r="F77" s="528">
        <v>3.0001398116422662E-2</v>
      </c>
      <c r="G77" s="528">
        <v>1.299259704877484E-2</v>
      </c>
      <c r="H77" s="528">
        <v>0.25403529465364516</v>
      </c>
      <c r="I77" s="528">
        <v>5.7341236325243117E-6</v>
      </c>
      <c r="J77" s="528">
        <v>0</v>
      </c>
      <c r="K77" s="528">
        <v>9.1329258713758396E-2</v>
      </c>
      <c r="L77" s="528">
        <v>6.8258667154630581E-2</v>
      </c>
      <c r="M77" s="528">
        <v>0</v>
      </c>
      <c r="N77" s="528">
        <v>1.9796472079710588E-2</v>
      </c>
      <c r="O77" s="528">
        <v>2.9567226830095814E-2</v>
      </c>
      <c r="P77" s="528">
        <v>5.6085833534112478E-2</v>
      </c>
      <c r="Q77" s="528">
        <v>2.280075680030922E-2</v>
      </c>
      <c r="R77" s="528">
        <v>0.13294478658507228</v>
      </c>
      <c r="S77" s="528">
        <v>5.7872831061418783E-4</v>
      </c>
      <c r="T77" s="528">
        <v>4.0512316407956876E-2</v>
      </c>
      <c r="U77" s="528">
        <v>3.0297729428088338E-2</v>
      </c>
      <c r="V77" s="528">
        <v>4.6098978900353332E-2</v>
      </c>
      <c r="W77" s="528">
        <v>9.608855171967802E-2</v>
      </c>
      <c r="X77" s="528">
        <v>6.2504821927996751E-2</v>
      </c>
      <c r="Y77" s="528">
        <v>4.4470445996847741E-2</v>
      </c>
      <c r="Z77" s="528">
        <v>0</v>
      </c>
      <c r="AA77" s="528">
        <v>2.9337129574184044E-2</v>
      </c>
      <c r="AB77" s="528">
        <v>4.2244595323747233E-2</v>
      </c>
      <c r="AC77" s="528">
        <v>3.6197549612529252E-2</v>
      </c>
      <c r="AD77" s="528">
        <v>0.16391041760156647</v>
      </c>
      <c r="AE77" s="528">
        <v>5.4173958483137247E-2</v>
      </c>
      <c r="AF77" s="528">
        <v>3.9220611734747765E-2</v>
      </c>
      <c r="AG77" s="528">
        <v>0.14976424834581265</v>
      </c>
      <c r="AH77" s="528">
        <v>9.6685356997781427E-2</v>
      </c>
      <c r="AI77" s="528">
        <v>0.35009548352217096</v>
      </c>
      <c r="AJ77" s="528">
        <v>0.25863352211186896</v>
      </c>
      <c r="AK77" s="528">
        <v>0.26967076462902939</v>
      </c>
      <c r="AL77" s="528">
        <v>3.000360081038482E-2</v>
      </c>
      <c r="AM77" s="528">
        <v>3.8510618956996645E-2</v>
      </c>
      <c r="AN77" s="528">
        <v>0</v>
      </c>
      <c r="AO77" s="528">
        <v>6.3630112952801021E-2</v>
      </c>
      <c r="AP77" s="528">
        <v>3.1464367039818787E-2</v>
      </c>
      <c r="AQ77" s="528">
        <v>3.01154957019244E-2</v>
      </c>
      <c r="AR77" s="528">
        <v>5.5535187914235742E-2</v>
      </c>
      <c r="AS77" s="528">
        <v>3.0009499551427506E-2</v>
      </c>
      <c r="AT77" s="528">
        <v>0.11718265250720952</v>
      </c>
      <c r="AU77" s="528">
        <v>8.2272759077782268E-2</v>
      </c>
      <c r="AV77" s="528">
        <v>3.1613796476857858E-2</v>
      </c>
      <c r="AW77" s="528">
        <v>3.0002977637542092E-2</v>
      </c>
      <c r="AX77" s="528">
        <v>3.0003876502535429E-2</v>
      </c>
      <c r="AY77" s="528">
        <v>1.0902214852246763E-2</v>
      </c>
      <c r="AZ77" s="528">
        <v>1.9461218954287499E-2</v>
      </c>
      <c r="BA77" s="528">
        <v>1.9745555848590764E-6</v>
      </c>
      <c r="BB77" s="528">
        <v>4.0709880012596115E-2</v>
      </c>
      <c r="BC77" s="528">
        <v>7.3850434043226582E-2</v>
      </c>
      <c r="BD77" s="528">
        <v>0.11007908770909358</v>
      </c>
      <c r="BE77" s="528">
        <v>0.47084034101260397</v>
      </c>
      <c r="BF77" s="528">
        <v>6.893473298618101E-2</v>
      </c>
      <c r="BG77" s="528">
        <v>3.0001097102854892E-2</v>
      </c>
      <c r="BH77" s="528">
        <v>9.3832637509294853E-2</v>
      </c>
      <c r="BI77" s="528">
        <v>3.3699300746698267E-2</v>
      </c>
      <c r="BJ77" s="528">
        <v>7.8196317975994134E-2</v>
      </c>
      <c r="BK77" s="528">
        <v>2.4144072986171099E-2</v>
      </c>
    </row>
    <row r="78" spans="1:63" ht="14.25" customHeight="1" x14ac:dyDescent="0.35">
      <c r="A78" s="529" t="s">
        <v>160</v>
      </c>
      <c r="B78" s="528">
        <v>3.0018420686395725E-2</v>
      </c>
      <c r="C78" s="528">
        <v>3.000685613777011E-2</v>
      </c>
      <c r="D78" s="528">
        <v>3.0003536628151826E-2</v>
      </c>
      <c r="E78" s="528">
        <v>0.14219059566826148</v>
      </c>
      <c r="F78" s="528">
        <v>8.7320143310010548E-2</v>
      </c>
      <c r="G78" s="528">
        <v>0</v>
      </c>
      <c r="H78" s="528">
        <v>0.3159978705751218</v>
      </c>
      <c r="I78" s="528">
        <v>0.61784657545594224</v>
      </c>
      <c r="J78" s="528">
        <v>0.67072304837293395</v>
      </c>
      <c r="K78" s="528">
        <v>0.15277668222116522</v>
      </c>
      <c r="L78" s="528">
        <v>0.10083110277155542</v>
      </c>
      <c r="M78" s="528">
        <v>0.67473827696172994</v>
      </c>
      <c r="N78" s="528">
        <v>0.11365293205395489</v>
      </c>
      <c r="O78" s="528">
        <v>0.11038167056114963</v>
      </c>
      <c r="P78" s="528">
        <v>0.41491300361219535</v>
      </c>
      <c r="Q78" s="528">
        <v>1.397718573626695E-2</v>
      </c>
      <c r="R78" s="528">
        <v>0.11086794839213193</v>
      </c>
      <c r="S78" s="528">
        <v>0.30147042030092702</v>
      </c>
      <c r="T78" s="528">
        <v>5.3903401465373132E-2</v>
      </c>
      <c r="U78" s="528">
        <v>0.77202010318807901</v>
      </c>
      <c r="V78" s="528">
        <v>7.7959965355696589E-2</v>
      </c>
      <c r="W78" s="528">
        <v>0.3589670073173713</v>
      </c>
      <c r="X78" s="528">
        <v>6.593432899357228E-2</v>
      </c>
      <c r="Y78" s="528">
        <v>1.7521026158116584E-2</v>
      </c>
      <c r="Z78" s="528">
        <v>0</v>
      </c>
      <c r="AA78" s="528">
        <v>7.8706041793339454E-2</v>
      </c>
      <c r="AB78" s="528">
        <v>0.20580452080302628</v>
      </c>
      <c r="AC78" s="528">
        <v>0.1212416944207214</v>
      </c>
      <c r="AD78" s="528">
        <v>0.25846982193676921</v>
      </c>
      <c r="AE78" s="528">
        <v>2.5603627535715278E-2</v>
      </c>
      <c r="AF78" s="528">
        <v>8.3884331202073073E-2</v>
      </c>
      <c r="AG78" s="528">
        <v>0.37491201484198977</v>
      </c>
      <c r="AH78" s="528">
        <v>0.26430959079205402</v>
      </c>
      <c r="AI78" s="528">
        <v>0</v>
      </c>
      <c r="AJ78" s="528">
        <v>0.49198613748389347</v>
      </c>
      <c r="AK78" s="528">
        <v>0.51239451403300484</v>
      </c>
      <c r="AL78" s="528">
        <v>0.20013324103213481</v>
      </c>
      <c r="AM78" s="528">
        <v>0</v>
      </c>
      <c r="AN78" s="528">
        <v>0</v>
      </c>
      <c r="AO78" s="528">
        <v>0.21980606430881602</v>
      </c>
      <c r="AP78" s="528">
        <v>1.6685730237254212E-2</v>
      </c>
      <c r="AQ78" s="528">
        <v>0.28757432166696706</v>
      </c>
      <c r="AR78" s="528">
        <v>0</v>
      </c>
      <c r="AS78" s="528">
        <v>3.3606009649129399E-5</v>
      </c>
      <c r="AT78" s="528">
        <v>9.2461642650595293E-3</v>
      </c>
      <c r="AU78" s="528">
        <v>0.2189273232357426</v>
      </c>
      <c r="AV78" s="528">
        <v>3.0007228005637116E-2</v>
      </c>
      <c r="AW78" s="528">
        <v>3.0006546956471859E-2</v>
      </c>
      <c r="AX78" s="528">
        <v>-0.51690676802504765</v>
      </c>
      <c r="AY78" s="528">
        <v>3.0002744011125036E-2</v>
      </c>
      <c r="AZ78" s="528">
        <v>1.1906745739001575E-2</v>
      </c>
      <c r="BA78" s="528">
        <v>0.1230893914707105</v>
      </c>
      <c r="BB78" s="528">
        <v>7.3921005320548988E-2</v>
      </c>
      <c r="BC78" s="528">
        <v>7.8881258055896478E-2</v>
      </c>
      <c r="BD78" s="528">
        <v>0.19672154010467743</v>
      </c>
      <c r="BE78" s="528">
        <v>0.66122900841403076</v>
      </c>
      <c r="BF78" s="528">
        <v>3.0000973541032601E-2</v>
      </c>
      <c r="BG78" s="528">
        <v>5.4357131685369382E-2</v>
      </c>
      <c r="BH78" s="528">
        <v>6.6098375450637861E-2</v>
      </c>
      <c r="BI78" s="528">
        <v>6.8277497226328962E-2</v>
      </c>
      <c r="BJ78" s="528">
        <v>0.2062807424824406</v>
      </c>
      <c r="BK78" s="528">
        <v>4.2484207543457773E-4</v>
      </c>
    </row>
    <row r="79" spans="1:63" ht="14.25" customHeight="1" x14ac:dyDescent="0.35">
      <c r="A79" s="529" t="s">
        <v>161</v>
      </c>
      <c r="B79" s="528">
        <v>3.0000397616047763E-2</v>
      </c>
      <c r="C79" s="528">
        <v>2.3925080725141689E-7</v>
      </c>
      <c r="D79" s="528">
        <v>3.0001059216143176E-2</v>
      </c>
      <c r="E79" s="528">
        <v>3.0000621650744602E-2</v>
      </c>
      <c r="F79" s="528">
        <v>8.3191773537202984E-3</v>
      </c>
      <c r="G79" s="528">
        <v>5.0377636990084122E-2</v>
      </c>
      <c r="H79" s="528">
        <v>0.68156412750150519</v>
      </c>
      <c r="I79" s="528">
        <v>0</v>
      </c>
      <c r="J79" s="528">
        <v>0</v>
      </c>
      <c r="K79" s="528">
        <v>3.4306485075936116E-2</v>
      </c>
      <c r="L79" s="528">
        <v>4.6734051484679059E-2</v>
      </c>
      <c r="M79" s="528">
        <v>0.63195584952676753</v>
      </c>
      <c r="N79" s="528">
        <v>3.0002300645510481E-2</v>
      </c>
      <c r="O79" s="528">
        <v>3.0001314463236013E-2</v>
      </c>
      <c r="P79" s="528">
        <v>2.3294341833482836E-3</v>
      </c>
      <c r="Q79" s="528">
        <v>1.152929071668576E-2</v>
      </c>
      <c r="R79" s="528">
        <v>0.28633842568085438</v>
      </c>
      <c r="S79" s="528">
        <v>1.0986024558648021E-2</v>
      </c>
      <c r="T79" s="528">
        <v>1.183567139549456E-2</v>
      </c>
      <c r="U79" s="528">
        <v>1.2272918106081913E-2</v>
      </c>
      <c r="V79" s="528">
        <v>1.7340405369379697E-2</v>
      </c>
      <c r="W79" s="528">
        <v>3.8762638493668157E-2</v>
      </c>
      <c r="X79" s="528">
        <v>1.7578804794034956E-2</v>
      </c>
      <c r="Y79" s="528">
        <v>3.0002871135039588E-2</v>
      </c>
      <c r="Z79" s="528">
        <v>0</v>
      </c>
      <c r="AA79" s="528">
        <v>7.2943637355006119E-4</v>
      </c>
      <c r="AB79" s="528">
        <v>3.0000274902752616E-2</v>
      </c>
      <c r="AC79" s="528">
        <v>1.8887449586624826E-2</v>
      </c>
      <c r="AD79" s="528">
        <v>4.0109010325566317E-2</v>
      </c>
      <c r="AE79" s="528">
        <v>3.0000878800336511E-2</v>
      </c>
      <c r="AF79" s="528">
        <v>2.541816553825053E-2</v>
      </c>
      <c r="AG79" s="528">
        <v>3.0001731447091073E-2</v>
      </c>
      <c r="AH79" s="528">
        <v>3.0008390044107842E-2</v>
      </c>
      <c r="AI79" s="528">
        <v>0</v>
      </c>
      <c r="AJ79" s="528">
        <v>0.23730979847607639</v>
      </c>
      <c r="AK79" s="528">
        <v>0.21335645332029016</v>
      </c>
      <c r="AL79" s="528">
        <v>2.1093182642891919E-6</v>
      </c>
      <c r="AM79" s="528">
        <v>0.24667338029615282</v>
      </c>
      <c r="AN79" s="528">
        <v>0.75007676880200136</v>
      </c>
      <c r="AO79" s="528">
        <v>5.0269040659999847E-2</v>
      </c>
      <c r="AP79" s="528">
        <v>2.8101277797758343E-2</v>
      </c>
      <c r="AQ79" s="528">
        <v>7.1514258443824294E-2</v>
      </c>
      <c r="AR79" s="528">
        <v>3.8485587537813986E-6</v>
      </c>
      <c r="AS79" s="528">
        <v>0.13260838213674631</v>
      </c>
      <c r="AT79" s="528">
        <v>3.3995178751968315E-2</v>
      </c>
      <c r="AU79" s="528">
        <v>3.7438490937154185E-2</v>
      </c>
      <c r="AV79" s="528">
        <v>2.9712820817835672E-2</v>
      </c>
      <c r="AW79" s="528">
        <v>5.7387836342060246E-2</v>
      </c>
      <c r="AX79" s="528">
        <v>3.0000937311193829E-2</v>
      </c>
      <c r="AY79" s="528">
        <v>1.634037801089968E-2</v>
      </c>
      <c r="AZ79" s="528">
        <v>3.0002741730914998E-2</v>
      </c>
      <c r="BA79" s="528">
        <v>1.8335621618619933E-2</v>
      </c>
      <c r="BB79" s="528">
        <v>5.149062316731446E-2</v>
      </c>
      <c r="BC79" s="528">
        <v>7.1564124448580027E-2</v>
      </c>
      <c r="BD79" s="528">
        <v>0.20398567301443887</v>
      </c>
      <c r="BE79" s="528">
        <v>0.60575242944528851</v>
      </c>
      <c r="BF79" s="528">
        <v>4.1684754444801233E-3</v>
      </c>
      <c r="BG79" s="528">
        <v>3.0000060200899594E-2</v>
      </c>
      <c r="BH79" s="528">
        <v>2.262470129084606E-2</v>
      </c>
      <c r="BI79" s="528">
        <v>6.6636936465516328E-2</v>
      </c>
      <c r="BJ79" s="528">
        <v>1.6690410078656452E-2</v>
      </c>
      <c r="BK79" s="528">
        <v>2.5780289515734855E-2</v>
      </c>
    </row>
    <row r="80" spans="1:63" ht="14.25" customHeight="1" x14ac:dyDescent="0.35">
      <c r="A80" s="529" t="s">
        <v>162</v>
      </c>
      <c r="B80" s="528">
        <v>4.2122069625808028E-3</v>
      </c>
      <c r="C80" s="528">
        <v>5.0438731230061714E-4</v>
      </c>
      <c r="D80" s="528">
        <v>3.0050521149157218E-2</v>
      </c>
      <c r="E80" s="528">
        <v>3.0038476935145823E-2</v>
      </c>
      <c r="F80" s="528">
        <v>0.15753460960900642</v>
      </c>
      <c r="G80" s="528">
        <v>0</v>
      </c>
      <c r="H80" s="528">
        <v>0</v>
      </c>
      <c r="I80" s="528">
        <v>0.7249116138608791</v>
      </c>
      <c r="J80" s="528">
        <v>0</v>
      </c>
      <c r="K80" s="528">
        <v>2.9222617061177764E-2</v>
      </c>
      <c r="L80" s="528">
        <v>3.0430396877038818E-2</v>
      </c>
      <c r="M80" s="528">
        <v>0.6206561549317724</v>
      </c>
      <c r="N80" s="528">
        <v>3.0262744241752116E-2</v>
      </c>
      <c r="O80" s="528">
        <v>9.8374123687398798E-2</v>
      </c>
      <c r="P80" s="528">
        <v>3.0378499057323108E-2</v>
      </c>
      <c r="Q80" s="528">
        <v>0.53434190411207361</v>
      </c>
      <c r="R80" s="528">
        <v>0.14854771167086619</v>
      </c>
      <c r="S80" s="528">
        <v>3.0043872115540403E-2</v>
      </c>
      <c r="T80" s="528">
        <v>1.8437748598765711E-3</v>
      </c>
      <c r="U80" s="528">
        <v>0</v>
      </c>
      <c r="V80" s="528">
        <v>0.19708856962087451</v>
      </c>
      <c r="W80" s="528">
        <v>9.4637962795778047E-2</v>
      </c>
      <c r="X80" s="528">
        <v>3.9254658385432822E-2</v>
      </c>
      <c r="Y80" s="528">
        <v>2.6632603890007372E-3</v>
      </c>
      <c r="Z80" s="528">
        <v>0</v>
      </c>
      <c r="AA80" s="528">
        <v>5.0381680969910629E-2</v>
      </c>
      <c r="AB80" s="528">
        <v>0.20235599980998614</v>
      </c>
      <c r="AC80" s="528">
        <v>8.7352688565505862E-2</v>
      </c>
      <c r="AD80" s="528">
        <v>3.1339517169032063E-2</v>
      </c>
      <c r="AE80" s="528">
        <v>2.0418412917418128E-2</v>
      </c>
      <c r="AF80" s="528">
        <v>4.4711111603654478E-2</v>
      </c>
      <c r="AG80" s="528">
        <v>1.1150097579333895E-2</v>
      </c>
      <c r="AH80" s="528">
        <v>3.4067510254721441E-2</v>
      </c>
      <c r="AI80" s="528">
        <v>0</v>
      </c>
      <c r="AJ80" s="528">
        <v>0.55550302224524151</v>
      </c>
      <c r="AK80" s="528">
        <v>0.31638350397814469</v>
      </c>
      <c r="AL80" s="528">
        <v>1.7833727614002765E-3</v>
      </c>
      <c r="AM80" s="528">
        <v>0</v>
      </c>
      <c r="AN80" s="528">
        <v>0</v>
      </c>
      <c r="AO80" s="528">
        <v>2.1367167431820759E-2</v>
      </c>
      <c r="AP80" s="528">
        <v>1.7973954746241562E-2</v>
      </c>
      <c r="AQ80" s="528">
        <v>3.8961472728092965E-2</v>
      </c>
      <c r="AR80" s="528">
        <v>1.2977508775354639E-3</v>
      </c>
      <c r="AS80" s="528">
        <v>4.4792922762999808E-2</v>
      </c>
      <c r="AT80" s="528">
        <v>3.0082465439599998E-2</v>
      </c>
      <c r="AU80" s="528">
        <v>0.1469566996941718</v>
      </c>
      <c r="AV80" s="528">
        <v>0.11557725646683428</v>
      </c>
      <c r="AW80" s="528">
        <v>0.2680727004325571</v>
      </c>
      <c r="AX80" s="528">
        <v>0.35669839327575686</v>
      </c>
      <c r="AY80" s="528">
        <v>3.0014203775140295E-2</v>
      </c>
      <c r="AZ80" s="528">
        <v>3.0384526206002242E-2</v>
      </c>
      <c r="BA80" s="528">
        <v>5.7128425726413207E-3</v>
      </c>
      <c r="BB80" s="528">
        <v>7.0118816522135669E-2</v>
      </c>
      <c r="BC80" s="528">
        <v>6.5793428215537006E-2</v>
      </c>
      <c r="BD80" s="528">
        <v>0.22836298303908667</v>
      </c>
      <c r="BE80" s="528">
        <v>0.55117901289416638</v>
      </c>
      <c r="BF80" s="528">
        <v>3.0071567633089158E-2</v>
      </c>
      <c r="BG80" s="528">
        <v>9.3583867210144556E-2</v>
      </c>
      <c r="BH80" s="528">
        <v>6.3298830723999375E-2</v>
      </c>
      <c r="BI80" s="528">
        <v>1.9773268636092869E-2</v>
      </c>
      <c r="BJ80" s="528">
        <v>5.7407698183771914E-2</v>
      </c>
      <c r="BK80" s="528">
        <v>3.0000000000000061E-2</v>
      </c>
    </row>
    <row r="81" spans="1:63" ht="14.25" customHeight="1" x14ac:dyDescent="0.35">
      <c r="A81" s="529" t="s">
        <v>292</v>
      </c>
      <c r="B81" s="528">
        <v>3.0025920527305166E-2</v>
      </c>
      <c r="C81" s="528">
        <v>3.000221950167441E-2</v>
      </c>
      <c r="D81" s="528">
        <v>3.0004940340780179E-2</v>
      </c>
      <c r="E81" s="528">
        <v>3.0020700727833628E-2</v>
      </c>
      <c r="F81" s="528">
        <v>0.17933592526866918</v>
      </c>
      <c r="G81" s="528">
        <v>0.17598036698656377</v>
      </c>
      <c r="H81" s="528">
        <v>0</v>
      </c>
      <c r="I81" s="528">
        <v>0.24079322935129951</v>
      </c>
      <c r="J81" s="528">
        <v>0</v>
      </c>
      <c r="K81" s="528">
        <v>7.4407419731040314E-2</v>
      </c>
      <c r="L81" s="528">
        <v>6.5505798710177573E-2</v>
      </c>
      <c r="M81" s="528">
        <v>0</v>
      </c>
      <c r="N81" s="528">
        <v>3.0042009124287252E-2</v>
      </c>
      <c r="O81" s="528">
        <v>3.0108707589102657E-2</v>
      </c>
      <c r="P81" s="528">
        <v>0.17293201972730771</v>
      </c>
      <c r="Q81" s="528">
        <v>3.0002861529601871E-2</v>
      </c>
      <c r="R81" s="528">
        <v>0.20512676044113767</v>
      </c>
      <c r="S81" s="528">
        <v>0.13913612406180323</v>
      </c>
      <c r="T81" s="528">
        <v>0.18646470743205618</v>
      </c>
      <c r="U81" s="528">
        <v>0</v>
      </c>
      <c r="V81" s="528">
        <v>4.0764846708948102E-2</v>
      </c>
      <c r="W81" s="528">
        <v>0.12731543967084077</v>
      </c>
      <c r="X81" s="528">
        <v>0.24158629407772012</v>
      </c>
      <c r="Y81" s="528">
        <v>0.11333262574602367</v>
      </c>
      <c r="Z81" s="528">
        <v>0</v>
      </c>
      <c r="AA81" s="528">
        <v>0.13413797767443478</v>
      </c>
      <c r="AB81" s="528">
        <v>0.10821309970273101</v>
      </c>
      <c r="AC81" s="528">
        <v>8.7188444866501513E-2</v>
      </c>
      <c r="AD81" s="528">
        <v>0.15054828576295848</v>
      </c>
      <c r="AE81" s="528">
        <v>0.2473096657905611</v>
      </c>
      <c r="AF81" s="528">
        <v>0.17067233490519898</v>
      </c>
      <c r="AG81" s="528">
        <v>0</v>
      </c>
      <c r="AH81" s="528">
        <v>6.9370337225439018E-6</v>
      </c>
      <c r="AI81" s="528">
        <v>0</v>
      </c>
      <c r="AJ81" s="528">
        <v>0.35971680428831798</v>
      </c>
      <c r="AK81" s="528">
        <v>0.33331378783860371</v>
      </c>
      <c r="AL81" s="528">
        <v>3.0004847267541275E-2</v>
      </c>
      <c r="AM81" s="528">
        <v>0</v>
      </c>
      <c r="AN81" s="528">
        <v>0</v>
      </c>
      <c r="AO81" s="528">
        <v>3.0013304178828037E-2</v>
      </c>
      <c r="AP81" s="528">
        <v>0.26420002227210365</v>
      </c>
      <c r="AQ81" s="528">
        <v>0.10197627651005065</v>
      </c>
      <c r="AR81" s="528">
        <v>3.0017213788206883E-2</v>
      </c>
      <c r="AS81" s="528">
        <v>0.21695067018760017</v>
      </c>
      <c r="AT81" s="528">
        <v>0.15711538490866536</v>
      </c>
      <c r="AU81" s="528">
        <v>0.28740550649334506</v>
      </c>
      <c r="AV81" s="528">
        <v>0.22907831328982697</v>
      </c>
      <c r="AW81" s="528">
        <v>0.3412930726805587</v>
      </c>
      <c r="AX81" s="528">
        <v>3.000128511038918E-2</v>
      </c>
      <c r="AY81" s="528">
        <v>0.12219984293278564</v>
      </c>
      <c r="AZ81" s="528">
        <v>3.00009252548647E-2</v>
      </c>
      <c r="BA81" s="528">
        <v>1.1615115588926623E-2</v>
      </c>
      <c r="BB81" s="528">
        <v>0.13510471989983347</v>
      </c>
      <c r="BC81" s="528">
        <v>8.206902513538232E-2</v>
      </c>
      <c r="BD81" s="528">
        <v>0.16756124772652992</v>
      </c>
      <c r="BE81" s="528">
        <v>0.43878607085235655</v>
      </c>
      <c r="BF81" s="528">
        <v>0.15151440377673231</v>
      </c>
      <c r="BG81" s="528">
        <v>3.0007263018264636E-2</v>
      </c>
      <c r="BH81" s="528">
        <v>3.0002419137141311E-2</v>
      </c>
      <c r="BI81" s="528">
        <v>3.0005175117395606E-2</v>
      </c>
      <c r="BJ81" s="528">
        <v>9.3466746393906688E-2</v>
      </c>
      <c r="BK81" s="528">
        <v>2.4690604102548402E-2</v>
      </c>
    </row>
    <row r="82" spans="1:63" ht="14.25" customHeight="1" x14ac:dyDescent="0.35">
      <c r="A82" s="529" t="s">
        <v>164</v>
      </c>
      <c r="B82" s="528">
        <v>1.2110858356988927E-3</v>
      </c>
      <c r="C82" s="528">
        <v>7.1801889980666013E-4</v>
      </c>
      <c r="D82" s="528">
        <v>3.0130656459368244E-2</v>
      </c>
      <c r="E82" s="528">
        <v>7.7089893473875079E-3</v>
      </c>
      <c r="F82" s="528">
        <v>0.11312709162190576</v>
      </c>
      <c r="G82" s="528">
        <v>0.80877830899181813</v>
      </c>
      <c r="H82" s="528">
        <v>0.19145485615807714</v>
      </c>
      <c r="I82" s="528">
        <v>0.83960918628965664</v>
      </c>
      <c r="J82" s="528">
        <v>0.30381472999466297</v>
      </c>
      <c r="K82" s="528">
        <v>3.1934576681845253E-2</v>
      </c>
      <c r="L82" s="528">
        <v>1.9115038821217602E-2</v>
      </c>
      <c r="M82" s="528">
        <v>0.29647534090265948</v>
      </c>
      <c r="N82" s="528">
        <v>1.0450919073857437E-3</v>
      </c>
      <c r="O82" s="528">
        <v>1.4164893545592945E-2</v>
      </c>
      <c r="P82" s="528">
        <v>2.0708500746716617E-2</v>
      </c>
      <c r="Q82" s="528">
        <v>1.4814171811137674E-2</v>
      </c>
      <c r="R82" s="528">
        <v>0.21788472448191801</v>
      </c>
      <c r="S82" s="528">
        <v>4.8128011437695559E-2</v>
      </c>
      <c r="T82" s="528">
        <v>3.7291483154002533E-2</v>
      </c>
      <c r="U82" s="528">
        <v>0.21572188742648185</v>
      </c>
      <c r="V82" s="528">
        <v>0.21542148604749328</v>
      </c>
      <c r="W82" s="528">
        <v>0.10245728903763922</v>
      </c>
      <c r="X82" s="528">
        <v>3.8872938835026096E-3</v>
      </c>
      <c r="Y82" s="528">
        <v>0.10429443526028521</v>
      </c>
      <c r="Z82" s="528">
        <v>0</v>
      </c>
      <c r="AA82" s="528">
        <v>3.0119244566780935E-2</v>
      </c>
      <c r="AB82" s="528">
        <v>3.171953497024807E-2</v>
      </c>
      <c r="AC82" s="528">
        <v>6.5994503596560186E-2</v>
      </c>
      <c r="AD82" s="528">
        <v>3.3351096505105988E-2</v>
      </c>
      <c r="AE82" s="528">
        <v>0.160913967440488</v>
      </c>
      <c r="AF82" s="528">
        <v>0.10072000013203598</v>
      </c>
      <c r="AG82" s="528">
        <v>0</v>
      </c>
      <c r="AH82" s="528">
        <v>0.2160310298476158</v>
      </c>
      <c r="AI82" s="528">
        <v>0</v>
      </c>
      <c r="AJ82" s="528">
        <v>1.7339870973261146E-2</v>
      </c>
      <c r="AK82" s="528">
        <v>0.28606354610401763</v>
      </c>
      <c r="AL82" s="528">
        <v>6.2946219049232156E-3</v>
      </c>
      <c r="AM82" s="528">
        <v>0.25912110537841904</v>
      </c>
      <c r="AN82" s="528">
        <v>0</v>
      </c>
      <c r="AO82" s="528">
        <v>3.0283507804654147E-2</v>
      </c>
      <c r="AP82" s="528">
        <v>3.0040876857347232E-2</v>
      </c>
      <c r="AQ82" s="528">
        <v>0.29697287891902474</v>
      </c>
      <c r="AR82" s="528">
        <v>9.7490149093411457E-2</v>
      </c>
      <c r="AS82" s="528">
        <v>0.43202155720456958</v>
      </c>
      <c r="AT82" s="528">
        <v>9.5238968289257195E-2</v>
      </c>
      <c r="AU82" s="528">
        <v>0.17712285436853634</v>
      </c>
      <c r="AV82" s="528">
        <v>3.0140692607264666E-2</v>
      </c>
      <c r="AW82" s="528">
        <v>3.0094181339765616E-2</v>
      </c>
      <c r="AX82" s="528">
        <v>3.0025440245293744E-2</v>
      </c>
      <c r="AY82" s="528">
        <v>3.000569014121009E-2</v>
      </c>
      <c r="AZ82" s="528">
        <v>3.0003299080972018E-2</v>
      </c>
      <c r="BA82" s="528">
        <v>0.16727996882515134</v>
      </c>
      <c r="BB82" s="528">
        <v>7.6289525462231417E-2</v>
      </c>
      <c r="BC82" s="528">
        <v>4.6003636222196671E-2</v>
      </c>
      <c r="BD82" s="528">
        <v>8.6827525542033254E-2</v>
      </c>
      <c r="BE82" s="528">
        <v>0.47623284010696032</v>
      </c>
      <c r="BF82" s="528">
        <v>1.7062879706753662E-2</v>
      </c>
      <c r="BG82" s="528">
        <v>4.0141737185559884E-2</v>
      </c>
      <c r="BH82" s="528">
        <v>3.0003001474485279E-2</v>
      </c>
      <c r="BI82" s="528">
        <v>1.9805451496912065E-2</v>
      </c>
      <c r="BJ82" s="528">
        <v>4.6415430349466054E-2</v>
      </c>
      <c r="BK82" s="528">
        <v>0.63854837685653476</v>
      </c>
    </row>
    <row r="83" spans="1:63" ht="14.25" customHeight="1" x14ac:dyDescent="0.35">
      <c r="A83" s="529" t="s">
        <v>165</v>
      </c>
      <c r="B83" s="528">
        <v>9.3732683093321278E-2</v>
      </c>
      <c r="C83" s="528">
        <v>3.2268654356578275E-2</v>
      </c>
      <c r="D83" s="528">
        <v>0</v>
      </c>
      <c r="E83" s="528">
        <v>9.7955146692565876E-3</v>
      </c>
      <c r="F83" s="528">
        <v>0.11599393333636443</v>
      </c>
      <c r="G83" s="528">
        <v>0.15239119725489517</v>
      </c>
      <c r="H83" s="528">
        <v>0.11487743417539718</v>
      </c>
      <c r="I83" s="528">
        <v>0.11578753899818703</v>
      </c>
      <c r="J83" s="528">
        <v>0</v>
      </c>
      <c r="K83" s="528">
        <v>0.61678000737817285</v>
      </c>
      <c r="L83" s="528">
        <v>0.37892453051162006</v>
      </c>
      <c r="M83" s="528">
        <v>0.60369052826599823</v>
      </c>
      <c r="N83" s="528">
        <v>0.39447502293145259</v>
      </c>
      <c r="O83" s="528">
        <v>0.48711975890728243</v>
      </c>
      <c r="P83" s="528">
        <v>0.48546601148342677</v>
      </c>
      <c r="Q83" s="528">
        <v>0.84273661460568527</v>
      </c>
      <c r="R83" s="528">
        <v>0.19709642929020149</v>
      </c>
      <c r="S83" s="528">
        <v>1.068817164058016E-2</v>
      </c>
      <c r="T83" s="528">
        <v>2.9985907851361633E-3</v>
      </c>
      <c r="U83" s="528">
        <v>0</v>
      </c>
      <c r="V83" s="528">
        <v>0.69375834882500231</v>
      </c>
      <c r="W83" s="528">
        <v>3.0084715788131308E-2</v>
      </c>
      <c r="X83" s="528">
        <v>3.3139518088750798E-2</v>
      </c>
      <c r="Y83" s="528">
        <v>3.0255579053733803E-2</v>
      </c>
      <c r="Z83" s="528">
        <v>0</v>
      </c>
      <c r="AA83" s="528">
        <v>3.1785415441757149E-2</v>
      </c>
      <c r="AB83" s="528">
        <v>3.1842876058207945E-2</v>
      </c>
      <c r="AC83" s="528">
        <v>0.11208324335640685</v>
      </c>
      <c r="AD83" s="528">
        <v>0.21104290537665066</v>
      </c>
      <c r="AE83" s="528">
        <v>0.11434164334485376</v>
      </c>
      <c r="AF83" s="528">
        <v>5.363442193735439E-2</v>
      </c>
      <c r="AG83" s="528">
        <v>0.7746271879942277</v>
      </c>
      <c r="AH83" s="528">
        <v>0.69604407872271534</v>
      </c>
      <c r="AI83" s="528">
        <v>0.83454621235640569</v>
      </c>
      <c r="AJ83" s="528">
        <v>0.84472335280645772</v>
      </c>
      <c r="AK83" s="528">
        <v>0.8783568922326237</v>
      </c>
      <c r="AL83" s="528">
        <v>0.52897621470660461</v>
      </c>
      <c r="AM83" s="528">
        <v>1.2871169580377503E-2</v>
      </c>
      <c r="AN83" s="528">
        <v>0</v>
      </c>
      <c r="AO83" s="528">
        <v>1.0899546459795639E-2</v>
      </c>
      <c r="AP83" s="528">
        <v>-4.5384467671956918E-2</v>
      </c>
      <c r="AQ83" s="528">
        <v>3.4851299681851883E-2</v>
      </c>
      <c r="AR83" s="528">
        <v>0.43122284530345234</v>
      </c>
      <c r="AS83" s="528">
        <v>4.0736644776806836E-6</v>
      </c>
      <c r="AT83" s="528">
        <v>1.7887731107761526E-2</v>
      </c>
      <c r="AU83" s="528">
        <v>0.12558211667058891</v>
      </c>
      <c r="AV83" s="528">
        <v>3.008411281979443E-2</v>
      </c>
      <c r="AW83" s="528">
        <v>3.0741009205092932E-2</v>
      </c>
      <c r="AX83" s="528">
        <v>4.3439551251650138E-3</v>
      </c>
      <c r="AY83" s="528">
        <v>3.1208238128303208E-2</v>
      </c>
      <c r="AZ83" s="528">
        <v>3.0057681582184286E-2</v>
      </c>
      <c r="BA83" s="528">
        <v>3.0244423680717544E-2</v>
      </c>
      <c r="BB83" s="528">
        <v>0.11822066404145069</v>
      </c>
      <c r="BC83" s="528">
        <v>0.12431607416678288</v>
      </c>
      <c r="BD83" s="528">
        <v>3.3764512593320084E-2</v>
      </c>
      <c r="BE83" s="528">
        <v>0.53152980009068695</v>
      </c>
      <c r="BF83" s="528">
        <v>5.5577986759061324E-2</v>
      </c>
      <c r="BG83" s="528">
        <v>3.0672911596328074E-2</v>
      </c>
      <c r="BH83" s="528">
        <v>4.0716723082026639E-2</v>
      </c>
      <c r="BI83" s="528">
        <v>6.1741187181023949E-2</v>
      </c>
      <c r="BJ83" s="528">
        <v>0.18660482342057694</v>
      </c>
      <c r="BK83" s="528">
        <v>0.6255744847822492</v>
      </c>
    </row>
    <row r="84" spans="1:63" ht="14.25" customHeight="1" x14ac:dyDescent="0.35">
      <c r="A84" s="529" t="s">
        <v>166</v>
      </c>
      <c r="B84" s="528">
        <v>3.0009530554566559E-2</v>
      </c>
      <c r="C84" s="528">
        <v>1.0724764914055959E-2</v>
      </c>
      <c r="D84" s="528">
        <v>3.0008375630839874E-2</v>
      </c>
      <c r="E84" s="528">
        <v>3.001578233572055E-2</v>
      </c>
      <c r="F84" s="528">
        <v>0</v>
      </c>
      <c r="G84" s="528">
        <v>3.5416531396538858E-2</v>
      </c>
      <c r="H84" s="528">
        <v>0.58831487404151184</v>
      </c>
      <c r="I84" s="528">
        <v>0</v>
      </c>
      <c r="J84" s="528">
        <v>0</v>
      </c>
      <c r="K84" s="528">
        <v>4.5777854455111358E-2</v>
      </c>
      <c r="L84" s="528">
        <v>0.31837399008404532</v>
      </c>
      <c r="M84" s="528">
        <v>0</v>
      </c>
      <c r="N84" s="528">
        <v>0.12536333310670536</v>
      </c>
      <c r="O84" s="528">
        <v>5.8532712231643011E-2</v>
      </c>
      <c r="P84" s="528">
        <v>0.48914453132425117</v>
      </c>
      <c r="Q84" s="528">
        <v>6.4360930174571673E-2</v>
      </c>
      <c r="R84" s="528">
        <v>0.22517828633468087</v>
      </c>
      <c r="S84" s="528">
        <v>6.0461675127030698E-2</v>
      </c>
      <c r="T84" s="528">
        <v>3.0006027705232492E-2</v>
      </c>
      <c r="U84" s="528">
        <v>7.1283114147790835E-3</v>
      </c>
      <c r="V84" s="528">
        <v>1.9669473507601731E-2</v>
      </c>
      <c r="W84" s="528">
        <v>4.993802894122687E-2</v>
      </c>
      <c r="X84" s="528">
        <v>3.5031302993604005E-2</v>
      </c>
      <c r="Y84" s="528">
        <v>3.0014720267612659E-2</v>
      </c>
      <c r="Z84" s="528">
        <v>0</v>
      </c>
      <c r="AA84" s="528">
        <v>5.5240570308595548E-2</v>
      </c>
      <c r="AB84" s="528">
        <v>1.2089063596411158E-3</v>
      </c>
      <c r="AC84" s="528">
        <v>2.3052423907682223E-2</v>
      </c>
      <c r="AD84" s="528">
        <v>6.1735956460419177E-2</v>
      </c>
      <c r="AE84" s="528">
        <v>3.6395190757971908E-2</v>
      </c>
      <c r="AF84" s="528">
        <v>2.3683681499058938E-2</v>
      </c>
      <c r="AG84" s="528">
        <v>5.5582232917542079E-2</v>
      </c>
      <c r="AH84" s="528">
        <v>0.10825785993595539</v>
      </c>
      <c r="AI84" s="528">
        <v>0.28908945665494301</v>
      </c>
      <c r="AJ84" s="528">
        <v>3.0026564792230075E-2</v>
      </c>
      <c r="AK84" s="528">
        <v>0.28571096713589694</v>
      </c>
      <c r="AL84" s="528">
        <v>3.0035271859824762E-2</v>
      </c>
      <c r="AM84" s="528">
        <v>3.0025376721586332E-2</v>
      </c>
      <c r="AN84" s="528">
        <v>0.5942849694980531</v>
      </c>
      <c r="AO84" s="528">
        <v>0.1383430019108218</v>
      </c>
      <c r="AP84" s="528">
        <v>3.0034706391505996E-2</v>
      </c>
      <c r="AQ84" s="528">
        <v>3.0102991272582008E-2</v>
      </c>
      <c r="AR84" s="528">
        <v>3.0026487987870217E-2</v>
      </c>
      <c r="AS84" s="528">
        <v>2.4252199269566049E-2</v>
      </c>
      <c r="AT84" s="528">
        <v>6.1877676991924941E-3</v>
      </c>
      <c r="AU84" s="528">
        <v>0.2018816799814295</v>
      </c>
      <c r="AV84" s="528">
        <v>3.1422312664828339E-2</v>
      </c>
      <c r="AW84" s="528">
        <v>7.671526288591414E-2</v>
      </c>
      <c r="AX84" s="528">
        <v>3.0002103014477574E-2</v>
      </c>
      <c r="AY84" s="528">
        <v>4.6086660133349715E-2</v>
      </c>
      <c r="AZ84" s="528">
        <v>0.13315626506001577</v>
      </c>
      <c r="BA84" s="528">
        <v>1.3289568598501089E-2</v>
      </c>
      <c r="BB84" s="528">
        <v>0.11700218277580374</v>
      </c>
      <c r="BC84" s="528">
        <v>9.9203297655928793E-2</v>
      </c>
      <c r="BD84" s="528">
        <v>0.27742373014979088</v>
      </c>
      <c r="BE84" s="528">
        <v>0.21146106069765375</v>
      </c>
      <c r="BF84" s="528">
        <v>1.9882698940602776E-3</v>
      </c>
      <c r="BG84" s="528">
        <v>1.9144635718001804E-2</v>
      </c>
      <c r="BH84" s="528">
        <v>3.0004924268447974E-2</v>
      </c>
      <c r="BI84" s="528">
        <v>3.0002967865789439E-2</v>
      </c>
      <c r="BJ84" s="528">
        <v>7.7234540381363709E-2</v>
      </c>
      <c r="BK84" s="528">
        <v>0.99535193508398256</v>
      </c>
    </row>
    <row r="85" spans="1:63" ht="14.25" customHeight="1" x14ac:dyDescent="0.35">
      <c r="A85" s="529" t="s">
        <v>167</v>
      </c>
      <c r="B85" s="528">
        <v>3.0017585140199178E-2</v>
      </c>
      <c r="C85" s="528">
        <v>3.0005568582502678E-2</v>
      </c>
      <c r="D85" s="528">
        <v>8.0276231404483728E-3</v>
      </c>
      <c r="E85" s="528">
        <v>3.0024598374803282E-2</v>
      </c>
      <c r="F85" s="528">
        <v>0.20898039652072492</v>
      </c>
      <c r="G85" s="528">
        <v>7.4088134149457386E-3</v>
      </c>
      <c r="H85" s="528">
        <v>2.8335456332531208E-3</v>
      </c>
      <c r="I85" s="528">
        <v>0.55641210205838654</v>
      </c>
      <c r="J85" s="528">
        <v>0.44218227583123271</v>
      </c>
      <c r="K85" s="528">
        <v>9.2623289831667135E-2</v>
      </c>
      <c r="L85" s="528">
        <v>0.13253926086468354</v>
      </c>
      <c r="M85" s="528">
        <v>0.463117504370537</v>
      </c>
      <c r="N85" s="528">
        <v>1.6019796032507728E-2</v>
      </c>
      <c r="O85" s="528">
        <v>0.11227514413936135</v>
      </c>
      <c r="P85" s="528">
        <v>8.6234445584459418E-2</v>
      </c>
      <c r="Q85" s="528">
        <v>1.5976813896926633E-2</v>
      </c>
      <c r="R85" s="528">
        <v>0.12016135757311532</v>
      </c>
      <c r="S85" s="528">
        <v>8.8481501454698588E-2</v>
      </c>
      <c r="T85" s="528">
        <v>0.1193135749292806</v>
      </c>
      <c r="U85" s="528">
        <v>5.3050205824025601E-2</v>
      </c>
      <c r="V85" s="528">
        <v>9.244572462871091E-2</v>
      </c>
      <c r="W85" s="528">
        <v>0.1095932223606759</v>
      </c>
      <c r="X85" s="528">
        <v>0.10514392840209304</v>
      </c>
      <c r="Y85" s="528">
        <v>0.11749290750259166</v>
      </c>
      <c r="Z85" s="528">
        <v>0</v>
      </c>
      <c r="AA85" s="528">
        <v>0.10382857674392701</v>
      </c>
      <c r="AB85" s="528">
        <v>6.3040007630313102E-2</v>
      </c>
      <c r="AC85" s="528">
        <v>8.7929336064283076E-2</v>
      </c>
      <c r="AD85" s="528">
        <v>8.7172709516396274E-2</v>
      </c>
      <c r="AE85" s="528">
        <v>6.297971681669845E-2</v>
      </c>
      <c r="AF85" s="528">
        <v>9.5352340263007845E-2</v>
      </c>
      <c r="AG85" s="528">
        <v>0.25009161184423184</v>
      </c>
      <c r="AH85" s="528">
        <v>0.30671561239110895</v>
      </c>
      <c r="AI85" s="528">
        <v>0</v>
      </c>
      <c r="AJ85" s="528">
        <v>0.40045234201664809</v>
      </c>
      <c r="AK85" s="528">
        <v>0.40201420944591715</v>
      </c>
      <c r="AL85" s="528">
        <v>0.20100130286376217</v>
      </c>
      <c r="AM85" s="528">
        <v>0</v>
      </c>
      <c r="AN85" s="528">
        <v>0</v>
      </c>
      <c r="AO85" s="528">
        <v>0.26055453151809393</v>
      </c>
      <c r="AP85" s="528">
        <v>0.19645242178919792</v>
      </c>
      <c r="AQ85" s="528">
        <v>9.2878408792975389E-2</v>
      </c>
      <c r="AR85" s="528">
        <v>0.19000217970132563</v>
      </c>
      <c r="AS85" s="528">
        <v>0.13399481635243848</v>
      </c>
      <c r="AT85" s="528">
        <v>0.12514866894588259</v>
      </c>
      <c r="AU85" s="528">
        <v>0.32555714488076659</v>
      </c>
      <c r="AV85" s="528">
        <v>8.8663282699438031E-2</v>
      </c>
      <c r="AW85" s="528">
        <v>7.3249186203316274E-2</v>
      </c>
      <c r="AX85" s="528">
        <v>0.15418575870368897</v>
      </c>
      <c r="AY85" s="528">
        <v>0</v>
      </c>
      <c r="AZ85" s="528">
        <v>0</v>
      </c>
      <c r="BA85" s="528">
        <v>0.47939933754377534</v>
      </c>
      <c r="BB85" s="528">
        <v>0.145385054433325</v>
      </c>
      <c r="BC85" s="528">
        <v>0.20490219351120867</v>
      </c>
      <c r="BD85" s="528">
        <v>0.23576296799546972</v>
      </c>
      <c r="BE85" s="528">
        <v>0.36254060865702187</v>
      </c>
      <c r="BF85" s="528">
        <v>0.13459551157640057</v>
      </c>
      <c r="BG85" s="528">
        <v>3.7293184475789574E-2</v>
      </c>
      <c r="BH85" s="528">
        <v>4.5714263779024475E-2</v>
      </c>
      <c r="BI85" s="528">
        <v>0.12754836785905427</v>
      </c>
      <c r="BJ85" s="528">
        <v>0.10556767350408194</v>
      </c>
      <c r="BK85" s="528">
        <v>0.89033617297844847</v>
      </c>
    </row>
    <row r="86" spans="1:63" ht="14.25" customHeight="1" x14ac:dyDescent="0.35">
      <c r="A86" s="529" t="s">
        <v>168</v>
      </c>
      <c r="B86" s="528">
        <v>3.0007573512259061E-2</v>
      </c>
      <c r="C86" s="528">
        <v>3.0541583080759108E-2</v>
      </c>
      <c r="D86" s="528">
        <v>0.1901621587700896</v>
      </c>
      <c r="E86" s="528">
        <v>3.0005913538626149E-2</v>
      </c>
      <c r="F86" s="528">
        <v>0.19363050708097015</v>
      </c>
      <c r="G86" s="528">
        <v>0</v>
      </c>
      <c r="H86" s="528">
        <v>0</v>
      </c>
      <c r="I86" s="528">
        <v>0</v>
      </c>
      <c r="J86" s="528">
        <v>0</v>
      </c>
      <c r="K86" s="528">
        <v>3.5057506048892982E-2</v>
      </c>
      <c r="L86" s="528">
        <v>0.11601835758913101</v>
      </c>
      <c r="M86" s="528">
        <v>0</v>
      </c>
      <c r="N86" s="528">
        <v>2.8081181400003919E-2</v>
      </c>
      <c r="O86" s="528">
        <v>6.3787318048431985E-3</v>
      </c>
      <c r="P86" s="528">
        <v>0.10605534808234048</v>
      </c>
      <c r="Q86" s="528">
        <v>4.9192335905552003E-5</v>
      </c>
      <c r="R86" s="528">
        <v>0.25487796250516648</v>
      </c>
      <c r="S86" s="528">
        <v>9.2491952665867461E-2</v>
      </c>
      <c r="T86" s="528">
        <v>0.10249801790837249</v>
      </c>
      <c r="U86" s="528">
        <v>0</v>
      </c>
      <c r="V86" s="528">
        <v>1.7145660933858567E-2</v>
      </c>
      <c r="W86" s="528">
        <v>9.795154923225774E-2</v>
      </c>
      <c r="X86" s="528">
        <v>0.1345807564939539</v>
      </c>
      <c r="Y86" s="528">
        <v>8.7559374068961193E-2</v>
      </c>
      <c r="Z86" s="528">
        <v>0</v>
      </c>
      <c r="AA86" s="528">
        <v>6.2021280209919566E-2</v>
      </c>
      <c r="AB86" s="528">
        <v>3.0004515107310028E-2</v>
      </c>
      <c r="AC86" s="528">
        <v>3.9263602981667589E-2</v>
      </c>
      <c r="AD86" s="528">
        <v>0.1051385194797272</v>
      </c>
      <c r="AE86" s="528">
        <v>4.5059969227843465E-2</v>
      </c>
      <c r="AF86" s="528">
        <v>9.4420527317152864E-2</v>
      </c>
      <c r="AG86" s="528">
        <v>0.38757589343674498</v>
      </c>
      <c r="AH86" s="528">
        <v>0.43242341177547688</v>
      </c>
      <c r="AI86" s="528">
        <v>0</v>
      </c>
      <c r="AJ86" s="528">
        <v>0.71868740594186586</v>
      </c>
      <c r="AK86" s="528">
        <v>0.71699417837576551</v>
      </c>
      <c r="AL86" s="528">
        <v>0.19097129828764767</v>
      </c>
      <c r="AM86" s="528">
        <v>0.65457150537522812</v>
      </c>
      <c r="AN86" s="528">
        <v>0</v>
      </c>
      <c r="AO86" s="528">
        <v>0.39765413476012645</v>
      </c>
      <c r="AP86" s="528">
        <v>3.8787479838777145E-2</v>
      </c>
      <c r="AQ86" s="528">
        <v>6.372308153836076E-2</v>
      </c>
      <c r="AR86" s="528">
        <v>3.6178697373482993E-3</v>
      </c>
      <c r="AS86" s="528">
        <v>0.19279809902627945</v>
      </c>
      <c r="AT86" s="528">
        <v>4.9344063671840674E-2</v>
      </c>
      <c r="AU86" s="528">
        <v>0.20160159657286089</v>
      </c>
      <c r="AV86" s="528">
        <v>3.0034582536414691E-2</v>
      </c>
      <c r="AW86" s="528">
        <v>3.0030225617645998E-2</v>
      </c>
      <c r="AX86" s="528">
        <v>2.8644163065269311E-2</v>
      </c>
      <c r="AY86" s="528">
        <v>4.7819730247306187E-2</v>
      </c>
      <c r="AZ86" s="528">
        <v>3.0018234149924286E-2</v>
      </c>
      <c r="BA86" s="528">
        <v>6.2799778859489438E-2</v>
      </c>
      <c r="BB86" s="528">
        <v>0.18995489211322117</v>
      </c>
      <c r="BC86" s="528">
        <v>0.16001241524890258</v>
      </c>
      <c r="BD86" s="528">
        <v>0.18734358357451253</v>
      </c>
      <c r="BE86" s="528">
        <v>0.68299177758537366</v>
      </c>
      <c r="BF86" s="528">
        <v>4.2013462277783825E-2</v>
      </c>
      <c r="BG86" s="528">
        <v>6.3461892981277274E-2</v>
      </c>
      <c r="BH86" s="528">
        <v>5.7633010765849063E-2</v>
      </c>
      <c r="BI86" s="528">
        <v>4.6697649970860219E-2</v>
      </c>
      <c r="BJ86" s="528">
        <v>3.0007963070792874E-2</v>
      </c>
      <c r="BK86" s="528">
        <v>6.747342552156684E-3</v>
      </c>
    </row>
    <row r="87" spans="1:63" ht="14.25" customHeight="1" x14ac:dyDescent="0.35">
      <c r="A87" s="529" t="s">
        <v>169</v>
      </c>
      <c r="B87" s="528">
        <v>3.0145438752613152E-2</v>
      </c>
      <c r="C87" s="528">
        <v>3.0087343485387101E-2</v>
      </c>
      <c r="D87" s="528">
        <v>3.6698607295051693E-2</v>
      </c>
      <c r="E87" s="528">
        <v>0.2794635290497009</v>
      </c>
      <c r="F87" s="528">
        <v>0.15153308914291061</v>
      </c>
      <c r="G87" s="528">
        <v>0.11860710653562725</v>
      </c>
      <c r="H87" s="528">
        <v>0.49656077237450613</v>
      </c>
      <c r="I87" s="528">
        <v>0.12822013647240141</v>
      </c>
      <c r="J87" s="528">
        <v>4.7953999791434856E-6</v>
      </c>
      <c r="K87" s="528">
        <v>6.1632423167722092E-2</v>
      </c>
      <c r="L87" s="528">
        <v>6.1564690060746094E-2</v>
      </c>
      <c r="M87" s="528">
        <v>0.5467029778205007</v>
      </c>
      <c r="N87" s="528">
        <v>1.671024640301161E-3</v>
      </c>
      <c r="O87" s="528">
        <v>9.737648051584237E-2</v>
      </c>
      <c r="P87" s="528">
        <v>5.9239022407672314E-4</v>
      </c>
      <c r="Q87" s="528">
        <v>4.6601668860594019E-2</v>
      </c>
      <c r="R87" s="528">
        <v>0.10181769735573681</v>
      </c>
      <c r="S87" s="528">
        <v>0.20673466503578081</v>
      </c>
      <c r="T87" s="528">
        <v>0.12190215893447259</v>
      </c>
      <c r="U87" s="528">
        <v>0</v>
      </c>
      <c r="V87" s="528">
        <v>0.27980256501824108</v>
      </c>
      <c r="W87" s="528">
        <v>8.5648471944639135E-2</v>
      </c>
      <c r="X87" s="528">
        <v>0.13202819213253109</v>
      </c>
      <c r="Y87" s="528">
        <v>0.10287546018418588</v>
      </c>
      <c r="Z87" s="528">
        <v>0</v>
      </c>
      <c r="AA87" s="528">
        <v>7.3902985671818161E-2</v>
      </c>
      <c r="AB87" s="528">
        <v>3.0463291618531819E-2</v>
      </c>
      <c r="AC87" s="528">
        <v>0.15613856433858017</v>
      </c>
      <c r="AD87" s="528">
        <v>7.6119304279026481E-2</v>
      </c>
      <c r="AE87" s="528">
        <v>1.7135641168545209E-2</v>
      </c>
      <c r="AF87" s="528">
        <v>9.847519955367541E-2</v>
      </c>
      <c r="AG87" s="528">
        <v>7.0306173974690384E-2</v>
      </c>
      <c r="AH87" s="528">
        <v>8.3848879099669468E-2</v>
      </c>
      <c r="AI87" s="528">
        <v>0.49501560636845715</v>
      </c>
      <c r="AJ87" s="528">
        <v>0.35776904214094407</v>
      </c>
      <c r="AK87" s="528">
        <v>0.35335015204132769</v>
      </c>
      <c r="AL87" s="528">
        <v>3.0454032809169654E-2</v>
      </c>
      <c r="AM87" s="528">
        <v>0.20395899254016031</v>
      </c>
      <c r="AN87" s="528">
        <v>0</v>
      </c>
      <c r="AO87" s="528">
        <v>1.3500576462351923E-4</v>
      </c>
      <c r="AP87" s="528">
        <v>0.11179830402487086</v>
      </c>
      <c r="AQ87" s="528">
        <v>0.28441636696348144</v>
      </c>
      <c r="AR87" s="528">
        <v>1.213158539693593E-3</v>
      </c>
      <c r="AS87" s="528">
        <v>3.0008738722328163E-2</v>
      </c>
      <c r="AT87" s="528">
        <v>7.3361139290240643E-2</v>
      </c>
      <c r="AU87" s="528">
        <v>3.3506966508377728E-2</v>
      </c>
      <c r="AV87" s="528">
        <v>0.65272707533976548</v>
      </c>
      <c r="AW87" s="528">
        <v>0.28868635900017192</v>
      </c>
      <c r="AX87" s="528">
        <v>0.22961165416974072</v>
      </c>
      <c r="AY87" s="528">
        <v>4.5104224498946554E-3</v>
      </c>
      <c r="AZ87" s="528">
        <v>0.38149374082473353</v>
      </c>
      <c r="BA87" s="528">
        <v>8.4648096620140681E-2</v>
      </c>
      <c r="BB87" s="528">
        <v>0.27001173230416797</v>
      </c>
      <c r="BC87" s="528">
        <v>0.28335960640333441</v>
      </c>
      <c r="BD87" s="528">
        <v>0.28872318767192851</v>
      </c>
      <c r="BE87" s="528">
        <v>0.62068674394298329</v>
      </c>
      <c r="BF87" s="528">
        <v>0.143546066621424</v>
      </c>
      <c r="BG87" s="528">
        <v>3.0084132787740928E-2</v>
      </c>
      <c r="BH87" s="528">
        <v>0.27105771111107724</v>
      </c>
      <c r="BI87" s="528">
        <v>3.0857954256463308E-3</v>
      </c>
      <c r="BJ87" s="528">
        <v>0.12828093160293599</v>
      </c>
      <c r="BK87" s="528">
        <v>0.99059026794988747</v>
      </c>
    </row>
    <row r="88" spans="1:63" ht="14.25" customHeight="1" x14ac:dyDescent="0.35">
      <c r="A88" s="529" t="s">
        <v>170</v>
      </c>
      <c r="B88" s="528">
        <v>0.24552894090133581</v>
      </c>
      <c r="C88" s="528">
        <v>0.28107780991390591</v>
      </c>
      <c r="D88" s="528">
        <v>0.19079240789960114</v>
      </c>
      <c r="E88" s="528">
        <v>0.34354062769178068</v>
      </c>
      <c r="F88" s="528">
        <v>0.4538833816174922</v>
      </c>
      <c r="G88" s="528">
        <v>1.8581168388257286E-2</v>
      </c>
      <c r="H88" s="528">
        <v>0.21860446453013033</v>
      </c>
      <c r="I88" s="528">
        <v>0.33112804430100767</v>
      </c>
      <c r="J88" s="528">
        <v>0</v>
      </c>
      <c r="K88" s="528">
        <v>3.0012772294279271E-2</v>
      </c>
      <c r="L88" s="528">
        <v>0.12946786558070364</v>
      </c>
      <c r="M88" s="528">
        <v>0</v>
      </c>
      <c r="N88" s="528">
        <v>7.963947842809696E-2</v>
      </c>
      <c r="O88" s="528">
        <v>3.2566850104627752E-2</v>
      </c>
      <c r="P88" s="528">
        <v>0.1609312783012172</v>
      </c>
      <c r="Q88" s="528">
        <v>2.0108810404372394E-2</v>
      </c>
      <c r="R88" s="528">
        <v>0.21288691336009463</v>
      </c>
      <c r="S88" s="528">
        <v>1.7429719936879785E-2</v>
      </c>
      <c r="T88" s="528">
        <v>6.6012019043705072E-2</v>
      </c>
      <c r="U88" s="528">
        <v>3.1538940493670148E-2</v>
      </c>
      <c r="V88" s="528">
        <v>1.4089320664422972E-2</v>
      </c>
      <c r="W88" s="528">
        <v>3.3583976363246865E-2</v>
      </c>
      <c r="X88" s="528">
        <v>0.10001069983035187</v>
      </c>
      <c r="Y88" s="528">
        <v>3.0004640867811991E-2</v>
      </c>
      <c r="Z88" s="528">
        <v>0</v>
      </c>
      <c r="AA88" s="528">
        <v>0.10381202712890471</v>
      </c>
      <c r="AB88" s="528">
        <v>2.7500804669836652E-2</v>
      </c>
      <c r="AC88" s="528">
        <v>3.0004606798453896E-2</v>
      </c>
      <c r="AD88" s="528">
        <v>1.0392727785559754E-2</v>
      </c>
      <c r="AE88" s="528">
        <v>7.2664354819574999E-3</v>
      </c>
      <c r="AF88" s="528">
        <v>3.4050683490735589E-2</v>
      </c>
      <c r="AG88" s="528">
        <v>1.7557887900064101E-2</v>
      </c>
      <c r="AH88" s="528">
        <v>3.0021705737394599E-2</v>
      </c>
      <c r="AI88" s="528">
        <v>0.31078591800834693</v>
      </c>
      <c r="AJ88" s="528">
        <v>0.30337279599919359</v>
      </c>
      <c r="AK88" s="528">
        <v>3.0006624348179613E-2</v>
      </c>
      <c r="AL88" s="528">
        <v>3.0016268840215528E-2</v>
      </c>
      <c r="AM88" s="528">
        <v>0.34438987216934286</v>
      </c>
      <c r="AN88" s="528">
        <v>0</v>
      </c>
      <c r="AO88" s="528">
        <v>3.0000691181038569E-2</v>
      </c>
      <c r="AP88" s="528">
        <v>2.0792007651467331E-3</v>
      </c>
      <c r="AQ88" s="528">
        <v>1.0205653310721325E-4</v>
      </c>
      <c r="AR88" s="528">
        <v>3.0022727244673343E-2</v>
      </c>
      <c r="AS88" s="528">
        <v>3.0056055127470289E-2</v>
      </c>
      <c r="AT88" s="528">
        <v>0.11751429212333697</v>
      </c>
      <c r="AU88" s="528">
        <v>0.11748915761427697</v>
      </c>
      <c r="AV88" s="528">
        <v>0.23196813476241257</v>
      </c>
      <c r="AW88" s="528">
        <v>0.13416621635522785</v>
      </c>
      <c r="AX88" s="528">
        <v>0.27699279011814892</v>
      </c>
      <c r="AY88" s="528">
        <v>3.0003795158604272E-2</v>
      </c>
      <c r="AZ88" s="528">
        <v>4.8349388843133466E-2</v>
      </c>
      <c r="BA88" s="528">
        <v>0.22825831560634668</v>
      </c>
      <c r="BB88" s="528">
        <v>8.4810795903162123E-2</v>
      </c>
      <c r="BC88" s="528">
        <v>6.5708230796074393E-2</v>
      </c>
      <c r="BD88" s="528">
        <v>0.18625626177095278</v>
      </c>
      <c r="BE88" s="528">
        <v>0.2239691112025006</v>
      </c>
      <c r="BF88" s="528">
        <v>2.7258582069236113E-2</v>
      </c>
      <c r="BG88" s="528">
        <v>3.0004849216513595E-2</v>
      </c>
      <c r="BH88" s="528">
        <v>3.0006268063601616E-2</v>
      </c>
      <c r="BI88" s="528">
        <v>4.0714704220760303E-2</v>
      </c>
      <c r="BJ88" s="528">
        <v>0.282970474718857</v>
      </c>
      <c r="BK88" s="528">
        <v>0.99448276902009125</v>
      </c>
    </row>
    <row r="89" spans="1:63" ht="14.25" customHeight="1" x14ac:dyDescent="0.35">
      <c r="A89" s="529" t="s">
        <v>171</v>
      </c>
      <c r="B89" s="528">
        <v>3.0019940996421891E-2</v>
      </c>
      <c r="C89" s="528">
        <v>3.0025608182333893E-2</v>
      </c>
      <c r="D89" s="528">
        <v>3.0033739953534342E-2</v>
      </c>
      <c r="E89" s="528">
        <v>3.0002573757566035E-2</v>
      </c>
      <c r="F89" s="528">
        <v>0.11664488709504665</v>
      </c>
      <c r="G89" s="528">
        <v>0</v>
      </c>
      <c r="H89" s="528">
        <v>0.64298916330865552</v>
      </c>
      <c r="I89" s="528">
        <v>3.6140072416183463E-16</v>
      </c>
      <c r="J89" s="528">
        <v>0</v>
      </c>
      <c r="K89" s="528">
        <v>2.4571459252046259E-2</v>
      </c>
      <c r="L89" s="528">
        <v>1.12393604900363E-2</v>
      </c>
      <c r="M89" s="528">
        <v>0.64326348696661073</v>
      </c>
      <c r="N89" s="528">
        <v>3.5160444141170435E-3</v>
      </c>
      <c r="O89" s="528">
        <v>7.0673439153177434E-2</v>
      </c>
      <c r="P89" s="528">
        <v>3.9046934767146012E-2</v>
      </c>
      <c r="Q89" s="528">
        <v>3.4626505817634379E-2</v>
      </c>
      <c r="R89" s="528">
        <v>0.12875384359650716</v>
      </c>
      <c r="S89" s="528">
        <v>5.6375557081128755E-3</v>
      </c>
      <c r="T89" s="528">
        <v>1.0634547827110343E-2</v>
      </c>
      <c r="U89" s="528">
        <v>0</v>
      </c>
      <c r="V89" s="528">
        <v>4.335611290489671E-3</v>
      </c>
      <c r="W89" s="528">
        <v>7.2186740796528703E-2</v>
      </c>
      <c r="X89" s="528">
        <v>1.409931670076417E-2</v>
      </c>
      <c r="Y89" s="528">
        <v>1.4595841765349043E-2</v>
      </c>
      <c r="Z89" s="528">
        <v>0</v>
      </c>
      <c r="AA89" s="528">
        <v>1.7266779705268038E-2</v>
      </c>
      <c r="AB89" s="528">
        <v>3.0315618859166886E-2</v>
      </c>
      <c r="AC89" s="528">
        <v>4.7616919473814974E-2</v>
      </c>
      <c r="AD89" s="528">
        <v>2.569899041813303E-2</v>
      </c>
      <c r="AE89" s="528">
        <v>1.6548367899125418E-2</v>
      </c>
      <c r="AF89" s="528">
        <v>3.0047135841316189E-2</v>
      </c>
      <c r="AG89" s="528">
        <v>3.1716234128465172E-2</v>
      </c>
      <c r="AH89" s="528">
        <v>3.0014596108345643E-2</v>
      </c>
      <c r="AI89" s="528">
        <v>0.21812649159972244</v>
      </c>
      <c r="AJ89" s="528">
        <v>0.18470612828493149</v>
      </c>
      <c r="AK89" s="528">
        <v>0</v>
      </c>
      <c r="AL89" s="528">
        <v>3.0003650618313376E-2</v>
      </c>
      <c r="AM89" s="528">
        <v>0.18338671402074924</v>
      </c>
      <c r="AN89" s="528">
        <v>0</v>
      </c>
      <c r="AO89" s="528">
        <v>3.0082439143860173E-2</v>
      </c>
      <c r="AP89" s="528">
        <v>3.0046786740717653E-2</v>
      </c>
      <c r="AQ89" s="528">
        <v>3.1070462363693672E-2</v>
      </c>
      <c r="AR89" s="528">
        <v>1.51702012718403E-2</v>
      </c>
      <c r="AS89" s="528">
        <v>3.0021672768466835E-2</v>
      </c>
      <c r="AT89" s="528">
        <v>5.4507321078245352E-2</v>
      </c>
      <c r="AU89" s="528">
        <v>4.8109740108991446E-2</v>
      </c>
      <c r="AV89" s="528">
        <v>3.7276575239506844E-2</v>
      </c>
      <c r="AW89" s="528">
        <v>4.6836751277803427E-3</v>
      </c>
      <c r="AX89" s="528">
        <v>4.5667086943684036E-2</v>
      </c>
      <c r="AY89" s="528">
        <v>5.2543940431798351E-2</v>
      </c>
      <c r="AZ89" s="528">
        <v>0.44129059043054286</v>
      </c>
      <c r="BA89" s="528">
        <v>1.7454120315717365E-2</v>
      </c>
      <c r="BB89" s="528">
        <v>3.0041541819897544E-2</v>
      </c>
      <c r="BC89" s="528">
        <v>7.7275605695950073E-2</v>
      </c>
      <c r="BD89" s="528">
        <v>0.12422016859441029</v>
      </c>
      <c r="BE89" s="528">
        <v>0.55105485554656453</v>
      </c>
      <c r="BF89" s="528">
        <v>5.2491022339878528E-3</v>
      </c>
      <c r="BG89" s="528">
        <v>2.0035680308340808E-2</v>
      </c>
      <c r="BH89" s="528">
        <v>3.000688978952747E-2</v>
      </c>
      <c r="BI89" s="528">
        <v>1.4533969612542457E-2</v>
      </c>
      <c r="BJ89" s="528">
        <v>3.0010669101508031E-2</v>
      </c>
      <c r="BK89" s="528">
        <v>0.41303810813585112</v>
      </c>
    </row>
    <row r="90" spans="1:63" ht="14.25" customHeight="1" x14ac:dyDescent="0.35">
      <c r="A90" s="529" t="s">
        <v>172</v>
      </c>
      <c r="B90" s="528">
        <v>0.28752838642030859</v>
      </c>
      <c r="C90" s="528">
        <v>3.0000469264555327E-2</v>
      </c>
      <c r="D90" s="528">
        <v>0.29734407841870414</v>
      </c>
      <c r="E90" s="528">
        <v>3.0000559278370083E-2</v>
      </c>
      <c r="F90" s="528">
        <v>0.13475363420825706</v>
      </c>
      <c r="G90" s="528">
        <v>4.1876760066706979E-2</v>
      </c>
      <c r="H90" s="528">
        <v>5.4880195024020334E-2</v>
      </c>
      <c r="I90" s="528">
        <v>0.74581288845744476</v>
      </c>
      <c r="J90" s="528">
        <v>5.3390335913398589E-9</v>
      </c>
      <c r="K90" s="528">
        <v>7.8406212335797545E-2</v>
      </c>
      <c r="L90" s="528">
        <v>5.6506652980421387E-2</v>
      </c>
      <c r="M90" s="528">
        <v>4.3282346499566365E-3</v>
      </c>
      <c r="N90" s="528">
        <v>3.4891842349270369E-2</v>
      </c>
      <c r="O90" s="528">
        <v>1.6996920833968174E-2</v>
      </c>
      <c r="P90" s="528">
        <v>3.0641282792675535E-2</v>
      </c>
      <c r="Q90" s="528">
        <v>1.1398413650570895E-2</v>
      </c>
      <c r="R90" s="528">
        <v>0.17816709257172705</v>
      </c>
      <c r="S90" s="528">
        <v>5.4784741504513672E-2</v>
      </c>
      <c r="T90" s="528">
        <v>1.6824594079465013E-2</v>
      </c>
      <c r="U90" s="528">
        <v>1.2404665699344073E-2</v>
      </c>
      <c r="V90" s="528">
        <v>2.7483153573316328E-2</v>
      </c>
      <c r="W90" s="528">
        <v>9.0088186610646187E-2</v>
      </c>
      <c r="X90" s="528">
        <v>3.2606993769209912E-2</v>
      </c>
      <c r="Y90" s="528">
        <v>3.7656545936605051E-3</v>
      </c>
      <c r="Z90" s="528">
        <v>0</v>
      </c>
      <c r="AA90" s="528">
        <v>3.0000717355730448E-2</v>
      </c>
      <c r="AB90" s="528">
        <v>6.5020334235852614E-2</v>
      </c>
      <c r="AC90" s="528">
        <v>5.3530214098708444E-2</v>
      </c>
      <c r="AD90" s="528">
        <v>0.11269474311217055</v>
      </c>
      <c r="AE90" s="528">
        <v>4.4397227634234628E-2</v>
      </c>
      <c r="AF90" s="528">
        <v>6.5752940344730157E-2</v>
      </c>
      <c r="AG90" s="528">
        <v>5.2626647243700586E-2</v>
      </c>
      <c r="AH90" s="528">
        <v>8.1031698897133075E-2</v>
      </c>
      <c r="AI90" s="528">
        <v>0.44966365137718278</v>
      </c>
      <c r="AJ90" s="528">
        <v>0.37620152921087885</v>
      </c>
      <c r="AK90" s="528">
        <v>0.41154875519213352</v>
      </c>
      <c r="AL90" s="528">
        <v>6.3084017328029329E-3</v>
      </c>
      <c r="AM90" s="528">
        <v>0.41821225162199771</v>
      </c>
      <c r="AN90" s="528">
        <v>0.29487356311146257</v>
      </c>
      <c r="AO90" s="528">
        <v>0.1055938310719543</v>
      </c>
      <c r="AP90" s="528">
        <v>0.10971840270473991</v>
      </c>
      <c r="AQ90" s="528">
        <v>1.1540229908895243E-4</v>
      </c>
      <c r="AR90" s="528">
        <v>0</v>
      </c>
      <c r="AS90" s="528">
        <v>3.1115042673959894E-2</v>
      </c>
      <c r="AT90" s="528">
        <v>3.4677005527794312E-2</v>
      </c>
      <c r="AU90" s="528">
        <v>5.9928933972370237E-2</v>
      </c>
      <c r="AV90" s="528">
        <v>1.427364337118645E-6</v>
      </c>
      <c r="AW90" s="528">
        <v>6.7405399482073514E-3</v>
      </c>
      <c r="AX90" s="528">
        <v>4.8352136080149072E-2</v>
      </c>
      <c r="AY90" s="528">
        <v>3.0000769659952051E-2</v>
      </c>
      <c r="AZ90" s="528">
        <v>3.0000382247462605E-2</v>
      </c>
      <c r="BA90" s="528">
        <v>3.8724647392428175E-3</v>
      </c>
      <c r="BB90" s="528">
        <v>0.15809441867346269</v>
      </c>
      <c r="BC90" s="528">
        <v>0.12194970933607409</v>
      </c>
      <c r="BD90" s="528">
        <v>0.17007569993265484</v>
      </c>
      <c r="BE90" s="528">
        <v>0.65523901258364448</v>
      </c>
      <c r="BF90" s="528">
        <v>3.0000754585959515E-2</v>
      </c>
      <c r="BG90" s="528">
        <v>2.0688198482673722E-2</v>
      </c>
      <c r="BH90" s="528">
        <v>3.9082531067509037E-2</v>
      </c>
      <c r="BI90" s="528">
        <v>4.35957035638211E-2</v>
      </c>
      <c r="BJ90" s="528">
        <v>3.0000389940248392E-2</v>
      </c>
      <c r="BK90" s="528">
        <v>1.1211989540776618E-3</v>
      </c>
    </row>
    <row r="91" spans="1:63" ht="14.25" customHeight="1" x14ac:dyDescent="0.35">
      <c r="A91" s="529" t="s">
        <v>173</v>
      </c>
      <c r="B91" s="528">
        <v>3.1058775377893741E-2</v>
      </c>
      <c r="C91" s="528">
        <v>3.0477391333683858E-2</v>
      </c>
      <c r="D91" s="528">
        <v>1.2149254450329406E-2</v>
      </c>
      <c r="E91" s="528">
        <v>4.9592191664989217E-2</v>
      </c>
      <c r="F91" s="528">
        <v>0.21398758588682845</v>
      </c>
      <c r="G91" s="528">
        <v>0</v>
      </c>
      <c r="H91" s="528">
        <v>0</v>
      </c>
      <c r="I91" s="528">
        <v>0.60260821978908052</v>
      </c>
      <c r="J91" s="528">
        <v>0.61016498476331149</v>
      </c>
      <c r="K91" s="528">
        <v>3.4916597968129577E-2</v>
      </c>
      <c r="L91" s="528">
        <v>8.0525778509167742E-2</v>
      </c>
      <c r="M91" s="528">
        <v>0.61075137808137669</v>
      </c>
      <c r="N91" s="528">
        <v>3.8188712646305824E-3</v>
      </c>
      <c r="O91" s="528">
        <v>0.16351864434969882</v>
      </c>
      <c r="P91" s="528">
        <v>0.16192007646616366</v>
      </c>
      <c r="Q91" s="528">
        <v>3.1960141593850987E-2</v>
      </c>
      <c r="R91" s="528">
        <v>3.0252813196442688E-2</v>
      </c>
      <c r="S91" s="528">
        <v>6.6262317292279854E-2</v>
      </c>
      <c r="T91" s="528">
        <v>1.626069598602186E-2</v>
      </c>
      <c r="U91" s="528">
        <v>0.66673939368700041</v>
      </c>
      <c r="V91" s="528">
        <v>0.14047463199656365</v>
      </c>
      <c r="W91" s="528">
        <v>0.17094375879421686</v>
      </c>
      <c r="X91" s="528">
        <v>5.2722901955269755E-2</v>
      </c>
      <c r="Y91" s="528">
        <v>4.3058245387856652E-2</v>
      </c>
      <c r="Z91" s="528">
        <v>0</v>
      </c>
      <c r="AA91" s="528">
        <v>7.190839753239002E-2</v>
      </c>
      <c r="AB91" s="528">
        <v>4.2326759201868944E-2</v>
      </c>
      <c r="AC91" s="528">
        <v>2.3061699495070323E-2</v>
      </c>
      <c r="AD91" s="528">
        <v>6.8869175769009194E-2</v>
      </c>
      <c r="AE91" s="528">
        <v>2.0911165451431665E-2</v>
      </c>
      <c r="AF91" s="528">
        <v>1.9534810872151292E-2</v>
      </c>
      <c r="AG91" s="528">
        <v>3.6833493742629952E-2</v>
      </c>
      <c r="AH91" s="528">
        <v>0.10384872601655423</v>
      </c>
      <c r="AI91" s="528">
        <v>0.27718123264531969</v>
      </c>
      <c r="AJ91" s="528">
        <v>0.26285099156719816</v>
      </c>
      <c r="AK91" s="528">
        <v>0.20751342348048896</v>
      </c>
      <c r="AL91" s="528">
        <v>3.38364568830124E-2</v>
      </c>
      <c r="AM91" s="528">
        <v>3.2341207073194649E-2</v>
      </c>
      <c r="AN91" s="528">
        <v>0</v>
      </c>
      <c r="AO91" s="528">
        <v>0.12199423792518459</v>
      </c>
      <c r="AP91" s="528">
        <v>3.0533312675146279E-2</v>
      </c>
      <c r="AQ91" s="528">
        <v>0.11101026133665028</v>
      </c>
      <c r="AR91" s="528">
        <v>3.1608941977090514E-2</v>
      </c>
      <c r="AS91" s="528">
        <v>5.4223623807809061E-2</v>
      </c>
      <c r="AT91" s="528">
        <v>6.4775430677172105E-2</v>
      </c>
      <c r="AU91" s="528">
        <v>0.10676775893552388</v>
      </c>
      <c r="AV91" s="528">
        <v>3.463491373417401E-2</v>
      </c>
      <c r="AW91" s="528">
        <v>5.731082843632461E-2</v>
      </c>
      <c r="AX91" s="528">
        <v>3.1164410825307867E-2</v>
      </c>
      <c r="AY91" s="528">
        <v>1.7378880137653551E-2</v>
      </c>
      <c r="AZ91" s="528">
        <v>8.3634437306123553E-3</v>
      </c>
      <c r="BA91" s="528">
        <v>3.1075172171699656E-2</v>
      </c>
      <c r="BB91" s="528">
        <v>3.4700032350264386E-2</v>
      </c>
      <c r="BC91" s="528">
        <v>3.0085737731319232E-2</v>
      </c>
      <c r="BD91" s="528">
        <v>0.26343729216296685</v>
      </c>
      <c r="BE91" s="528">
        <v>0.25723610464276087</v>
      </c>
      <c r="BF91" s="528">
        <v>3.0163690261510879E-2</v>
      </c>
      <c r="BG91" s="528">
        <v>3.0054722619657151E-2</v>
      </c>
      <c r="BH91" s="528">
        <v>9.1176717946919991E-2</v>
      </c>
      <c r="BI91" s="528">
        <v>8.5986448084622719E-2</v>
      </c>
      <c r="BJ91" s="528">
        <v>7.1714303743348917E-2</v>
      </c>
      <c r="BK91" s="528">
        <v>0.10098772935768759</v>
      </c>
    </row>
    <row r="92" spans="1:63" ht="14.25" customHeight="1" x14ac:dyDescent="0.35">
      <c r="A92" s="530" t="s">
        <v>136</v>
      </c>
      <c r="B92" s="528">
        <v>3.0001150740779421E-2</v>
      </c>
      <c r="C92" s="528">
        <v>4.2398425863760951E-4</v>
      </c>
      <c r="D92" s="528">
        <v>3.0000275635799583E-2</v>
      </c>
      <c r="E92" s="528">
        <v>6.2146747092235964E-3</v>
      </c>
      <c r="F92" s="528">
        <v>0.10096858354064318</v>
      </c>
      <c r="G92" s="528">
        <v>0.25323194022121531</v>
      </c>
      <c r="H92" s="528">
        <v>0.61735905516211842</v>
      </c>
      <c r="I92" s="528">
        <v>0</v>
      </c>
      <c r="J92" s="528">
        <v>0</v>
      </c>
      <c r="K92" s="528">
        <v>4.9335317539207606E-2</v>
      </c>
      <c r="L92" s="528">
        <v>0.14568604780120675</v>
      </c>
      <c r="M92" s="528">
        <v>0</v>
      </c>
      <c r="N92" s="528">
        <v>9.0592833589305463E-2</v>
      </c>
      <c r="O92" s="528">
        <v>6.727725693069524E-3</v>
      </c>
      <c r="P92" s="528">
        <v>0.13623777512493307</v>
      </c>
      <c r="Q92" s="528">
        <v>3.0000853464533028E-2</v>
      </c>
      <c r="R92" s="528">
        <v>0.22750496942925155</v>
      </c>
      <c r="S92" s="528">
        <v>4.7251073204870632E-2</v>
      </c>
      <c r="T92" s="528">
        <v>3.5105430443119534E-2</v>
      </c>
      <c r="U92" s="528">
        <v>0.47791437395590408</v>
      </c>
      <c r="V92" s="528">
        <v>9.2705656652981704E-3</v>
      </c>
      <c r="W92" s="528">
        <v>7.8992972452940916E-2</v>
      </c>
      <c r="X92" s="528">
        <v>5.5441082296961278E-2</v>
      </c>
      <c r="Y92" s="528">
        <v>3.000100409879241E-2</v>
      </c>
      <c r="Z92" s="528">
        <v>0</v>
      </c>
      <c r="AA92" s="528">
        <v>5.0298156406198266E-2</v>
      </c>
      <c r="AB92" s="528">
        <v>6.1970677149943816E-2</v>
      </c>
      <c r="AC92" s="528">
        <v>2.7610065952403059E-2</v>
      </c>
      <c r="AD92" s="528">
        <v>1.8926846185310379E-2</v>
      </c>
      <c r="AE92" s="528">
        <v>3.1272165202983395E-3</v>
      </c>
      <c r="AF92" s="528">
        <v>6.9106592020762234E-2</v>
      </c>
      <c r="AG92" s="528">
        <v>8.5103358218996755E-2</v>
      </c>
      <c r="AH92" s="528">
        <v>0.18886768546970945</v>
      </c>
      <c r="AI92" s="528">
        <v>0.40480942316298857</v>
      </c>
      <c r="AJ92" s="528">
        <v>0.32360878546626198</v>
      </c>
      <c r="AK92" s="528">
        <v>0.33949609039870626</v>
      </c>
      <c r="AL92" s="528">
        <v>3.0002200714073727E-2</v>
      </c>
      <c r="AM92" s="528">
        <v>0.1521462159064608</v>
      </c>
      <c r="AN92" s="528">
        <v>0</v>
      </c>
      <c r="AO92" s="528">
        <v>0.11619252438304639</v>
      </c>
      <c r="AP92" s="528">
        <v>9.2298198572097201E-2</v>
      </c>
      <c r="AQ92" s="528">
        <v>5.3070299167967761E-3</v>
      </c>
      <c r="AR92" s="528">
        <v>1.7523151359939893E-4</v>
      </c>
      <c r="AS92" s="528">
        <v>0.17922891052580256</v>
      </c>
      <c r="AT92" s="528">
        <v>4.1605370638253619E-7</v>
      </c>
      <c r="AU92" s="528">
        <v>0.10835624715974997</v>
      </c>
      <c r="AV92" s="528">
        <v>4.0009351398424594E-3</v>
      </c>
      <c r="AW92" s="528">
        <v>8.6066917289903972E-3</v>
      </c>
      <c r="AX92" s="528">
        <v>3.0000296515691083E-2</v>
      </c>
      <c r="AY92" s="528">
        <v>5.2107528150293007E-2</v>
      </c>
      <c r="AZ92" s="528">
        <v>5.3049285674893988E-3</v>
      </c>
      <c r="BA92" s="528">
        <v>8.4875897540679396E-2</v>
      </c>
      <c r="BB92" s="528">
        <v>9.9024526804261909E-2</v>
      </c>
      <c r="BC92" s="528">
        <v>8.8194853504801024E-2</v>
      </c>
      <c r="BD92" s="528">
        <v>0.15111262665551836</v>
      </c>
      <c r="BE92" s="528">
        <v>0.60585768998751854</v>
      </c>
      <c r="BF92" s="528">
        <v>3.0000159054651369E-2</v>
      </c>
      <c r="BG92" s="528">
        <v>7.7022735358335398E-2</v>
      </c>
      <c r="BH92" s="528">
        <v>3.0000064329116564E-2</v>
      </c>
      <c r="BI92" s="528">
        <v>3.9879637516793007E-2</v>
      </c>
      <c r="BJ92" s="528">
        <v>5.1829918662566997E-2</v>
      </c>
      <c r="BK92" s="528">
        <v>2.9999999999999988E-2</v>
      </c>
    </row>
    <row r="93" spans="1:63" ht="14.25" customHeight="1" x14ac:dyDescent="0.35">
      <c r="A93" s="530" t="s">
        <v>197</v>
      </c>
      <c r="B93" s="528">
        <v>3.1429976536934377E-3</v>
      </c>
      <c r="C93" s="528">
        <v>9.933795269802927E-3</v>
      </c>
      <c r="D93" s="528">
        <v>1.8695401439182427E-2</v>
      </c>
      <c r="E93" s="528">
        <v>3.0000000994551305E-2</v>
      </c>
      <c r="F93" s="528">
        <v>0.13056085490030073</v>
      </c>
      <c r="G93" s="528">
        <v>0.10527924212406406</v>
      </c>
      <c r="H93" s="528">
        <v>0.34495050019805268</v>
      </c>
      <c r="I93" s="528">
        <v>0.16153133071530085</v>
      </c>
      <c r="J93" s="528">
        <v>6.5500191031495084E-2</v>
      </c>
      <c r="K93" s="528">
        <v>3.5541576960017141E-2</v>
      </c>
      <c r="L93" s="528">
        <v>4.6127087738060443E-2</v>
      </c>
      <c r="M93" s="528">
        <v>0.19914006152110661</v>
      </c>
      <c r="N93" s="528">
        <v>3.0000391610681344E-2</v>
      </c>
      <c r="O93" s="528">
        <v>6.3668895076278334E-2</v>
      </c>
      <c r="P93" s="528">
        <v>1.0558165493159887E-2</v>
      </c>
      <c r="Q93" s="528">
        <v>3.0000412330104146E-2</v>
      </c>
      <c r="R93" s="528">
        <v>3.0000201116314587E-2</v>
      </c>
      <c r="S93" s="528">
        <v>3.2805131749401112E-2</v>
      </c>
      <c r="T93" s="528">
        <v>5.7006640209079952E-8</v>
      </c>
      <c r="U93" s="528">
        <v>5.5594628474467778E-2</v>
      </c>
      <c r="V93" s="528">
        <v>4.0794275716296846E-2</v>
      </c>
      <c r="W93" s="528">
        <v>3.0000068346760302E-2</v>
      </c>
      <c r="X93" s="528">
        <v>3.0000018673903298E-2</v>
      </c>
      <c r="Y93" s="528">
        <v>6.300806433457426E-2</v>
      </c>
      <c r="Z93" s="528">
        <v>0</v>
      </c>
      <c r="AA93" s="528">
        <v>3.0000047393458407E-2</v>
      </c>
      <c r="AB93" s="528">
        <v>3.0000028089276386E-2</v>
      </c>
      <c r="AC93" s="528">
        <v>3.0000061642447048E-2</v>
      </c>
      <c r="AD93" s="528">
        <v>3.0000048961850562E-2</v>
      </c>
      <c r="AE93" s="528">
        <v>8.6162601569969317E-4</v>
      </c>
      <c r="AF93" s="528">
        <v>3.0000046280521157E-2</v>
      </c>
      <c r="AG93" s="528">
        <v>0.12709033236622183</v>
      </c>
      <c r="AH93" s="528">
        <v>0.15453495410180437</v>
      </c>
      <c r="AI93" s="528">
        <v>0.51335448626193092</v>
      </c>
      <c r="AJ93" s="528">
        <v>0.50650506664243444</v>
      </c>
      <c r="AK93" s="528">
        <v>0.502568584335083</v>
      </c>
      <c r="AL93" s="528">
        <v>2.3176994050558931E-2</v>
      </c>
      <c r="AM93" s="528">
        <v>0.44657366245186969</v>
      </c>
      <c r="AN93" s="528">
        <v>3.0000082663939397E-2</v>
      </c>
      <c r="AO93" s="528">
        <v>6.6694807795037642E-2</v>
      </c>
      <c r="AP93" s="528">
        <v>8.0086862361784047E-7</v>
      </c>
      <c r="AQ93" s="528">
        <v>3.0000004128118922E-2</v>
      </c>
      <c r="AR93" s="528">
        <v>8.1198072380269382E-2</v>
      </c>
      <c r="AS93" s="528">
        <v>3.9008166905682845E-2</v>
      </c>
      <c r="AT93" s="528">
        <v>2.6340528915002524E-2</v>
      </c>
      <c r="AU93" s="528">
        <v>3.0000025495200287E-2</v>
      </c>
      <c r="AV93" s="528">
        <v>3.0000017486182452E-2</v>
      </c>
      <c r="AW93" s="528">
        <v>3.0000021236151368E-2</v>
      </c>
      <c r="AX93" s="528">
        <v>3.0000005201810453E-2</v>
      </c>
      <c r="AY93" s="528">
        <v>3.0000004727338225E-2</v>
      </c>
      <c r="AZ93" s="528">
        <v>3.0000003128211189E-2</v>
      </c>
      <c r="BA93" s="528">
        <v>3.0000024551038968E-2</v>
      </c>
      <c r="BB93" s="528">
        <v>3.0000016999989269E-2</v>
      </c>
      <c r="BC93" s="528">
        <v>2.3760619226872452E-2</v>
      </c>
      <c r="BD93" s="528">
        <v>8.9928525773468174E-2</v>
      </c>
      <c r="BE93" s="528">
        <v>0.32964583246113638</v>
      </c>
      <c r="BF93" s="528">
        <v>3.0000029194227382E-2</v>
      </c>
      <c r="BG93" s="528">
        <v>3.0000033027167479E-2</v>
      </c>
      <c r="BH93" s="528">
        <v>3.0000024902894641E-2</v>
      </c>
      <c r="BI93" s="528">
        <v>6.2776758313994709E-3</v>
      </c>
      <c r="BJ93" s="528">
        <v>3.0000017891126159E-2</v>
      </c>
      <c r="BK93" s="528">
        <v>1.0357806838689014</v>
      </c>
    </row>
    <row r="94" spans="1:63" ht="14.25" customHeight="1" x14ac:dyDescent="0.35">
      <c r="A94" s="530" t="s">
        <v>218</v>
      </c>
      <c r="B94" s="528">
        <v>3.0000790293866812E-2</v>
      </c>
      <c r="C94" s="528">
        <v>3.0000872628650796E-2</v>
      </c>
      <c r="D94" s="528">
        <v>3.0000156357897056E-2</v>
      </c>
      <c r="E94" s="528">
        <v>3.0000085860345027E-2</v>
      </c>
      <c r="F94" s="528">
        <v>0.19086646421629258</v>
      </c>
      <c r="G94" s="528">
        <v>0.22070366513381459</v>
      </c>
      <c r="H94" s="528">
        <v>0.42935646850488002</v>
      </c>
      <c r="I94" s="528">
        <v>0.24096566977459888</v>
      </c>
      <c r="J94" s="528">
        <v>0.5699004860084943</v>
      </c>
      <c r="K94" s="528">
        <v>4.905729235776253E-2</v>
      </c>
      <c r="L94" s="528">
        <v>0.11137088295478122</v>
      </c>
      <c r="M94" s="528">
        <v>0.48393020626911315</v>
      </c>
      <c r="N94" s="528">
        <v>6.1113027730973594E-2</v>
      </c>
      <c r="O94" s="528">
        <v>0.11147717465933225</v>
      </c>
      <c r="P94" s="528">
        <v>0.12580327779219724</v>
      </c>
      <c r="Q94" s="528">
        <v>2.1931451497261726E-2</v>
      </c>
      <c r="R94" s="528">
        <v>5.1442403951769917E-2</v>
      </c>
      <c r="S94" s="528">
        <v>0.10510749901711089</v>
      </c>
      <c r="T94" s="528">
        <v>5.420868575306762E-3</v>
      </c>
      <c r="U94" s="528">
        <v>1.8754421986669302E-2</v>
      </c>
      <c r="V94" s="528">
        <v>0.11235444088461752</v>
      </c>
      <c r="W94" s="528">
        <v>3.3955055376741927E-2</v>
      </c>
      <c r="X94" s="528">
        <v>3.0000855984085091E-2</v>
      </c>
      <c r="Y94" s="528">
        <v>3.0021986872726777E-2</v>
      </c>
      <c r="Z94" s="528">
        <v>0</v>
      </c>
      <c r="AA94" s="528">
        <v>3.0001239087825763E-2</v>
      </c>
      <c r="AB94" s="528">
        <v>3.0000611367350608E-2</v>
      </c>
      <c r="AC94" s="528">
        <v>3.000804983048129E-2</v>
      </c>
      <c r="AD94" s="528">
        <v>3.0007758462352065E-2</v>
      </c>
      <c r="AE94" s="528">
        <v>3.0000557400957518E-2</v>
      </c>
      <c r="AF94" s="528">
        <v>3.0004102007758823E-2</v>
      </c>
      <c r="AG94" s="528">
        <v>5.5771192913992421E-2</v>
      </c>
      <c r="AH94" s="528">
        <v>3.0001528354817546E-2</v>
      </c>
      <c r="AI94" s="528">
        <v>0.33200320137409878</v>
      </c>
      <c r="AJ94" s="528">
        <v>0.35284162031840233</v>
      </c>
      <c r="AK94" s="528">
        <v>0.21344299540784048</v>
      </c>
      <c r="AL94" s="528">
        <v>3.0000243083382346E-2</v>
      </c>
      <c r="AM94" s="528">
        <v>4.7576153603613898E-4</v>
      </c>
      <c r="AN94" s="528">
        <v>3.0000000000000093E-2</v>
      </c>
      <c r="AO94" s="528">
        <v>3.0001153658520546E-2</v>
      </c>
      <c r="AP94" s="528">
        <v>3.000055552504376E-2</v>
      </c>
      <c r="AQ94" s="528">
        <v>3.0103389915167467E-2</v>
      </c>
      <c r="AR94" s="528">
        <v>3.7415050038439188E-2</v>
      </c>
      <c r="AS94" s="528">
        <v>3.0326073374526821E-2</v>
      </c>
      <c r="AT94" s="528">
        <v>3.3312495156321204E-2</v>
      </c>
      <c r="AU94" s="528">
        <v>2.0729267860333245E-2</v>
      </c>
      <c r="AV94" s="528">
        <v>3.0000315068398328E-2</v>
      </c>
      <c r="AW94" s="528">
        <v>3.0000157129576172E-2</v>
      </c>
      <c r="AX94" s="528">
        <v>3.0000414569753917E-2</v>
      </c>
      <c r="AY94" s="528">
        <v>3.0000298704234495E-2</v>
      </c>
      <c r="AZ94" s="528">
        <v>3.0000441338011032E-2</v>
      </c>
      <c r="BA94" s="528">
        <v>4.604714548687959E-2</v>
      </c>
      <c r="BB94" s="528">
        <v>3.0000058055672369E-2</v>
      </c>
      <c r="BC94" s="528">
        <v>3.9445080090047581E-2</v>
      </c>
      <c r="BD94" s="528">
        <v>0.17253371748164897</v>
      </c>
      <c r="BE94" s="528">
        <v>0.53867151037084515</v>
      </c>
      <c r="BF94" s="528">
        <v>3.000032848626695E-2</v>
      </c>
      <c r="BG94" s="528">
        <v>8.4884837762183057E-2</v>
      </c>
      <c r="BH94" s="528">
        <v>6.4891706583105014E-3</v>
      </c>
      <c r="BI94" s="528">
        <v>1.223932163621636E-2</v>
      </c>
      <c r="BJ94" s="528">
        <v>3.0000707213356462E-2</v>
      </c>
      <c r="BK94" s="528">
        <v>3.7415135687032426E-2</v>
      </c>
    </row>
    <row r="95" spans="1:63" ht="14.25" customHeight="1" x14ac:dyDescent="0.35">
      <c r="A95" s="530" t="s">
        <v>198</v>
      </c>
      <c r="B95" s="528">
        <v>0.12924913000848903</v>
      </c>
      <c r="C95" s="528">
        <v>0.1595906003843405</v>
      </c>
      <c r="D95" s="528">
        <v>6.9848323464075032E-2</v>
      </c>
      <c r="E95" s="528">
        <v>0.13357481491785478</v>
      </c>
      <c r="F95" s="528">
        <v>0.41963445618334771</v>
      </c>
      <c r="G95" s="528">
        <v>0.3094607068741303</v>
      </c>
      <c r="H95" s="528">
        <v>0.69028179338290785</v>
      </c>
      <c r="I95" s="528">
        <v>0</v>
      </c>
      <c r="J95" s="528">
        <v>1.536502026323212E-2</v>
      </c>
      <c r="K95" s="528">
        <v>9.5416561445604148E-2</v>
      </c>
      <c r="L95" s="528">
        <v>3.0000525342008772E-2</v>
      </c>
      <c r="M95" s="528">
        <v>0</v>
      </c>
      <c r="N95" s="528">
        <v>1.3809140990653744E-2</v>
      </c>
      <c r="O95" s="528">
        <v>1.2359419020400756E-2</v>
      </c>
      <c r="P95" s="528">
        <v>5.6279732611836067E-2</v>
      </c>
      <c r="Q95" s="528">
        <v>0.16344740556454276</v>
      </c>
      <c r="R95" s="528">
        <v>0.36883749884989181</v>
      </c>
      <c r="S95" s="528">
        <v>7.4467316133057697E-3</v>
      </c>
      <c r="T95" s="528">
        <v>3.0000251185632956E-2</v>
      </c>
      <c r="U95" s="528">
        <v>0.15421924319756641</v>
      </c>
      <c r="V95" s="528">
        <v>5.2437570934788222E-2</v>
      </c>
      <c r="W95" s="528">
        <v>0.12778257421743827</v>
      </c>
      <c r="X95" s="528">
        <v>0.11610675627520876</v>
      </c>
      <c r="Y95" s="528">
        <v>5.5544552170916917E-2</v>
      </c>
      <c r="Z95" s="528">
        <v>0</v>
      </c>
      <c r="AA95" s="528">
        <v>0.1468505120698835</v>
      </c>
      <c r="AB95" s="528">
        <v>0.1021917977696972</v>
      </c>
      <c r="AC95" s="528">
        <v>0.10822320402127313</v>
      </c>
      <c r="AD95" s="528">
        <v>8.086856436890022E-2</v>
      </c>
      <c r="AE95" s="528">
        <v>0.11176615862113425</v>
      </c>
      <c r="AF95" s="528">
        <v>1.0696449229217028E-3</v>
      </c>
      <c r="AG95" s="528">
        <v>3.0000084520672182E-2</v>
      </c>
      <c r="AH95" s="528">
        <v>8.5671847622099603E-2</v>
      </c>
      <c r="AI95" s="528">
        <v>0.35907904882270414</v>
      </c>
      <c r="AJ95" s="528">
        <v>0.36113493825207982</v>
      </c>
      <c r="AK95" s="528">
        <v>0.28337304601067304</v>
      </c>
      <c r="AL95" s="528">
        <v>4.9473886136852493E-8</v>
      </c>
      <c r="AM95" s="528">
        <v>3.0000460794448017E-2</v>
      </c>
      <c r="AN95" s="528">
        <v>0</v>
      </c>
      <c r="AO95" s="528">
        <v>3.0000158064843799E-2</v>
      </c>
      <c r="AP95" s="528">
        <v>3.0000604562297039E-2</v>
      </c>
      <c r="AQ95" s="528">
        <v>3.000012619850527E-2</v>
      </c>
      <c r="AR95" s="528">
        <v>0.54924702780304424</v>
      </c>
      <c r="AS95" s="528">
        <v>3.0000092172934558E-2</v>
      </c>
      <c r="AT95" s="528">
        <v>6.0862131620768478E-2</v>
      </c>
      <c r="AU95" s="528">
        <v>4.0079159438606793E-2</v>
      </c>
      <c r="AV95" s="528">
        <v>0.30259915238289264</v>
      </c>
      <c r="AW95" s="528">
        <v>0.12722897836317504</v>
      </c>
      <c r="AX95" s="528">
        <v>3.0000133889103789E-2</v>
      </c>
      <c r="AY95" s="528">
        <v>3.0000104271968354E-2</v>
      </c>
      <c r="AZ95" s="528">
        <v>3.0000652903210644E-2</v>
      </c>
      <c r="BA95" s="528">
        <v>4.7694566143481248E-2</v>
      </c>
      <c r="BB95" s="528">
        <v>1.7591657665961425E-7</v>
      </c>
      <c r="BC95" s="528">
        <v>0.13096001851709249</v>
      </c>
      <c r="BD95" s="528">
        <v>0.41446484149057677</v>
      </c>
      <c r="BE95" s="528">
        <v>0.32292945733726514</v>
      </c>
      <c r="BF95" s="528">
        <v>0.175451147657878</v>
      </c>
      <c r="BG95" s="528">
        <v>3.0002029746498862E-2</v>
      </c>
      <c r="BH95" s="528">
        <v>0.22502343955421628</v>
      </c>
      <c r="BI95" s="528">
        <v>0.12987776567197074</v>
      </c>
      <c r="BJ95" s="528">
        <v>0.13656669546233366</v>
      </c>
      <c r="BK95" s="528">
        <v>0.98847732338210992</v>
      </c>
    </row>
    <row r="96" spans="1:63" ht="14.25" customHeight="1" x14ac:dyDescent="0.35">
      <c r="A96" s="530" t="s">
        <v>140</v>
      </c>
      <c r="B96" s="528">
        <v>3.5207487931526518E-2</v>
      </c>
      <c r="C96" s="528">
        <v>8.0187964637735455E-3</v>
      </c>
      <c r="D96" s="528">
        <v>0.26457902930502258</v>
      </c>
      <c r="E96" s="528">
        <v>0.20173294414233781</v>
      </c>
      <c r="F96" s="528">
        <v>0.12909829139098222</v>
      </c>
      <c r="G96" s="528">
        <v>0.20253509073049578</v>
      </c>
      <c r="H96" s="528">
        <v>0.33598482712437799</v>
      </c>
      <c r="I96" s="528">
        <v>3.000541858458116E-2</v>
      </c>
      <c r="J96" s="528">
        <v>0.35418285797491206</v>
      </c>
      <c r="K96" s="528">
        <v>0.13312032220506603</v>
      </c>
      <c r="L96" s="528">
        <v>0.3569561282930187</v>
      </c>
      <c r="M96" s="528">
        <v>0.30091641916862888</v>
      </c>
      <c r="N96" s="528">
        <v>4.040808776831529E-5</v>
      </c>
      <c r="O96" s="528">
        <v>0.17107405804613851</v>
      </c>
      <c r="P96" s="528">
        <v>0.27190711589212457</v>
      </c>
      <c r="Q96" s="528">
        <v>3.0000165769467402E-2</v>
      </c>
      <c r="R96" s="528">
        <v>5.6337140859029788E-8</v>
      </c>
      <c r="S96" s="528">
        <v>3.0000161540137668E-2</v>
      </c>
      <c r="T96" s="528">
        <v>3.0000154853549479E-2</v>
      </c>
      <c r="U96" s="528">
        <v>0.210482759817607</v>
      </c>
      <c r="V96" s="528">
        <v>1.2838660874056619E-2</v>
      </c>
      <c r="W96" s="528">
        <v>3.0000460700288889E-2</v>
      </c>
      <c r="X96" s="528">
        <v>3.000039019490542E-2</v>
      </c>
      <c r="Y96" s="528">
        <v>4.5597513315587319E-2</v>
      </c>
      <c r="Z96" s="528">
        <v>0</v>
      </c>
      <c r="AA96" s="528">
        <v>3.0000197739154879E-2</v>
      </c>
      <c r="AB96" s="528">
        <v>3.6994309547232811E-2</v>
      </c>
      <c r="AC96" s="528">
        <v>1.2558714228424372E-2</v>
      </c>
      <c r="AD96" s="528">
        <v>2.0509759069492969E-2</v>
      </c>
      <c r="AE96" s="528">
        <v>3.0000457096034185E-2</v>
      </c>
      <c r="AF96" s="528">
        <v>4.7542906956760729E-2</v>
      </c>
      <c r="AG96" s="528">
        <v>0.23081863700034858</v>
      </c>
      <c r="AH96" s="528">
        <v>0.16843275335700186</v>
      </c>
      <c r="AI96" s="528">
        <v>0.54752508702226643</v>
      </c>
      <c r="AJ96" s="528">
        <v>0.5253222037253289</v>
      </c>
      <c r="AK96" s="528">
        <v>0.46814091250847023</v>
      </c>
      <c r="AL96" s="528">
        <v>3.000016355298718E-2</v>
      </c>
      <c r="AM96" s="528">
        <v>4.5948001575183695E-2</v>
      </c>
      <c r="AN96" s="528">
        <v>0.34546544588078365</v>
      </c>
      <c r="AO96" s="528">
        <v>0.20655239749882903</v>
      </c>
      <c r="AP96" s="528">
        <v>8.7408394117797529E-3</v>
      </c>
      <c r="AQ96" s="528">
        <v>2.1482874499274458E-2</v>
      </c>
      <c r="AR96" s="528">
        <v>0</v>
      </c>
      <c r="AS96" s="528">
        <v>1.7809074140245564E-17</v>
      </c>
      <c r="AT96" s="528">
        <v>0.16943875010728102</v>
      </c>
      <c r="AU96" s="528">
        <v>0.20841673938516411</v>
      </c>
      <c r="AV96" s="528">
        <v>0.10531906921001918</v>
      </c>
      <c r="AW96" s="528">
        <v>4.5289401655506205E-2</v>
      </c>
      <c r="AX96" s="528">
        <v>6.5900292555388679E-2</v>
      </c>
      <c r="AY96" s="528">
        <v>3.0000092033336936E-2</v>
      </c>
      <c r="AZ96" s="528">
        <v>1.6125682008769321E-2</v>
      </c>
      <c r="BA96" s="528">
        <v>5.3913581308432899E-2</v>
      </c>
      <c r="BB96" s="528">
        <v>0.15450797567607713</v>
      </c>
      <c r="BC96" s="528">
        <v>0.24104498517956943</v>
      </c>
      <c r="BD96" s="528">
        <v>0.33374398273894251</v>
      </c>
      <c r="BE96" s="528">
        <v>0.64966295871639457</v>
      </c>
      <c r="BF96" s="528">
        <v>0.16026885821826764</v>
      </c>
      <c r="BG96" s="528">
        <v>3.0000151282772565E-2</v>
      </c>
      <c r="BH96" s="528">
        <v>9.4053194420956566E-4</v>
      </c>
      <c r="BI96" s="528">
        <v>8.0573370113933507E-2</v>
      </c>
      <c r="BJ96" s="528">
        <v>6.271092725190501E-2</v>
      </c>
      <c r="BK96" s="528">
        <v>0.41878825990814478</v>
      </c>
    </row>
    <row r="97" spans="1:63" ht="14.25" customHeight="1" x14ac:dyDescent="0.35">
      <c r="A97" s="530" t="s">
        <v>199</v>
      </c>
      <c r="B97" s="528">
        <v>2.0642279517267547E-7</v>
      </c>
      <c r="C97" s="528">
        <v>1.51203148908514E-7</v>
      </c>
      <c r="D97" s="528">
        <v>0.68106305266758216</v>
      </c>
      <c r="E97" s="528">
        <v>0.25844035999127768</v>
      </c>
      <c r="F97" s="528">
        <v>1.5695766928073667E-7</v>
      </c>
      <c r="G97" s="528">
        <v>0.41291613314219239</v>
      </c>
      <c r="H97" s="528">
        <v>0.36344407718181937</v>
      </c>
      <c r="I97" s="528">
        <v>0</v>
      </c>
      <c r="J97" s="528">
        <v>3.7011490933908634E-8</v>
      </c>
      <c r="K97" s="528">
        <v>1.9603483670849051E-2</v>
      </c>
      <c r="L97" s="528">
        <v>0.40314350905572943</v>
      </c>
      <c r="M97" s="528">
        <v>0.22188421947518983</v>
      </c>
      <c r="N97" s="528">
        <v>0.24912858671307478</v>
      </c>
      <c r="O97" s="528">
        <v>0.42915008081051093</v>
      </c>
      <c r="P97" s="528">
        <v>0.36482969365069268</v>
      </c>
      <c r="Q97" s="528">
        <v>0.24364468329031688</v>
      </c>
      <c r="R97" s="528">
        <v>3.1708259799766501E-3</v>
      </c>
      <c r="S97" s="528">
        <v>2.9317208527737382E-2</v>
      </c>
      <c r="T97" s="528">
        <v>3.0000418784175312E-2</v>
      </c>
      <c r="U97" s="528">
        <v>6.3703350551388418E-3</v>
      </c>
      <c r="V97" s="528">
        <v>0.11642349829906949</v>
      </c>
      <c r="W97" s="528">
        <v>2.0064542097965261E-4</v>
      </c>
      <c r="X97" s="528">
        <v>1.1155373110117692E-2</v>
      </c>
      <c r="Y97" s="528">
        <v>3.0003623465220369E-2</v>
      </c>
      <c r="Z97" s="528">
        <v>0</v>
      </c>
      <c r="AA97" s="528">
        <v>0.22318937041858419</v>
      </c>
      <c r="AB97" s="528">
        <v>3.0000572749195663E-2</v>
      </c>
      <c r="AC97" s="528">
        <v>0.25121059561705256</v>
      </c>
      <c r="AD97" s="528">
        <v>3.0000584084706051E-2</v>
      </c>
      <c r="AE97" s="528">
        <v>6.463984192142642E-3</v>
      </c>
      <c r="AF97" s="528">
        <v>3.0001041346170081E-2</v>
      </c>
      <c r="AG97" s="528">
        <v>3.000085719415688E-2</v>
      </c>
      <c r="AH97" s="528">
        <v>0.13008011940056144</v>
      </c>
      <c r="AI97" s="528">
        <v>0.43575304000568088</v>
      </c>
      <c r="AJ97" s="528">
        <v>0.42723073566851838</v>
      </c>
      <c r="AK97" s="528">
        <v>3.0000000000000002E-2</v>
      </c>
      <c r="AL97" s="528">
        <v>8.2615793588629964E-3</v>
      </c>
      <c r="AM97" s="528">
        <v>0</v>
      </c>
      <c r="AN97" s="528">
        <v>0</v>
      </c>
      <c r="AO97" s="528">
        <v>3.0000075275997438E-2</v>
      </c>
      <c r="AP97" s="528">
        <v>3.0010086744918243E-2</v>
      </c>
      <c r="AQ97" s="528">
        <v>1.4400194772426205E-7</v>
      </c>
      <c r="AR97" s="528">
        <v>7.1261963339343016E-8</v>
      </c>
      <c r="AS97" s="528">
        <v>1.8301969273608162E-2</v>
      </c>
      <c r="AT97" s="528">
        <v>2.6534026119573596E-2</v>
      </c>
      <c r="AU97" s="528">
        <v>0.1564220069012778</v>
      </c>
      <c r="AV97" s="528">
        <v>3.0005257454214285E-2</v>
      </c>
      <c r="AW97" s="528">
        <v>3.0000583428924511E-2</v>
      </c>
      <c r="AX97" s="528">
        <v>3.0000294392718164E-2</v>
      </c>
      <c r="AY97" s="528">
        <v>3.0000274390324235E-2</v>
      </c>
      <c r="AZ97" s="528">
        <v>3.0000378131601869E-2</v>
      </c>
      <c r="BA97" s="528">
        <v>3.0000287513932626E-2</v>
      </c>
      <c r="BB97" s="528">
        <v>5.4500451938783091E-2</v>
      </c>
      <c r="BC97" s="528">
        <v>2.8903897911114619E-2</v>
      </c>
      <c r="BD97" s="528">
        <v>0.25249818959217202</v>
      </c>
      <c r="BE97" s="528">
        <v>9.1362113775897688E-2</v>
      </c>
      <c r="BF97" s="528">
        <v>3.5473268672285558E-3</v>
      </c>
      <c r="BG97" s="528">
        <v>3.7530105085394785E-3</v>
      </c>
      <c r="BH97" s="528">
        <v>6.9518558696870878E-3</v>
      </c>
      <c r="BI97" s="528">
        <v>7.4135626537111298E-3</v>
      </c>
      <c r="BJ97" s="528">
        <v>2.6427224023006664E-7</v>
      </c>
      <c r="BK97" s="528">
        <v>0.9908666096189912</v>
      </c>
    </row>
    <row r="98" spans="1:63" ht="14.25" customHeight="1" x14ac:dyDescent="0.35">
      <c r="A98" s="530" t="s">
        <v>142</v>
      </c>
      <c r="B98" s="528">
        <v>8.8416520588009348E-2</v>
      </c>
      <c r="C98" s="528">
        <v>1.8631784167652925E-2</v>
      </c>
      <c r="D98" s="528">
        <v>0.12401569624156702</v>
      </c>
      <c r="E98" s="528">
        <v>0.13821482873262778</v>
      </c>
      <c r="F98" s="528">
        <v>0.43222105170837477</v>
      </c>
      <c r="G98" s="528">
        <v>0.43967316007469082</v>
      </c>
      <c r="H98" s="528">
        <v>0.5606649393835641</v>
      </c>
      <c r="I98" s="528">
        <v>3.0000853872364935E-2</v>
      </c>
      <c r="J98" s="528">
        <v>0.62148450436895319</v>
      </c>
      <c r="K98" s="528">
        <v>7.9422503624094087E-2</v>
      </c>
      <c r="L98" s="528">
        <v>0.25765888572912171</v>
      </c>
      <c r="M98" s="528">
        <v>0.53273012349904314</v>
      </c>
      <c r="N98" s="528">
        <v>7.7964069592786941E-2</v>
      </c>
      <c r="O98" s="528">
        <v>0.28123274767130585</v>
      </c>
      <c r="P98" s="528">
        <v>9.0137692897382202E-2</v>
      </c>
      <c r="Q98" s="528">
        <v>0.11844649116023072</v>
      </c>
      <c r="R98" s="528">
        <v>0.27362901768040382</v>
      </c>
      <c r="S98" s="528">
        <v>0.13044095804166095</v>
      </c>
      <c r="T98" s="528">
        <v>5.8117746474354318E-2</v>
      </c>
      <c r="U98" s="528">
        <v>2.0906639610432386E-2</v>
      </c>
      <c r="V98" s="528">
        <v>0.21131235847533672</v>
      </c>
      <c r="W98" s="528">
        <v>0.15493512050332978</v>
      </c>
      <c r="X98" s="528">
        <v>0.10114486753446497</v>
      </c>
      <c r="Y98" s="528">
        <v>0.1080621877171007</v>
      </c>
      <c r="Z98" s="528">
        <v>0</v>
      </c>
      <c r="AA98" s="528">
        <v>8.2874203840944821E-2</v>
      </c>
      <c r="AB98" s="528">
        <v>0.1339987723579972</v>
      </c>
      <c r="AC98" s="528">
        <v>8.3094336816145489E-2</v>
      </c>
      <c r="AD98" s="528">
        <v>7.9864157805330266E-2</v>
      </c>
      <c r="AE98" s="528">
        <v>8.3767924855068218E-2</v>
      </c>
      <c r="AF98" s="528">
        <v>4.6393410694443506E-2</v>
      </c>
      <c r="AG98" s="528">
        <v>0.29985994030328417</v>
      </c>
      <c r="AH98" s="528">
        <v>0.15263852524617666</v>
      </c>
      <c r="AI98" s="528">
        <v>0.39036259247258892</v>
      </c>
      <c r="AJ98" s="528">
        <v>0.38121809622049363</v>
      </c>
      <c r="AK98" s="528">
        <v>0.33571690490122574</v>
      </c>
      <c r="AL98" s="528">
        <v>3.0000190117820836E-2</v>
      </c>
      <c r="AM98" s="528">
        <v>0.19210536548220164</v>
      </c>
      <c r="AN98" s="528">
        <v>0.12354145783140297</v>
      </c>
      <c r="AO98" s="528">
        <v>0.23299527241137882</v>
      </c>
      <c r="AP98" s="528">
        <v>3.6548463265725757E-2</v>
      </c>
      <c r="AQ98" s="528">
        <v>3.0000106189938154E-2</v>
      </c>
      <c r="AR98" s="528">
        <v>3.0000051661341419E-2</v>
      </c>
      <c r="AS98" s="528">
        <v>0.23001844183812414</v>
      </c>
      <c r="AT98" s="528">
        <v>8.0919204441749937E-2</v>
      </c>
      <c r="AU98" s="528">
        <v>0.25962127854265221</v>
      </c>
      <c r="AV98" s="528">
        <v>0.20991304402761932</v>
      </c>
      <c r="AW98" s="528">
        <v>0.19650289591149622</v>
      </c>
      <c r="AX98" s="528">
        <v>0.14985964650704664</v>
      </c>
      <c r="AY98" s="528">
        <v>0.42729515796786349</v>
      </c>
      <c r="AZ98" s="528">
        <v>4.2238620018085725E-2</v>
      </c>
      <c r="BA98" s="528">
        <v>3.000080169137383E-2</v>
      </c>
      <c r="BB98" s="528">
        <v>0.13652982344703599</v>
      </c>
      <c r="BC98" s="528">
        <v>0.12231460965203732</v>
      </c>
      <c r="BD98" s="528">
        <v>0.16168014436935504</v>
      </c>
      <c r="BE98" s="528">
        <v>0.55894921506243467</v>
      </c>
      <c r="BF98" s="528">
        <v>0.11073745571521433</v>
      </c>
      <c r="BG98" s="528">
        <v>3.0006160308936901E-2</v>
      </c>
      <c r="BH98" s="528">
        <v>1.0435881402955201E-8</v>
      </c>
      <c r="BI98" s="528">
        <v>1.6931087403614858E-2</v>
      </c>
      <c r="BJ98" s="528">
        <v>5.5531290601535978E-2</v>
      </c>
      <c r="BK98" s="528">
        <v>2.9999999999999978E-2</v>
      </c>
    </row>
    <row r="99" spans="1:63" ht="14.25" customHeight="1" x14ac:dyDescent="0.35">
      <c r="A99" s="530" t="s">
        <v>143</v>
      </c>
      <c r="B99" s="528">
        <v>3.0000111001048269E-2</v>
      </c>
      <c r="C99" s="528">
        <v>3.0000044630297186E-2</v>
      </c>
      <c r="D99" s="528">
        <v>3.0000073060907718E-2</v>
      </c>
      <c r="E99" s="528">
        <v>3.0000024400875878E-2</v>
      </c>
      <c r="F99" s="528">
        <v>6.3511615874445732E-2</v>
      </c>
      <c r="G99" s="528">
        <v>0.19847935901772645</v>
      </c>
      <c r="H99" s="528">
        <v>0.41200008430458696</v>
      </c>
      <c r="I99" s="528">
        <v>0.19502171545351149</v>
      </c>
      <c r="J99" s="528">
        <v>3.000000000000003E-2</v>
      </c>
      <c r="K99" s="528">
        <v>6.4752316920770664E-3</v>
      </c>
      <c r="L99" s="528">
        <v>0.24182940145146109</v>
      </c>
      <c r="M99" s="528">
        <v>0.23713953864924034</v>
      </c>
      <c r="N99" s="528">
        <v>3.0002391329954109E-2</v>
      </c>
      <c r="O99" s="528">
        <v>0.23787000615450027</v>
      </c>
      <c r="P99" s="528">
        <v>1.1879341158528648E-2</v>
      </c>
      <c r="Q99" s="528">
        <v>3.0000934428717152E-2</v>
      </c>
      <c r="R99" s="528">
        <v>6.8021258730076141E-3</v>
      </c>
      <c r="S99" s="528">
        <v>1.0248441127673017E-2</v>
      </c>
      <c r="T99" s="528">
        <v>3.0000146615060522E-2</v>
      </c>
      <c r="U99" s="528">
        <v>3.4126513630308379E-2</v>
      </c>
      <c r="V99" s="528">
        <v>4.5666457346836206E-2</v>
      </c>
      <c r="W99" s="528">
        <v>3.0000219714182014E-2</v>
      </c>
      <c r="X99" s="528">
        <v>3.0000254567558598E-2</v>
      </c>
      <c r="Y99" s="528">
        <v>3.0001030070370457E-2</v>
      </c>
      <c r="Z99" s="528">
        <v>0</v>
      </c>
      <c r="AA99" s="528">
        <v>3.0000621816830813E-2</v>
      </c>
      <c r="AB99" s="528">
        <v>9.3336101737219422E-3</v>
      </c>
      <c r="AC99" s="528">
        <v>3.000035765251137E-2</v>
      </c>
      <c r="AD99" s="528">
        <v>3.0000309015854255E-2</v>
      </c>
      <c r="AE99" s="528">
        <v>3.0000210722188503E-2</v>
      </c>
      <c r="AF99" s="528">
        <v>6.9785923753525325E-3</v>
      </c>
      <c r="AG99" s="528">
        <v>0.14706044216376821</v>
      </c>
      <c r="AH99" s="528">
        <v>7.2195552578894359E-2</v>
      </c>
      <c r="AI99" s="528">
        <v>0.15650740461543297</v>
      </c>
      <c r="AJ99" s="528">
        <v>0.29538765969069208</v>
      </c>
      <c r="AK99" s="528">
        <v>0.26473904067088105</v>
      </c>
      <c r="AL99" s="528">
        <v>2.4957308811106083E-2</v>
      </c>
      <c r="AM99" s="528">
        <v>0.19292029761137686</v>
      </c>
      <c r="AN99" s="528">
        <v>0.32093583647921226</v>
      </c>
      <c r="AO99" s="528">
        <v>0.15235936494065092</v>
      </c>
      <c r="AP99" s="528">
        <v>3.0000295396308885E-2</v>
      </c>
      <c r="AQ99" s="528">
        <v>3.0000090814373624E-2</v>
      </c>
      <c r="AR99" s="528">
        <v>0.12425558481060843</v>
      </c>
      <c r="AS99" s="528">
        <v>3.0000327483734691E-2</v>
      </c>
      <c r="AT99" s="528">
        <v>3.0000696526625271E-2</v>
      </c>
      <c r="AU99" s="528">
        <v>3.0000161805858527E-2</v>
      </c>
      <c r="AV99" s="528">
        <v>3.0000273724393466E-2</v>
      </c>
      <c r="AW99" s="528">
        <v>3.000044294299746E-2</v>
      </c>
      <c r="AX99" s="528">
        <v>3.0000754547552206E-2</v>
      </c>
      <c r="AY99" s="528">
        <v>3.0000151160140032E-2</v>
      </c>
      <c r="AZ99" s="528">
        <v>1.9721227872372351E-7</v>
      </c>
      <c r="BA99" s="528">
        <v>2.0089536560616898E-2</v>
      </c>
      <c r="BB99" s="528">
        <v>7.3144761690736174E-3</v>
      </c>
      <c r="BC99" s="528">
        <v>3.000006125321145E-2</v>
      </c>
      <c r="BD99" s="528">
        <v>3.0000032023629542E-2</v>
      </c>
      <c r="BE99" s="528">
        <v>0.28503471265273589</v>
      </c>
      <c r="BF99" s="528">
        <v>3.0000143078456241E-2</v>
      </c>
      <c r="BG99" s="528">
        <v>3.0000308980569851E-2</v>
      </c>
      <c r="BH99" s="528">
        <v>3.0000190020571887E-2</v>
      </c>
      <c r="BI99" s="528">
        <v>3.0000279731404629E-2</v>
      </c>
      <c r="BJ99" s="528">
        <v>3.0000148401593894E-2</v>
      </c>
      <c r="BK99" s="528">
        <v>3.0000000000000009E-2</v>
      </c>
    </row>
    <row r="100" spans="1:63" ht="14.25" customHeight="1" x14ac:dyDescent="0.35">
      <c r="A100" s="49"/>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c r="AV100" s="16"/>
      <c r="AW100" s="16"/>
      <c r="AX100" s="16"/>
      <c r="AY100" s="16"/>
      <c r="AZ100" s="16"/>
      <c r="BA100" s="16"/>
      <c r="BB100" s="16"/>
      <c r="BC100" s="16"/>
      <c r="BD100" s="16"/>
      <c r="BE100" s="16"/>
      <c r="BF100" s="16"/>
      <c r="BG100" s="16"/>
      <c r="BH100" s="16"/>
      <c r="BI100" s="16"/>
      <c r="BJ100" s="16"/>
      <c r="BK100" s="16"/>
    </row>
    <row r="101" spans="1:63" ht="14.25" customHeight="1" x14ac:dyDescent="0.35">
      <c r="A101" s="197" t="s">
        <v>1062</v>
      </c>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c r="AU101" s="16"/>
      <c r="AV101" s="16"/>
      <c r="AW101" s="16"/>
      <c r="AX101" s="16"/>
      <c r="AY101" s="16"/>
      <c r="AZ101" s="16"/>
      <c r="BA101" s="16"/>
      <c r="BB101" s="16"/>
      <c r="BC101" s="16"/>
      <c r="BD101" s="16"/>
      <c r="BE101" s="16"/>
      <c r="BF101" s="16"/>
      <c r="BG101" s="16"/>
      <c r="BH101" s="16"/>
      <c r="BI101" s="16"/>
      <c r="BJ101" s="16"/>
      <c r="BK101" s="16"/>
    </row>
    <row r="102" spans="1:63" ht="14.25" customHeight="1" x14ac:dyDescent="0.35">
      <c r="A102" s="39" t="s">
        <v>1061</v>
      </c>
      <c r="B102" s="2"/>
    </row>
    <row r="103" spans="1:63" ht="14.25" customHeight="1" x14ac:dyDescent="0.35">
      <c r="A103" s="43" t="s">
        <v>1449</v>
      </c>
      <c r="B103" s="11" t="s">
        <v>223</v>
      </c>
    </row>
    <row r="104" spans="1:63" ht="14.25" customHeight="1" x14ac:dyDescent="0.35">
      <c r="A104" s="523">
        <v>0</v>
      </c>
      <c r="B104" s="524" t="s">
        <v>1524</v>
      </c>
    </row>
    <row r="105" spans="1:63" ht="14.25" customHeight="1" x14ac:dyDescent="0.35">
      <c r="A105" s="523">
        <v>1</v>
      </c>
      <c r="B105" s="524" t="s">
        <v>1525</v>
      </c>
    </row>
    <row r="106" spans="1:63" ht="14.25" customHeight="1" x14ac:dyDescent="0.35">
      <c r="A106" s="44" t="s">
        <v>224</v>
      </c>
      <c r="B106" s="45">
        <v>0</v>
      </c>
    </row>
    <row r="107" spans="1:63" ht="14.25" customHeight="1" x14ac:dyDescent="0.35">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c r="AS107" s="16"/>
      <c r="AT107" s="16"/>
      <c r="AU107" s="16"/>
      <c r="AV107" s="16"/>
      <c r="AW107" s="16"/>
      <c r="AX107" s="16"/>
      <c r="AY107" s="16"/>
      <c r="AZ107" s="16"/>
      <c r="BA107" s="16"/>
      <c r="BB107" s="16"/>
      <c r="BC107" s="16"/>
      <c r="BD107" s="16"/>
      <c r="BE107" s="16"/>
      <c r="BF107" s="16"/>
      <c r="BG107" s="16"/>
      <c r="BH107" s="16"/>
      <c r="BI107" s="16"/>
      <c r="BJ107" s="16"/>
      <c r="BK107" s="16"/>
    </row>
    <row r="108" spans="1:63" ht="14.25" customHeight="1" x14ac:dyDescent="0.35">
      <c r="A108" s="17" t="s">
        <v>727</v>
      </c>
      <c r="B108" s="531" t="s">
        <v>293</v>
      </c>
    </row>
    <row r="109" spans="1:63" ht="14.25" customHeight="1" x14ac:dyDescent="0.35">
      <c r="A109" s="86" t="s">
        <v>448</v>
      </c>
      <c r="B109" s="525" t="s">
        <v>28</v>
      </c>
    </row>
    <row r="110" spans="1:63" ht="14.25" customHeight="1" x14ac:dyDescent="0.35">
      <c r="A110" s="86" t="s">
        <v>180</v>
      </c>
      <c r="B110" s="115">
        <v>2025</v>
      </c>
    </row>
    <row r="111" spans="1:63" ht="14.25" customHeight="1" x14ac:dyDescent="0.35">
      <c r="A111" s="165"/>
    </row>
    <row r="112" spans="1:63" ht="14.25" customHeight="1" x14ac:dyDescent="0.35">
      <c r="A112" s="100" t="s">
        <v>1459</v>
      </c>
      <c r="B112" t="s">
        <v>1530</v>
      </c>
    </row>
    <row r="113" spans="1:63" ht="14.25" customHeight="1" x14ac:dyDescent="0.35">
      <c r="A113" s="44" t="s">
        <v>475</v>
      </c>
      <c r="B113" s="121" t="s">
        <v>229</v>
      </c>
      <c r="C113" s="121" t="s">
        <v>230</v>
      </c>
      <c r="D113" s="121" t="s">
        <v>231</v>
      </c>
      <c r="E113" s="121" t="s">
        <v>232</v>
      </c>
      <c r="F113" s="121" t="s">
        <v>233</v>
      </c>
      <c r="G113" s="121" t="s">
        <v>234</v>
      </c>
      <c r="H113" s="121" t="s">
        <v>235</v>
      </c>
      <c r="I113" s="121" t="s">
        <v>236</v>
      </c>
      <c r="J113" s="121" t="s">
        <v>237</v>
      </c>
      <c r="K113" s="121" t="s">
        <v>238</v>
      </c>
      <c r="L113" s="121" t="s">
        <v>239</v>
      </c>
      <c r="M113" s="121" t="s">
        <v>240</v>
      </c>
      <c r="N113" s="121" t="s">
        <v>241</v>
      </c>
      <c r="O113" s="121" t="s">
        <v>242</v>
      </c>
      <c r="P113" s="121" t="s">
        <v>243</v>
      </c>
      <c r="Q113" s="121" t="s">
        <v>244</v>
      </c>
      <c r="R113" s="121" t="s">
        <v>245</v>
      </c>
      <c r="S113" s="121" t="s">
        <v>246</v>
      </c>
      <c r="T113" s="121" t="s">
        <v>247</v>
      </c>
      <c r="U113" s="121" t="s">
        <v>248</v>
      </c>
      <c r="V113" s="121" t="s">
        <v>249</v>
      </c>
      <c r="W113" s="121" t="s">
        <v>250</v>
      </c>
      <c r="X113" s="121" t="s">
        <v>251</v>
      </c>
      <c r="Y113" s="121" t="s">
        <v>252</v>
      </c>
      <c r="Z113" s="121" t="s">
        <v>253</v>
      </c>
      <c r="AA113" s="121" t="s">
        <v>254</v>
      </c>
      <c r="AB113" s="121" t="s">
        <v>255</v>
      </c>
      <c r="AC113" s="121" t="s">
        <v>256</v>
      </c>
      <c r="AD113" s="121" t="s">
        <v>257</v>
      </c>
      <c r="AE113" s="121" t="s">
        <v>258</v>
      </c>
      <c r="AF113" s="121" t="s">
        <v>259</v>
      </c>
      <c r="AG113" s="121" t="s">
        <v>260</v>
      </c>
      <c r="AH113" s="121" t="s">
        <v>261</v>
      </c>
      <c r="AI113" s="121" t="s">
        <v>262</v>
      </c>
      <c r="AJ113" s="121" t="s">
        <v>263</v>
      </c>
      <c r="AK113" s="121" t="s">
        <v>264</v>
      </c>
      <c r="AL113" s="121" t="s">
        <v>265</v>
      </c>
      <c r="AM113" s="121" t="s">
        <v>266</v>
      </c>
      <c r="AN113" s="121" t="s">
        <v>267</v>
      </c>
      <c r="AO113" s="121" t="s">
        <v>268</v>
      </c>
      <c r="AP113" s="121" t="s">
        <v>269</v>
      </c>
      <c r="AQ113" s="121" t="s">
        <v>270</v>
      </c>
      <c r="AR113" s="121" t="s">
        <v>271</v>
      </c>
      <c r="AS113" s="121" t="s">
        <v>272</v>
      </c>
      <c r="AT113" s="121" t="s">
        <v>273</v>
      </c>
      <c r="AU113" s="121" t="s">
        <v>274</v>
      </c>
      <c r="AV113" s="121" t="s">
        <v>275</v>
      </c>
      <c r="AW113" s="121" t="s">
        <v>276</v>
      </c>
      <c r="AX113" s="121" t="s">
        <v>277</v>
      </c>
      <c r="AY113" s="121" t="s">
        <v>278</v>
      </c>
      <c r="AZ113" s="121" t="s">
        <v>279</v>
      </c>
      <c r="BA113" s="121" t="s">
        <v>280</v>
      </c>
      <c r="BB113" s="121" t="s">
        <v>281</v>
      </c>
      <c r="BC113" s="121" t="s">
        <v>282</v>
      </c>
      <c r="BD113" s="121" t="s">
        <v>283</v>
      </c>
      <c r="BE113" s="121" t="s">
        <v>284</v>
      </c>
      <c r="BF113" s="121" t="s">
        <v>285</v>
      </c>
      <c r="BG113" s="121" t="s">
        <v>286</v>
      </c>
      <c r="BH113" s="121" t="s">
        <v>287</v>
      </c>
      <c r="BI113" s="121" t="s">
        <v>288</v>
      </c>
      <c r="BJ113" s="121" t="s">
        <v>289</v>
      </c>
      <c r="BK113" s="121" t="s">
        <v>290</v>
      </c>
    </row>
    <row r="114" spans="1:63" ht="14.25" customHeight="1" x14ac:dyDescent="0.35">
      <c r="A114" s="532" t="s">
        <v>291</v>
      </c>
      <c r="B114" s="533">
        <v>1.4999999999999999E-2</v>
      </c>
      <c r="C114" s="533">
        <v>1.4999999999999999E-2</v>
      </c>
      <c r="D114" s="533">
        <v>1.4999999999999999E-2</v>
      </c>
      <c r="E114" s="533">
        <v>1.4999999999999999E-2</v>
      </c>
      <c r="F114" s="533">
        <v>1.4999999999999999E-2</v>
      </c>
      <c r="G114" s="533">
        <v>1.4999999999999999E-2</v>
      </c>
      <c r="H114" s="533">
        <v>1.4999999999999999E-2</v>
      </c>
      <c r="I114" s="533">
        <v>1.4999999999999999E-2</v>
      </c>
      <c r="J114" s="533">
        <v>1.4999999999999999E-2</v>
      </c>
      <c r="K114" s="533">
        <v>1.4999999999999999E-2</v>
      </c>
      <c r="L114" s="533">
        <v>1.4999999999999999E-2</v>
      </c>
      <c r="M114" s="533">
        <v>1.4999999999999999E-2</v>
      </c>
      <c r="N114" s="533">
        <v>1.4999999999999999E-2</v>
      </c>
      <c r="O114" s="533">
        <v>1.4999999999999999E-2</v>
      </c>
      <c r="P114" s="533">
        <v>1.4999999999999999E-2</v>
      </c>
      <c r="Q114" s="533">
        <v>1.4999999999999999E-2</v>
      </c>
      <c r="R114" s="533">
        <v>1.4999999999999999E-2</v>
      </c>
      <c r="S114" s="533">
        <v>1.4999999999999999E-2</v>
      </c>
      <c r="T114" s="533">
        <v>1.4999999999999999E-2</v>
      </c>
      <c r="U114" s="533">
        <v>1.4999999999999999E-2</v>
      </c>
      <c r="V114" s="533">
        <v>1.4999999999999999E-2</v>
      </c>
      <c r="W114" s="533">
        <v>1.4999999999999999E-2</v>
      </c>
      <c r="X114" s="533">
        <v>1.4999999999999999E-2</v>
      </c>
      <c r="Y114" s="533">
        <v>1.4999999999999999E-2</v>
      </c>
      <c r="Z114" s="533">
        <v>1.4999999999999999E-2</v>
      </c>
      <c r="AA114" s="533">
        <v>1.4999999999999999E-2</v>
      </c>
      <c r="AB114" s="533">
        <v>1.4999999999999999E-2</v>
      </c>
      <c r="AC114" s="533">
        <v>1.4999999999999999E-2</v>
      </c>
      <c r="AD114" s="533">
        <v>1.4999999999999999E-2</v>
      </c>
      <c r="AE114" s="533">
        <v>1.4999999999999999E-2</v>
      </c>
      <c r="AF114" s="533">
        <v>1.4999999999999999E-2</v>
      </c>
      <c r="AG114" s="533">
        <v>1.4999999999999999E-2</v>
      </c>
      <c r="AH114" s="533">
        <v>1.4999999999999999E-2</v>
      </c>
      <c r="AI114" s="533">
        <v>1.4999999999999999E-2</v>
      </c>
      <c r="AJ114" s="533">
        <v>1.4999999999999999E-2</v>
      </c>
      <c r="AK114" s="533">
        <v>1.4999999999999999E-2</v>
      </c>
      <c r="AL114" s="533">
        <v>1.4999999999999999E-2</v>
      </c>
      <c r="AM114" s="533">
        <v>1.4999999999999999E-2</v>
      </c>
      <c r="AN114" s="533">
        <v>1.4999999999999999E-2</v>
      </c>
      <c r="AO114" s="533">
        <v>1.4999999999999999E-2</v>
      </c>
      <c r="AP114" s="533">
        <v>1.4999999999999999E-2</v>
      </c>
      <c r="AQ114" s="533">
        <v>1.4999999999999999E-2</v>
      </c>
      <c r="AR114" s="533">
        <v>1.4999999999999999E-2</v>
      </c>
      <c r="AS114" s="533">
        <v>1.4999999999999999E-2</v>
      </c>
      <c r="AT114" s="533">
        <v>1.4999999999999999E-2</v>
      </c>
      <c r="AU114" s="533">
        <v>1.4999999999999999E-2</v>
      </c>
      <c r="AV114" s="533">
        <v>1.4999999999999999E-2</v>
      </c>
      <c r="AW114" s="533">
        <v>1.4999999999999999E-2</v>
      </c>
      <c r="AX114" s="533">
        <v>1.4999999999999999E-2</v>
      </c>
      <c r="AY114" s="533">
        <v>1.4999999999999999E-2</v>
      </c>
      <c r="AZ114" s="533">
        <v>1.4999999999999999E-2</v>
      </c>
      <c r="BA114" s="533">
        <v>1.4999999999999999E-2</v>
      </c>
      <c r="BB114" s="533">
        <v>1.4999999999999999E-2</v>
      </c>
      <c r="BC114" s="533">
        <v>1.4999999999999999E-2</v>
      </c>
      <c r="BD114" s="533">
        <v>1.4999999999999999E-2</v>
      </c>
      <c r="BE114" s="533">
        <v>1.4999999999999999E-2</v>
      </c>
      <c r="BF114" s="533">
        <v>1.4999999999999999E-2</v>
      </c>
      <c r="BG114" s="533">
        <v>1.4999999999999999E-2</v>
      </c>
      <c r="BH114" s="533">
        <v>1.4999999999999999E-2</v>
      </c>
      <c r="BI114" s="533">
        <v>1.4999999999999999E-2</v>
      </c>
      <c r="BJ114" s="533">
        <v>1.4999999999999999E-2</v>
      </c>
      <c r="BK114" s="533">
        <v>1.4999999999999999E-2</v>
      </c>
    </row>
    <row r="115" spans="1:63" ht="14.25" customHeight="1" x14ac:dyDescent="0.35">
      <c r="A115" s="534" t="s">
        <v>148</v>
      </c>
      <c r="B115" s="533">
        <v>1.4999999999999999E-2</v>
      </c>
      <c r="C115" s="533">
        <v>1.4999999999999999E-2</v>
      </c>
      <c r="D115" s="533">
        <v>1.4999999999999999E-2</v>
      </c>
      <c r="E115" s="533">
        <v>1.4999999999999999E-2</v>
      </c>
      <c r="F115" s="533">
        <v>1.4999999999999999E-2</v>
      </c>
      <c r="G115" s="533">
        <v>1.4999999999999999E-2</v>
      </c>
      <c r="H115" s="533">
        <v>1.4999999999999999E-2</v>
      </c>
      <c r="I115" s="533">
        <v>1.4999999999999999E-2</v>
      </c>
      <c r="J115" s="533">
        <v>1.4999999999999999E-2</v>
      </c>
      <c r="K115" s="533">
        <v>1.4999999999999999E-2</v>
      </c>
      <c r="L115" s="533">
        <v>1.4999999999999999E-2</v>
      </c>
      <c r="M115" s="533">
        <v>1.4999999999999999E-2</v>
      </c>
      <c r="N115" s="533">
        <v>1.4999999999999999E-2</v>
      </c>
      <c r="O115" s="533">
        <v>1.4999999999999999E-2</v>
      </c>
      <c r="P115" s="533">
        <v>1.4999999999999999E-2</v>
      </c>
      <c r="Q115" s="533">
        <v>1.4999999999999999E-2</v>
      </c>
      <c r="R115" s="533">
        <v>1.4999999999999999E-2</v>
      </c>
      <c r="S115" s="533">
        <v>1.4999999999999999E-2</v>
      </c>
      <c r="T115" s="533">
        <v>1.4999999999999999E-2</v>
      </c>
      <c r="U115" s="533">
        <v>1.4999999999999999E-2</v>
      </c>
      <c r="V115" s="533">
        <v>1.4999999999999999E-2</v>
      </c>
      <c r="W115" s="533">
        <v>1.4999999999999999E-2</v>
      </c>
      <c r="X115" s="533">
        <v>1.4999999999999999E-2</v>
      </c>
      <c r="Y115" s="533">
        <v>1.4999999999999999E-2</v>
      </c>
      <c r="Z115" s="533">
        <v>1.4999999999999999E-2</v>
      </c>
      <c r="AA115" s="533">
        <v>1.4999999999999999E-2</v>
      </c>
      <c r="AB115" s="533">
        <v>1.4999999999999999E-2</v>
      </c>
      <c r="AC115" s="533">
        <v>1.4999999999999999E-2</v>
      </c>
      <c r="AD115" s="533">
        <v>1.4999999999999999E-2</v>
      </c>
      <c r="AE115" s="533">
        <v>1.4999999999999999E-2</v>
      </c>
      <c r="AF115" s="533">
        <v>1.4999999999999999E-2</v>
      </c>
      <c r="AG115" s="533">
        <v>1.4999999999999999E-2</v>
      </c>
      <c r="AH115" s="533">
        <v>1.4999999999999999E-2</v>
      </c>
      <c r="AI115" s="533">
        <v>1.4999999999999999E-2</v>
      </c>
      <c r="AJ115" s="533">
        <v>1.4999999999999999E-2</v>
      </c>
      <c r="AK115" s="533">
        <v>1.4999999999999999E-2</v>
      </c>
      <c r="AL115" s="533">
        <v>1.4999999999999999E-2</v>
      </c>
      <c r="AM115" s="533">
        <v>1.4999999999999999E-2</v>
      </c>
      <c r="AN115" s="533">
        <v>1.4999999999999999E-2</v>
      </c>
      <c r="AO115" s="533">
        <v>1.4999999999999999E-2</v>
      </c>
      <c r="AP115" s="533">
        <v>1.4999999999999999E-2</v>
      </c>
      <c r="AQ115" s="533">
        <v>1.4999999999999999E-2</v>
      </c>
      <c r="AR115" s="533">
        <v>1.4999999999999999E-2</v>
      </c>
      <c r="AS115" s="533">
        <v>1.4999999999999999E-2</v>
      </c>
      <c r="AT115" s="533">
        <v>1.4999999999999999E-2</v>
      </c>
      <c r="AU115" s="533">
        <v>1.4999999999999999E-2</v>
      </c>
      <c r="AV115" s="533">
        <v>1.4999999999999999E-2</v>
      </c>
      <c r="AW115" s="533">
        <v>1.4999999999999999E-2</v>
      </c>
      <c r="AX115" s="533">
        <v>1.4999999999999999E-2</v>
      </c>
      <c r="AY115" s="533">
        <v>1.4999999999999999E-2</v>
      </c>
      <c r="AZ115" s="533">
        <v>1.4999999999999999E-2</v>
      </c>
      <c r="BA115" s="533">
        <v>1.4999999999999999E-2</v>
      </c>
      <c r="BB115" s="533">
        <v>1.4999999999999999E-2</v>
      </c>
      <c r="BC115" s="533">
        <v>1.4999999999999999E-2</v>
      </c>
      <c r="BD115" s="533">
        <v>1.4999999999999999E-2</v>
      </c>
      <c r="BE115" s="533">
        <v>1.4999999999999999E-2</v>
      </c>
      <c r="BF115" s="533">
        <v>1.4999999999999999E-2</v>
      </c>
      <c r="BG115" s="533">
        <v>1.4999999999999999E-2</v>
      </c>
      <c r="BH115" s="533">
        <v>1.4999999999999999E-2</v>
      </c>
      <c r="BI115" s="533">
        <v>1.4999999999999999E-2</v>
      </c>
      <c r="BJ115" s="533">
        <v>1.4999999999999999E-2</v>
      </c>
      <c r="BK115" s="533">
        <v>1.4999999999999999E-2</v>
      </c>
    </row>
    <row r="116" spans="1:63" ht="14.25" customHeight="1" x14ac:dyDescent="0.35">
      <c r="A116" s="534" t="s">
        <v>149</v>
      </c>
      <c r="B116" s="533">
        <v>0.02</v>
      </c>
      <c r="C116" s="533">
        <v>0.02</v>
      </c>
      <c r="D116" s="533">
        <v>0.02</v>
      </c>
      <c r="E116" s="533">
        <v>0.02</v>
      </c>
      <c r="F116" s="533">
        <v>0.02</v>
      </c>
      <c r="G116" s="533">
        <v>0.02</v>
      </c>
      <c r="H116" s="533">
        <v>0.02</v>
      </c>
      <c r="I116" s="533">
        <v>0.02</v>
      </c>
      <c r="J116" s="533">
        <v>0.02</v>
      </c>
      <c r="K116" s="533">
        <v>0.02</v>
      </c>
      <c r="L116" s="533">
        <v>0.02</v>
      </c>
      <c r="M116" s="533">
        <v>0.02</v>
      </c>
      <c r="N116" s="533">
        <v>0.02</v>
      </c>
      <c r="O116" s="533">
        <v>0.02</v>
      </c>
      <c r="P116" s="533">
        <v>0.02</v>
      </c>
      <c r="Q116" s="533">
        <v>0.02</v>
      </c>
      <c r="R116" s="533">
        <v>0.02</v>
      </c>
      <c r="S116" s="533">
        <v>0.02</v>
      </c>
      <c r="T116" s="533">
        <v>0.02</v>
      </c>
      <c r="U116" s="533">
        <v>0.02</v>
      </c>
      <c r="V116" s="533">
        <v>0.02</v>
      </c>
      <c r="W116" s="533">
        <v>0.02</v>
      </c>
      <c r="X116" s="533">
        <v>0.02</v>
      </c>
      <c r="Y116" s="533">
        <v>0.02</v>
      </c>
      <c r="Z116" s="533">
        <v>0.02</v>
      </c>
      <c r="AA116" s="533">
        <v>0.02</v>
      </c>
      <c r="AB116" s="533">
        <v>0.02</v>
      </c>
      <c r="AC116" s="533">
        <v>0.02</v>
      </c>
      <c r="AD116" s="533">
        <v>0.02</v>
      </c>
      <c r="AE116" s="533">
        <v>0.02</v>
      </c>
      <c r="AF116" s="533">
        <v>0.02</v>
      </c>
      <c r="AG116" s="533">
        <v>0.02</v>
      </c>
      <c r="AH116" s="533">
        <v>0.02</v>
      </c>
      <c r="AI116" s="533">
        <v>0.02</v>
      </c>
      <c r="AJ116" s="533">
        <v>0.02</v>
      </c>
      <c r="AK116" s="533">
        <v>0.02</v>
      </c>
      <c r="AL116" s="533">
        <v>0.02</v>
      </c>
      <c r="AM116" s="533">
        <v>0.02</v>
      </c>
      <c r="AN116" s="533">
        <v>0.02</v>
      </c>
      <c r="AO116" s="533">
        <v>0.02</v>
      </c>
      <c r="AP116" s="533">
        <v>0.02</v>
      </c>
      <c r="AQ116" s="533">
        <v>0.02</v>
      </c>
      <c r="AR116" s="533">
        <v>0.02</v>
      </c>
      <c r="AS116" s="533">
        <v>0.02</v>
      </c>
      <c r="AT116" s="533">
        <v>0.02</v>
      </c>
      <c r="AU116" s="533">
        <v>0.02</v>
      </c>
      <c r="AV116" s="533">
        <v>0.02</v>
      </c>
      <c r="AW116" s="533">
        <v>0.02</v>
      </c>
      <c r="AX116" s="533">
        <v>0.02</v>
      </c>
      <c r="AY116" s="533">
        <v>0.02</v>
      </c>
      <c r="AZ116" s="533">
        <v>0.02</v>
      </c>
      <c r="BA116" s="533">
        <v>0.02</v>
      </c>
      <c r="BB116" s="533">
        <v>0.02</v>
      </c>
      <c r="BC116" s="533">
        <v>0.02</v>
      </c>
      <c r="BD116" s="533">
        <v>0.02</v>
      </c>
      <c r="BE116" s="533">
        <v>0.02</v>
      </c>
      <c r="BF116" s="533">
        <v>0.02</v>
      </c>
      <c r="BG116" s="533">
        <v>0.02</v>
      </c>
      <c r="BH116" s="533">
        <v>0.02</v>
      </c>
      <c r="BI116" s="533">
        <v>0.02</v>
      </c>
      <c r="BJ116" s="533">
        <v>0.02</v>
      </c>
      <c r="BK116" s="533">
        <v>0.02</v>
      </c>
    </row>
    <row r="117" spans="1:63" ht="14.25" customHeight="1" x14ac:dyDescent="0.35">
      <c r="A117" s="534" t="s">
        <v>150</v>
      </c>
      <c r="B117" s="533">
        <v>0.02</v>
      </c>
      <c r="C117" s="533">
        <v>0.02</v>
      </c>
      <c r="D117" s="533">
        <v>0.02</v>
      </c>
      <c r="E117" s="533">
        <v>0.02</v>
      </c>
      <c r="F117" s="533">
        <v>0.02</v>
      </c>
      <c r="G117" s="533">
        <v>0.02</v>
      </c>
      <c r="H117" s="533">
        <v>0.02</v>
      </c>
      <c r="I117" s="533">
        <v>0.02</v>
      </c>
      <c r="J117" s="533">
        <v>0.02</v>
      </c>
      <c r="K117" s="533">
        <v>0.02</v>
      </c>
      <c r="L117" s="533">
        <v>0.02</v>
      </c>
      <c r="M117" s="533">
        <v>0.02</v>
      </c>
      <c r="N117" s="533">
        <v>0.02</v>
      </c>
      <c r="O117" s="533">
        <v>0.02</v>
      </c>
      <c r="P117" s="533">
        <v>0.02</v>
      </c>
      <c r="Q117" s="533">
        <v>0.02</v>
      </c>
      <c r="R117" s="533">
        <v>0.02</v>
      </c>
      <c r="S117" s="533">
        <v>0.02</v>
      </c>
      <c r="T117" s="533">
        <v>0.02</v>
      </c>
      <c r="U117" s="533">
        <v>0.02</v>
      </c>
      <c r="V117" s="533">
        <v>0.02</v>
      </c>
      <c r="W117" s="533">
        <v>0.02</v>
      </c>
      <c r="X117" s="533">
        <v>0.02</v>
      </c>
      <c r="Y117" s="533">
        <v>0.02</v>
      </c>
      <c r="Z117" s="533">
        <v>0.02</v>
      </c>
      <c r="AA117" s="533">
        <v>0.02</v>
      </c>
      <c r="AB117" s="533">
        <v>0.02</v>
      </c>
      <c r="AC117" s="533">
        <v>0.02</v>
      </c>
      <c r="AD117" s="533">
        <v>0.02</v>
      </c>
      <c r="AE117" s="533">
        <v>0.02</v>
      </c>
      <c r="AF117" s="533">
        <v>0.02</v>
      </c>
      <c r="AG117" s="533">
        <v>0.02</v>
      </c>
      <c r="AH117" s="533">
        <v>0.02</v>
      </c>
      <c r="AI117" s="533">
        <v>0.02</v>
      </c>
      <c r="AJ117" s="533">
        <v>0.02</v>
      </c>
      <c r="AK117" s="533">
        <v>0.02</v>
      </c>
      <c r="AL117" s="533">
        <v>0.02</v>
      </c>
      <c r="AM117" s="533">
        <v>0.02</v>
      </c>
      <c r="AN117" s="533">
        <v>0.02</v>
      </c>
      <c r="AO117" s="533">
        <v>0.02</v>
      </c>
      <c r="AP117" s="533">
        <v>0.02</v>
      </c>
      <c r="AQ117" s="533">
        <v>0.02</v>
      </c>
      <c r="AR117" s="533">
        <v>0.02</v>
      </c>
      <c r="AS117" s="533">
        <v>0.02</v>
      </c>
      <c r="AT117" s="533">
        <v>0.02</v>
      </c>
      <c r="AU117" s="533">
        <v>0.02</v>
      </c>
      <c r="AV117" s="533">
        <v>0.02</v>
      </c>
      <c r="AW117" s="533">
        <v>0.02</v>
      </c>
      <c r="AX117" s="533">
        <v>0.02</v>
      </c>
      <c r="AY117" s="533">
        <v>0.02</v>
      </c>
      <c r="AZ117" s="533">
        <v>0.02</v>
      </c>
      <c r="BA117" s="533">
        <v>0.02</v>
      </c>
      <c r="BB117" s="533">
        <v>0.02</v>
      </c>
      <c r="BC117" s="533">
        <v>0.02</v>
      </c>
      <c r="BD117" s="533">
        <v>0.02</v>
      </c>
      <c r="BE117" s="533">
        <v>0.02</v>
      </c>
      <c r="BF117" s="533">
        <v>0.02</v>
      </c>
      <c r="BG117" s="533">
        <v>0.02</v>
      </c>
      <c r="BH117" s="533">
        <v>0.02</v>
      </c>
      <c r="BI117" s="533">
        <v>0.02</v>
      </c>
      <c r="BJ117" s="533">
        <v>0.02</v>
      </c>
      <c r="BK117" s="533">
        <v>0.02</v>
      </c>
    </row>
    <row r="118" spans="1:63" ht="14.25" customHeight="1" x14ac:dyDescent="0.35">
      <c r="A118" s="534" t="s">
        <v>151</v>
      </c>
      <c r="B118" s="533">
        <v>0.03</v>
      </c>
      <c r="C118" s="533">
        <v>0.03</v>
      </c>
      <c r="D118" s="533">
        <v>0.03</v>
      </c>
      <c r="E118" s="533">
        <v>0.03</v>
      </c>
      <c r="F118" s="533">
        <v>0.03</v>
      </c>
      <c r="G118" s="533">
        <v>0.03</v>
      </c>
      <c r="H118" s="533">
        <v>0.03</v>
      </c>
      <c r="I118" s="533">
        <v>0.03</v>
      </c>
      <c r="J118" s="533">
        <v>0.03</v>
      </c>
      <c r="K118" s="533">
        <v>0.03</v>
      </c>
      <c r="L118" s="533">
        <v>0.03</v>
      </c>
      <c r="M118" s="533">
        <v>0.03</v>
      </c>
      <c r="N118" s="533">
        <v>0.03</v>
      </c>
      <c r="O118" s="533">
        <v>0.03</v>
      </c>
      <c r="P118" s="533">
        <v>0.03</v>
      </c>
      <c r="Q118" s="533">
        <v>0.03</v>
      </c>
      <c r="R118" s="533">
        <v>0.03</v>
      </c>
      <c r="S118" s="533">
        <v>0.03</v>
      </c>
      <c r="T118" s="533">
        <v>0.03</v>
      </c>
      <c r="U118" s="533">
        <v>0.03</v>
      </c>
      <c r="V118" s="533">
        <v>0.03</v>
      </c>
      <c r="W118" s="533">
        <v>0.03</v>
      </c>
      <c r="X118" s="533">
        <v>0.03</v>
      </c>
      <c r="Y118" s="533">
        <v>0.03</v>
      </c>
      <c r="Z118" s="533">
        <v>0.03</v>
      </c>
      <c r="AA118" s="533">
        <v>0.03</v>
      </c>
      <c r="AB118" s="533">
        <v>0.03</v>
      </c>
      <c r="AC118" s="533">
        <v>0.03</v>
      </c>
      <c r="AD118" s="533">
        <v>0.03</v>
      </c>
      <c r="AE118" s="533">
        <v>0.03</v>
      </c>
      <c r="AF118" s="533">
        <v>0.03</v>
      </c>
      <c r="AG118" s="533">
        <v>0.03</v>
      </c>
      <c r="AH118" s="533">
        <v>0.03</v>
      </c>
      <c r="AI118" s="533">
        <v>0.03</v>
      </c>
      <c r="AJ118" s="533">
        <v>0.03</v>
      </c>
      <c r="AK118" s="533">
        <v>0.03</v>
      </c>
      <c r="AL118" s="533">
        <v>0.03</v>
      </c>
      <c r="AM118" s="533">
        <v>0.03</v>
      </c>
      <c r="AN118" s="533">
        <v>0.03</v>
      </c>
      <c r="AO118" s="533">
        <v>0.03</v>
      </c>
      <c r="AP118" s="533">
        <v>0.03</v>
      </c>
      <c r="AQ118" s="533">
        <v>0.03</v>
      </c>
      <c r="AR118" s="533">
        <v>0.03</v>
      </c>
      <c r="AS118" s="533">
        <v>0.03</v>
      </c>
      <c r="AT118" s="533">
        <v>0.03</v>
      </c>
      <c r="AU118" s="533">
        <v>0.03</v>
      </c>
      <c r="AV118" s="533">
        <v>0.03</v>
      </c>
      <c r="AW118" s="533">
        <v>0.03</v>
      </c>
      <c r="AX118" s="533">
        <v>0.03</v>
      </c>
      <c r="AY118" s="533">
        <v>0.03</v>
      </c>
      <c r="AZ118" s="533">
        <v>0.03</v>
      </c>
      <c r="BA118" s="533">
        <v>0.03</v>
      </c>
      <c r="BB118" s="533">
        <v>0.03</v>
      </c>
      <c r="BC118" s="533">
        <v>0.03</v>
      </c>
      <c r="BD118" s="533">
        <v>0.03</v>
      </c>
      <c r="BE118" s="533">
        <v>0.03</v>
      </c>
      <c r="BF118" s="533">
        <v>0.03</v>
      </c>
      <c r="BG118" s="533">
        <v>0.03</v>
      </c>
      <c r="BH118" s="533">
        <v>0.03</v>
      </c>
      <c r="BI118" s="533">
        <v>0.03</v>
      </c>
      <c r="BJ118" s="533">
        <v>0.03</v>
      </c>
      <c r="BK118" s="533">
        <v>0.03</v>
      </c>
    </row>
    <row r="119" spans="1:63" ht="14.25" customHeight="1" x14ac:dyDescent="0.35">
      <c r="A119" s="534" t="s">
        <v>217</v>
      </c>
      <c r="B119" s="533">
        <v>0.02</v>
      </c>
      <c r="C119" s="533">
        <v>0.02</v>
      </c>
      <c r="D119" s="533">
        <v>0.02</v>
      </c>
      <c r="E119" s="533">
        <v>0.02</v>
      </c>
      <c r="F119" s="533">
        <v>0.02</v>
      </c>
      <c r="G119" s="533">
        <v>0.02</v>
      </c>
      <c r="H119" s="533">
        <v>0.02</v>
      </c>
      <c r="I119" s="533">
        <v>0.02</v>
      </c>
      <c r="J119" s="533">
        <v>0.02</v>
      </c>
      <c r="K119" s="533">
        <v>0.02</v>
      </c>
      <c r="L119" s="533">
        <v>0.02</v>
      </c>
      <c r="M119" s="533">
        <v>0.02</v>
      </c>
      <c r="N119" s="533">
        <v>0.02</v>
      </c>
      <c r="O119" s="533">
        <v>0.02</v>
      </c>
      <c r="P119" s="533">
        <v>0.02</v>
      </c>
      <c r="Q119" s="533">
        <v>0.02</v>
      </c>
      <c r="R119" s="533">
        <v>0.02</v>
      </c>
      <c r="S119" s="533">
        <v>0.02</v>
      </c>
      <c r="T119" s="533">
        <v>0.02</v>
      </c>
      <c r="U119" s="533">
        <v>0.02</v>
      </c>
      <c r="V119" s="533">
        <v>0.02</v>
      </c>
      <c r="W119" s="533">
        <v>0.02</v>
      </c>
      <c r="X119" s="533">
        <v>0.02</v>
      </c>
      <c r="Y119" s="533">
        <v>0.02</v>
      </c>
      <c r="Z119" s="533">
        <v>0.02</v>
      </c>
      <c r="AA119" s="533">
        <v>0.02</v>
      </c>
      <c r="AB119" s="533">
        <v>0.02</v>
      </c>
      <c r="AC119" s="533">
        <v>0.02</v>
      </c>
      <c r="AD119" s="533">
        <v>0.02</v>
      </c>
      <c r="AE119" s="533">
        <v>0.02</v>
      </c>
      <c r="AF119" s="533">
        <v>0.02</v>
      </c>
      <c r="AG119" s="533">
        <v>0.02</v>
      </c>
      <c r="AH119" s="533">
        <v>0.02</v>
      </c>
      <c r="AI119" s="533">
        <v>0.02</v>
      </c>
      <c r="AJ119" s="533">
        <v>0.02</v>
      </c>
      <c r="AK119" s="533">
        <v>0.02</v>
      </c>
      <c r="AL119" s="533">
        <v>0.02</v>
      </c>
      <c r="AM119" s="533">
        <v>0.02</v>
      </c>
      <c r="AN119" s="533">
        <v>0.02</v>
      </c>
      <c r="AO119" s="533">
        <v>0.02</v>
      </c>
      <c r="AP119" s="533">
        <v>0.02</v>
      </c>
      <c r="AQ119" s="533">
        <v>0.02</v>
      </c>
      <c r="AR119" s="533">
        <v>0.02</v>
      </c>
      <c r="AS119" s="533">
        <v>0.02</v>
      </c>
      <c r="AT119" s="533">
        <v>0.02</v>
      </c>
      <c r="AU119" s="533">
        <v>0.02</v>
      </c>
      <c r="AV119" s="533">
        <v>0.02</v>
      </c>
      <c r="AW119" s="533">
        <v>0.02</v>
      </c>
      <c r="AX119" s="533">
        <v>0.02</v>
      </c>
      <c r="AY119" s="533">
        <v>0.02</v>
      </c>
      <c r="AZ119" s="533">
        <v>0.02</v>
      </c>
      <c r="BA119" s="533">
        <v>0.02</v>
      </c>
      <c r="BB119" s="533">
        <v>0.02</v>
      </c>
      <c r="BC119" s="533">
        <v>0.02</v>
      </c>
      <c r="BD119" s="533">
        <v>0.02</v>
      </c>
      <c r="BE119" s="533">
        <v>0.02</v>
      </c>
      <c r="BF119" s="533">
        <v>0.02</v>
      </c>
      <c r="BG119" s="533">
        <v>0.02</v>
      </c>
      <c r="BH119" s="533">
        <v>0.02</v>
      </c>
      <c r="BI119" s="533">
        <v>0.02</v>
      </c>
      <c r="BJ119" s="533">
        <v>0.02</v>
      </c>
      <c r="BK119" s="533">
        <v>0.02</v>
      </c>
    </row>
    <row r="120" spans="1:63" ht="14.25" customHeight="1" x14ac:dyDescent="0.35">
      <c r="A120" s="534" t="s">
        <v>153</v>
      </c>
      <c r="B120" s="533">
        <v>1.4999999999999999E-2</v>
      </c>
      <c r="C120" s="533">
        <v>1.4999999999999999E-2</v>
      </c>
      <c r="D120" s="533">
        <v>1.4999999999999999E-2</v>
      </c>
      <c r="E120" s="533">
        <v>1.4999999999999999E-2</v>
      </c>
      <c r="F120" s="533">
        <v>1.4999999999999999E-2</v>
      </c>
      <c r="G120" s="533">
        <v>1.4999999999999999E-2</v>
      </c>
      <c r="H120" s="533">
        <v>1.4999999999999999E-2</v>
      </c>
      <c r="I120" s="533">
        <v>1.4999999999999999E-2</v>
      </c>
      <c r="J120" s="533">
        <v>1.4999999999999999E-2</v>
      </c>
      <c r="K120" s="533">
        <v>1.4999999999999999E-2</v>
      </c>
      <c r="L120" s="533">
        <v>1.4999999999999999E-2</v>
      </c>
      <c r="M120" s="533">
        <v>1.4999999999999999E-2</v>
      </c>
      <c r="N120" s="533">
        <v>1.4999999999999999E-2</v>
      </c>
      <c r="O120" s="533">
        <v>1.4999999999999999E-2</v>
      </c>
      <c r="P120" s="533">
        <v>1.4999999999999999E-2</v>
      </c>
      <c r="Q120" s="533">
        <v>1.4999999999999999E-2</v>
      </c>
      <c r="R120" s="533">
        <v>1.4999999999999999E-2</v>
      </c>
      <c r="S120" s="533">
        <v>1.4999999999999999E-2</v>
      </c>
      <c r="T120" s="533">
        <v>1.4999999999999999E-2</v>
      </c>
      <c r="U120" s="533">
        <v>1.4999999999999999E-2</v>
      </c>
      <c r="V120" s="533">
        <v>1.4999999999999999E-2</v>
      </c>
      <c r="W120" s="533">
        <v>1.4999999999999999E-2</v>
      </c>
      <c r="X120" s="533">
        <v>1.4999999999999999E-2</v>
      </c>
      <c r="Y120" s="533">
        <v>1.4999999999999999E-2</v>
      </c>
      <c r="Z120" s="533">
        <v>1.4999999999999999E-2</v>
      </c>
      <c r="AA120" s="533">
        <v>1.4999999999999999E-2</v>
      </c>
      <c r="AB120" s="533">
        <v>1.4999999999999999E-2</v>
      </c>
      <c r="AC120" s="533">
        <v>1.4999999999999999E-2</v>
      </c>
      <c r="AD120" s="533">
        <v>1.4999999999999999E-2</v>
      </c>
      <c r="AE120" s="533">
        <v>1.4999999999999999E-2</v>
      </c>
      <c r="AF120" s="533">
        <v>1.4999999999999999E-2</v>
      </c>
      <c r="AG120" s="533">
        <v>1.4999999999999999E-2</v>
      </c>
      <c r="AH120" s="533">
        <v>1.4999999999999999E-2</v>
      </c>
      <c r="AI120" s="533">
        <v>1.4999999999999999E-2</v>
      </c>
      <c r="AJ120" s="533">
        <v>1.4999999999999999E-2</v>
      </c>
      <c r="AK120" s="533">
        <v>1.4999999999999999E-2</v>
      </c>
      <c r="AL120" s="533">
        <v>1.4999999999999999E-2</v>
      </c>
      <c r="AM120" s="533">
        <v>1.4999999999999999E-2</v>
      </c>
      <c r="AN120" s="533">
        <v>1.4999999999999999E-2</v>
      </c>
      <c r="AO120" s="533">
        <v>1.4999999999999999E-2</v>
      </c>
      <c r="AP120" s="533">
        <v>1.4999999999999999E-2</v>
      </c>
      <c r="AQ120" s="533">
        <v>1.4999999999999999E-2</v>
      </c>
      <c r="AR120" s="533">
        <v>1.4999999999999999E-2</v>
      </c>
      <c r="AS120" s="533">
        <v>1.4999999999999999E-2</v>
      </c>
      <c r="AT120" s="533">
        <v>1.4999999999999999E-2</v>
      </c>
      <c r="AU120" s="533">
        <v>1.4999999999999999E-2</v>
      </c>
      <c r="AV120" s="533">
        <v>1.4999999999999999E-2</v>
      </c>
      <c r="AW120" s="533">
        <v>1.4999999999999999E-2</v>
      </c>
      <c r="AX120" s="533">
        <v>1.4999999999999999E-2</v>
      </c>
      <c r="AY120" s="533">
        <v>1.4999999999999999E-2</v>
      </c>
      <c r="AZ120" s="533">
        <v>1.4999999999999999E-2</v>
      </c>
      <c r="BA120" s="533">
        <v>1.4999999999999999E-2</v>
      </c>
      <c r="BB120" s="533">
        <v>1.4999999999999999E-2</v>
      </c>
      <c r="BC120" s="533">
        <v>1.4999999999999999E-2</v>
      </c>
      <c r="BD120" s="533">
        <v>1.4999999999999999E-2</v>
      </c>
      <c r="BE120" s="533">
        <v>1.4999999999999999E-2</v>
      </c>
      <c r="BF120" s="533">
        <v>1.4999999999999999E-2</v>
      </c>
      <c r="BG120" s="533">
        <v>1.4999999999999999E-2</v>
      </c>
      <c r="BH120" s="533">
        <v>1.4999999999999999E-2</v>
      </c>
      <c r="BI120" s="533">
        <v>1.4999999999999999E-2</v>
      </c>
      <c r="BJ120" s="533">
        <v>1.4999999999999999E-2</v>
      </c>
      <c r="BK120" s="533">
        <v>1.4999999999999999E-2</v>
      </c>
    </row>
    <row r="121" spans="1:63" ht="14.25" customHeight="1" x14ac:dyDescent="0.35">
      <c r="A121" s="534" t="s">
        <v>154</v>
      </c>
      <c r="B121" s="533">
        <v>0.02</v>
      </c>
      <c r="C121" s="533">
        <v>0.02</v>
      </c>
      <c r="D121" s="533">
        <v>0.02</v>
      </c>
      <c r="E121" s="533">
        <v>0.02</v>
      </c>
      <c r="F121" s="533">
        <v>0.02</v>
      </c>
      <c r="G121" s="533">
        <v>0.02</v>
      </c>
      <c r="H121" s="533">
        <v>0.02</v>
      </c>
      <c r="I121" s="533">
        <v>0.02</v>
      </c>
      <c r="J121" s="533">
        <v>0.02</v>
      </c>
      <c r="K121" s="533">
        <v>0.02</v>
      </c>
      <c r="L121" s="533">
        <v>0.02</v>
      </c>
      <c r="M121" s="533">
        <v>0.02</v>
      </c>
      <c r="N121" s="533">
        <v>0.02</v>
      </c>
      <c r="O121" s="533">
        <v>0.02</v>
      </c>
      <c r="P121" s="533">
        <v>0.02</v>
      </c>
      <c r="Q121" s="533">
        <v>0.02</v>
      </c>
      <c r="R121" s="533">
        <v>0.02</v>
      </c>
      <c r="S121" s="533">
        <v>0.02</v>
      </c>
      <c r="T121" s="533">
        <v>0.02</v>
      </c>
      <c r="U121" s="533">
        <v>0.02</v>
      </c>
      <c r="V121" s="533">
        <v>0.02</v>
      </c>
      <c r="W121" s="533">
        <v>0.02</v>
      </c>
      <c r="X121" s="533">
        <v>0.02</v>
      </c>
      <c r="Y121" s="533">
        <v>0.02</v>
      </c>
      <c r="Z121" s="533">
        <v>0.02</v>
      </c>
      <c r="AA121" s="533">
        <v>0.02</v>
      </c>
      <c r="AB121" s="533">
        <v>0.02</v>
      </c>
      <c r="AC121" s="533">
        <v>0.02</v>
      </c>
      <c r="AD121" s="533">
        <v>0.02</v>
      </c>
      <c r="AE121" s="533">
        <v>0.02</v>
      </c>
      <c r="AF121" s="533">
        <v>0.02</v>
      </c>
      <c r="AG121" s="533">
        <v>0.02</v>
      </c>
      <c r="AH121" s="533">
        <v>0.02</v>
      </c>
      <c r="AI121" s="533">
        <v>0.02</v>
      </c>
      <c r="AJ121" s="533">
        <v>0.02</v>
      </c>
      <c r="AK121" s="533">
        <v>0.02</v>
      </c>
      <c r="AL121" s="533">
        <v>0.02</v>
      </c>
      <c r="AM121" s="533">
        <v>0.02</v>
      </c>
      <c r="AN121" s="533">
        <v>0.02</v>
      </c>
      <c r="AO121" s="533">
        <v>0.02</v>
      </c>
      <c r="AP121" s="533">
        <v>0.02</v>
      </c>
      <c r="AQ121" s="533">
        <v>0.02</v>
      </c>
      <c r="AR121" s="533">
        <v>0.02</v>
      </c>
      <c r="AS121" s="533">
        <v>0.02</v>
      </c>
      <c r="AT121" s="533">
        <v>0.02</v>
      </c>
      <c r="AU121" s="533">
        <v>0.02</v>
      </c>
      <c r="AV121" s="533">
        <v>0.02</v>
      </c>
      <c r="AW121" s="533">
        <v>0.02</v>
      </c>
      <c r="AX121" s="533">
        <v>0.02</v>
      </c>
      <c r="AY121" s="533">
        <v>0.02</v>
      </c>
      <c r="AZ121" s="533">
        <v>0.02</v>
      </c>
      <c r="BA121" s="533">
        <v>0.02</v>
      </c>
      <c r="BB121" s="533">
        <v>0.02</v>
      </c>
      <c r="BC121" s="533">
        <v>0.02</v>
      </c>
      <c r="BD121" s="533">
        <v>0.02</v>
      </c>
      <c r="BE121" s="533">
        <v>0.02</v>
      </c>
      <c r="BF121" s="533">
        <v>0.02</v>
      </c>
      <c r="BG121" s="533">
        <v>0.02</v>
      </c>
      <c r="BH121" s="533">
        <v>0.02</v>
      </c>
      <c r="BI121" s="533">
        <v>0.02</v>
      </c>
      <c r="BJ121" s="533">
        <v>0.02</v>
      </c>
      <c r="BK121" s="533">
        <v>0.02</v>
      </c>
    </row>
    <row r="122" spans="1:63" ht="14.25" customHeight="1" x14ac:dyDescent="0.35">
      <c r="A122" s="534" t="s">
        <v>155</v>
      </c>
      <c r="B122" s="533">
        <v>1.4999999999999999E-2</v>
      </c>
      <c r="C122" s="533">
        <v>1.4999999999999999E-2</v>
      </c>
      <c r="D122" s="533">
        <v>1.4999999999999999E-2</v>
      </c>
      <c r="E122" s="533">
        <v>1.4999999999999999E-2</v>
      </c>
      <c r="F122" s="533">
        <v>1.4999999999999999E-2</v>
      </c>
      <c r="G122" s="533">
        <v>1.4999999999999999E-2</v>
      </c>
      <c r="H122" s="533">
        <v>1.4999999999999999E-2</v>
      </c>
      <c r="I122" s="533">
        <v>1.4999999999999999E-2</v>
      </c>
      <c r="J122" s="533">
        <v>1.4999999999999999E-2</v>
      </c>
      <c r="K122" s="533">
        <v>1.4999999999999999E-2</v>
      </c>
      <c r="L122" s="533">
        <v>1.4999999999999999E-2</v>
      </c>
      <c r="M122" s="533">
        <v>1.4999999999999999E-2</v>
      </c>
      <c r="N122" s="533">
        <v>1.4999999999999999E-2</v>
      </c>
      <c r="O122" s="533">
        <v>1.4999999999999999E-2</v>
      </c>
      <c r="P122" s="533">
        <v>1.4999999999999999E-2</v>
      </c>
      <c r="Q122" s="533">
        <v>1.4999999999999999E-2</v>
      </c>
      <c r="R122" s="533">
        <v>1.4999999999999999E-2</v>
      </c>
      <c r="S122" s="533">
        <v>1.4999999999999999E-2</v>
      </c>
      <c r="T122" s="533">
        <v>1.4999999999999999E-2</v>
      </c>
      <c r="U122" s="533">
        <v>1.4999999999999999E-2</v>
      </c>
      <c r="V122" s="533">
        <v>1.4999999999999999E-2</v>
      </c>
      <c r="W122" s="533">
        <v>1.4999999999999999E-2</v>
      </c>
      <c r="X122" s="533">
        <v>1.4999999999999999E-2</v>
      </c>
      <c r="Y122" s="533">
        <v>1.4999999999999999E-2</v>
      </c>
      <c r="Z122" s="533">
        <v>1.4999999999999999E-2</v>
      </c>
      <c r="AA122" s="533">
        <v>1.4999999999999999E-2</v>
      </c>
      <c r="AB122" s="533">
        <v>1.4999999999999999E-2</v>
      </c>
      <c r="AC122" s="533">
        <v>1.4999999999999999E-2</v>
      </c>
      <c r="AD122" s="533">
        <v>1.4999999999999999E-2</v>
      </c>
      <c r="AE122" s="533">
        <v>1.4999999999999999E-2</v>
      </c>
      <c r="AF122" s="533">
        <v>1.4999999999999999E-2</v>
      </c>
      <c r="AG122" s="533">
        <v>1.4999999999999999E-2</v>
      </c>
      <c r="AH122" s="533">
        <v>1.4999999999999999E-2</v>
      </c>
      <c r="AI122" s="533">
        <v>1.4999999999999999E-2</v>
      </c>
      <c r="AJ122" s="533">
        <v>1.4999999999999999E-2</v>
      </c>
      <c r="AK122" s="533">
        <v>1.4999999999999999E-2</v>
      </c>
      <c r="AL122" s="533">
        <v>1.4999999999999999E-2</v>
      </c>
      <c r="AM122" s="533">
        <v>1.4999999999999999E-2</v>
      </c>
      <c r="AN122" s="533">
        <v>1.4999999999999999E-2</v>
      </c>
      <c r="AO122" s="533">
        <v>1.4999999999999999E-2</v>
      </c>
      <c r="AP122" s="533">
        <v>1.4999999999999999E-2</v>
      </c>
      <c r="AQ122" s="533">
        <v>1.4999999999999999E-2</v>
      </c>
      <c r="AR122" s="533">
        <v>1.4999999999999999E-2</v>
      </c>
      <c r="AS122" s="533">
        <v>1.4999999999999999E-2</v>
      </c>
      <c r="AT122" s="533">
        <v>1.4999999999999999E-2</v>
      </c>
      <c r="AU122" s="533">
        <v>1.4999999999999999E-2</v>
      </c>
      <c r="AV122" s="533">
        <v>1.4999999999999999E-2</v>
      </c>
      <c r="AW122" s="533">
        <v>1.4999999999999999E-2</v>
      </c>
      <c r="AX122" s="533">
        <v>1.4999999999999999E-2</v>
      </c>
      <c r="AY122" s="533">
        <v>1.4999999999999999E-2</v>
      </c>
      <c r="AZ122" s="533">
        <v>1.4999999999999999E-2</v>
      </c>
      <c r="BA122" s="533">
        <v>1.4999999999999999E-2</v>
      </c>
      <c r="BB122" s="533">
        <v>1.4999999999999999E-2</v>
      </c>
      <c r="BC122" s="533">
        <v>1.4999999999999999E-2</v>
      </c>
      <c r="BD122" s="533">
        <v>1.4999999999999999E-2</v>
      </c>
      <c r="BE122" s="533">
        <v>1.4999999999999999E-2</v>
      </c>
      <c r="BF122" s="533">
        <v>1.4999999999999999E-2</v>
      </c>
      <c r="BG122" s="533">
        <v>1.4999999999999999E-2</v>
      </c>
      <c r="BH122" s="533">
        <v>1.4999999999999999E-2</v>
      </c>
      <c r="BI122" s="533">
        <v>1.4999999999999999E-2</v>
      </c>
      <c r="BJ122" s="533">
        <v>1.4999999999999999E-2</v>
      </c>
      <c r="BK122" s="533">
        <v>1.4999999999999999E-2</v>
      </c>
    </row>
    <row r="123" spans="1:63" ht="14.25" customHeight="1" x14ac:dyDescent="0.35">
      <c r="A123" s="534" t="s">
        <v>156</v>
      </c>
      <c r="B123" s="533">
        <v>1.4999999999999999E-2</v>
      </c>
      <c r="C123" s="533">
        <v>1.4999999999999999E-2</v>
      </c>
      <c r="D123" s="533">
        <v>1.4999999999999999E-2</v>
      </c>
      <c r="E123" s="533">
        <v>1.4999999999999999E-2</v>
      </c>
      <c r="F123" s="533">
        <v>1.4999999999999999E-2</v>
      </c>
      <c r="G123" s="533">
        <v>1.4999999999999999E-2</v>
      </c>
      <c r="H123" s="533">
        <v>1.4999999999999999E-2</v>
      </c>
      <c r="I123" s="533">
        <v>1.4999999999999999E-2</v>
      </c>
      <c r="J123" s="533">
        <v>1.4999999999999999E-2</v>
      </c>
      <c r="K123" s="533">
        <v>1.4999999999999999E-2</v>
      </c>
      <c r="L123" s="533">
        <v>1.4999999999999999E-2</v>
      </c>
      <c r="M123" s="533">
        <v>1.4999999999999999E-2</v>
      </c>
      <c r="N123" s="533">
        <v>1.4999999999999999E-2</v>
      </c>
      <c r="O123" s="533">
        <v>1.4999999999999999E-2</v>
      </c>
      <c r="P123" s="533">
        <v>1.4999999999999999E-2</v>
      </c>
      <c r="Q123" s="533">
        <v>1.4999999999999999E-2</v>
      </c>
      <c r="R123" s="533">
        <v>1.4999999999999999E-2</v>
      </c>
      <c r="S123" s="533">
        <v>1.4999999999999999E-2</v>
      </c>
      <c r="T123" s="533">
        <v>1.4999999999999999E-2</v>
      </c>
      <c r="U123" s="533">
        <v>1.4999999999999999E-2</v>
      </c>
      <c r="V123" s="533">
        <v>1.4999999999999999E-2</v>
      </c>
      <c r="W123" s="533">
        <v>1.4999999999999999E-2</v>
      </c>
      <c r="X123" s="533">
        <v>1.4999999999999999E-2</v>
      </c>
      <c r="Y123" s="533">
        <v>1.4999999999999999E-2</v>
      </c>
      <c r="Z123" s="533">
        <v>1.4999999999999999E-2</v>
      </c>
      <c r="AA123" s="533">
        <v>1.4999999999999999E-2</v>
      </c>
      <c r="AB123" s="533">
        <v>1.4999999999999999E-2</v>
      </c>
      <c r="AC123" s="533">
        <v>1.4999999999999999E-2</v>
      </c>
      <c r="AD123" s="533">
        <v>1.4999999999999999E-2</v>
      </c>
      <c r="AE123" s="533">
        <v>1.4999999999999999E-2</v>
      </c>
      <c r="AF123" s="533">
        <v>1.4999999999999999E-2</v>
      </c>
      <c r="AG123" s="533">
        <v>1.4999999999999999E-2</v>
      </c>
      <c r="AH123" s="533">
        <v>1.4999999999999999E-2</v>
      </c>
      <c r="AI123" s="533">
        <v>1.4999999999999999E-2</v>
      </c>
      <c r="AJ123" s="533">
        <v>1.4999999999999999E-2</v>
      </c>
      <c r="AK123" s="533">
        <v>1.4999999999999999E-2</v>
      </c>
      <c r="AL123" s="533">
        <v>1.4999999999999999E-2</v>
      </c>
      <c r="AM123" s="533">
        <v>1.4999999999999999E-2</v>
      </c>
      <c r="AN123" s="533">
        <v>1.4999999999999999E-2</v>
      </c>
      <c r="AO123" s="533">
        <v>1.4999999999999999E-2</v>
      </c>
      <c r="AP123" s="533">
        <v>1.4999999999999999E-2</v>
      </c>
      <c r="AQ123" s="533">
        <v>1.4999999999999999E-2</v>
      </c>
      <c r="AR123" s="533">
        <v>1.4999999999999999E-2</v>
      </c>
      <c r="AS123" s="533">
        <v>1.4999999999999999E-2</v>
      </c>
      <c r="AT123" s="533">
        <v>1.4999999999999999E-2</v>
      </c>
      <c r="AU123" s="533">
        <v>1.4999999999999999E-2</v>
      </c>
      <c r="AV123" s="533">
        <v>1.4999999999999999E-2</v>
      </c>
      <c r="AW123" s="533">
        <v>1.4999999999999999E-2</v>
      </c>
      <c r="AX123" s="533">
        <v>1.4999999999999999E-2</v>
      </c>
      <c r="AY123" s="533">
        <v>1.4999999999999999E-2</v>
      </c>
      <c r="AZ123" s="533">
        <v>1.4999999999999999E-2</v>
      </c>
      <c r="BA123" s="533">
        <v>1.4999999999999999E-2</v>
      </c>
      <c r="BB123" s="533">
        <v>1.4999999999999999E-2</v>
      </c>
      <c r="BC123" s="533">
        <v>1.4999999999999999E-2</v>
      </c>
      <c r="BD123" s="533">
        <v>1.4999999999999999E-2</v>
      </c>
      <c r="BE123" s="533">
        <v>1.4999999999999999E-2</v>
      </c>
      <c r="BF123" s="533">
        <v>1.4999999999999999E-2</v>
      </c>
      <c r="BG123" s="533">
        <v>1.4999999999999999E-2</v>
      </c>
      <c r="BH123" s="533">
        <v>1.4999999999999999E-2</v>
      </c>
      <c r="BI123" s="533">
        <v>1.4999999999999999E-2</v>
      </c>
      <c r="BJ123" s="533">
        <v>1.4999999999999999E-2</v>
      </c>
      <c r="BK123" s="533">
        <v>1.4999999999999999E-2</v>
      </c>
    </row>
    <row r="124" spans="1:63" ht="14.25" customHeight="1" x14ac:dyDescent="0.35">
      <c r="A124" s="534" t="s">
        <v>157</v>
      </c>
      <c r="B124" s="533">
        <v>1.4999999999999999E-2</v>
      </c>
      <c r="C124" s="533">
        <v>1.4999999999999999E-2</v>
      </c>
      <c r="D124" s="533">
        <v>1.4999999999999999E-2</v>
      </c>
      <c r="E124" s="533">
        <v>1.4999999999999999E-2</v>
      </c>
      <c r="F124" s="533">
        <v>1.4999999999999999E-2</v>
      </c>
      <c r="G124" s="533">
        <v>1.4999999999999999E-2</v>
      </c>
      <c r="H124" s="533">
        <v>1.4999999999999999E-2</v>
      </c>
      <c r="I124" s="533">
        <v>1.4999999999999999E-2</v>
      </c>
      <c r="J124" s="533">
        <v>1.4999999999999999E-2</v>
      </c>
      <c r="K124" s="533">
        <v>1.4999999999999999E-2</v>
      </c>
      <c r="L124" s="533">
        <v>1.4999999999999999E-2</v>
      </c>
      <c r="M124" s="533">
        <v>1.4999999999999999E-2</v>
      </c>
      <c r="N124" s="533">
        <v>1.4999999999999999E-2</v>
      </c>
      <c r="O124" s="533">
        <v>1.4999999999999999E-2</v>
      </c>
      <c r="P124" s="533">
        <v>1.4999999999999999E-2</v>
      </c>
      <c r="Q124" s="533">
        <v>1.4999999999999999E-2</v>
      </c>
      <c r="R124" s="533">
        <v>1.4999999999999999E-2</v>
      </c>
      <c r="S124" s="533">
        <v>1.4999999999999999E-2</v>
      </c>
      <c r="T124" s="533">
        <v>1.4999999999999999E-2</v>
      </c>
      <c r="U124" s="533">
        <v>1.4999999999999999E-2</v>
      </c>
      <c r="V124" s="533">
        <v>1.4999999999999999E-2</v>
      </c>
      <c r="W124" s="533">
        <v>1.4999999999999999E-2</v>
      </c>
      <c r="X124" s="533">
        <v>1.4999999999999999E-2</v>
      </c>
      <c r="Y124" s="533">
        <v>1.4999999999999999E-2</v>
      </c>
      <c r="Z124" s="533">
        <v>1.4999999999999999E-2</v>
      </c>
      <c r="AA124" s="533">
        <v>1.4999999999999999E-2</v>
      </c>
      <c r="AB124" s="533">
        <v>1.4999999999999999E-2</v>
      </c>
      <c r="AC124" s="533">
        <v>1.4999999999999999E-2</v>
      </c>
      <c r="AD124" s="533">
        <v>1.4999999999999999E-2</v>
      </c>
      <c r="AE124" s="533">
        <v>1.4999999999999999E-2</v>
      </c>
      <c r="AF124" s="533">
        <v>1.4999999999999999E-2</v>
      </c>
      <c r="AG124" s="533">
        <v>1.4999999999999999E-2</v>
      </c>
      <c r="AH124" s="533">
        <v>1.4999999999999999E-2</v>
      </c>
      <c r="AI124" s="533">
        <v>1.4999999999999999E-2</v>
      </c>
      <c r="AJ124" s="533">
        <v>1.4999999999999999E-2</v>
      </c>
      <c r="AK124" s="533">
        <v>1.4999999999999999E-2</v>
      </c>
      <c r="AL124" s="533">
        <v>1.4999999999999999E-2</v>
      </c>
      <c r="AM124" s="533">
        <v>1.4999999999999999E-2</v>
      </c>
      <c r="AN124" s="533">
        <v>1.4999999999999999E-2</v>
      </c>
      <c r="AO124" s="533">
        <v>1.4999999999999999E-2</v>
      </c>
      <c r="AP124" s="533">
        <v>1.4999999999999999E-2</v>
      </c>
      <c r="AQ124" s="533">
        <v>1.4999999999999999E-2</v>
      </c>
      <c r="AR124" s="533">
        <v>1.4999999999999999E-2</v>
      </c>
      <c r="AS124" s="533">
        <v>1.4999999999999999E-2</v>
      </c>
      <c r="AT124" s="533">
        <v>1.4999999999999999E-2</v>
      </c>
      <c r="AU124" s="533">
        <v>1.4999999999999999E-2</v>
      </c>
      <c r="AV124" s="533">
        <v>1.4999999999999999E-2</v>
      </c>
      <c r="AW124" s="533">
        <v>1.4999999999999999E-2</v>
      </c>
      <c r="AX124" s="533">
        <v>1.4999999999999999E-2</v>
      </c>
      <c r="AY124" s="533">
        <v>1.4999999999999999E-2</v>
      </c>
      <c r="AZ124" s="533">
        <v>1.4999999999999999E-2</v>
      </c>
      <c r="BA124" s="533">
        <v>1.4999999999999999E-2</v>
      </c>
      <c r="BB124" s="533">
        <v>1.4999999999999999E-2</v>
      </c>
      <c r="BC124" s="533">
        <v>1.4999999999999999E-2</v>
      </c>
      <c r="BD124" s="533">
        <v>1.4999999999999999E-2</v>
      </c>
      <c r="BE124" s="533">
        <v>1.4999999999999999E-2</v>
      </c>
      <c r="BF124" s="533">
        <v>1.4999999999999999E-2</v>
      </c>
      <c r="BG124" s="533">
        <v>1.4999999999999999E-2</v>
      </c>
      <c r="BH124" s="533">
        <v>1.4999999999999999E-2</v>
      </c>
      <c r="BI124" s="533">
        <v>1.4999999999999999E-2</v>
      </c>
      <c r="BJ124" s="533">
        <v>1.4999999999999999E-2</v>
      </c>
      <c r="BK124" s="533">
        <v>1.4999999999999999E-2</v>
      </c>
    </row>
    <row r="125" spans="1:63" ht="14.25" customHeight="1" x14ac:dyDescent="0.35">
      <c r="A125" s="534" t="s">
        <v>158</v>
      </c>
      <c r="B125" s="533">
        <v>1.4999999999999999E-2</v>
      </c>
      <c r="C125" s="533">
        <v>1.4999999999999999E-2</v>
      </c>
      <c r="D125" s="533">
        <v>1.4999999999999999E-2</v>
      </c>
      <c r="E125" s="533">
        <v>1.4999999999999999E-2</v>
      </c>
      <c r="F125" s="533">
        <v>1.4999999999999999E-2</v>
      </c>
      <c r="G125" s="533">
        <v>1.4999999999999999E-2</v>
      </c>
      <c r="H125" s="533">
        <v>1.4999999999999999E-2</v>
      </c>
      <c r="I125" s="533">
        <v>1.4999999999999999E-2</v>
      </c>
      <c r="J125" s="533">
        <v>1.4999999999999999E-2</v>
      </c>
      <c r="K125" s="533">
        <v>1.4999999999999999E-2</v>
      </c>
      <c r="L125" s="533">
        <v>1.4999999999999999E-2</v>
      </c>
      <c r="M125" s="533">
        <v>1.4999999999999999E-2</v>
      </c>
      <c r="N125" s="533">
        <v>1.4999999999999999E-2</v>
      </c>
      <c r="O125" s="533">
        <v>1.4999999999999999E-2</v>
      </c>
      <c r="P125" s="533">
        <v>1.4999999999999999E-2</v>
      </c>
      <c r="Q125" s="533">
        <v>1.4999999999999999E-2</v>
      </c>
      <c r="R125" s="533">
        <v>1.4999999999999999E-2</v>
      </c>
      <c r="S125" s="533">
        <v>1.4999999999999999E-2</v>
      </c>
      <c r="T125" s="533">
        <v>1.4999999999999999E-2</v>
      </c>
      <c r="U125" s="533">
        <v>1.4999999999999999E-2</v>
      </c>
      <c r="V125" s="533">
        <v>1.4999999999999999E-2</v>
      </c>
      <c r="W125" s="533">
        <v>1.4999999999999999E-2</v>
      </c>
      <c r="X125" s="533">
        <v>1.4999999999999999E-2</v>
      </c>
      <c r="Y125" s="533">
        <v>1.4999999999999999E-2</v>
      </c>
      <c r="Z125" s="533">
        <v>1.4999999999999999E-2</v>
      </c>
      <c r="AA125" s="533">
        <v>1.4999999999999999E-2</v>
      </c>
      <c r="AB125" s="533">
        <v>1.4999999999999999E-2</v>
      </c>
      <c r="AC125" s="533">
        <v>1.4999999999999999E-2</v>
      </c>
      <c r="AD125" s="533">
        <v>1.4999999999999999E-2</v>
      </c>
      <c r="AE125" s="533">
        <v>1.4999999999999999E-2</v>
      </c>
      <c r="AF125" s="533">
        <v>1.4999999999999999E-2</v>
      </c>
      <c r="AG125" s="533">
        <v>1.4999999999999999E-2</v>
      </c>
      <c r="AH125" s="533">
        <v>1.4999999999999999E-2</v>
      </c>
      <c r="AI125" s="533">
        <v>1.4999999999999999E-2</v>
      </c>
      <c r="AJ125" s="533">
        <v>1.4999999999999999E-2</v>
      </c>
      <c r="AK125" s="533">
        <v>1.4999999999999999E-2</v>
      </c>
      <c r="AL125" s="533">
        <v>1.4999999999999999E-2</v>
      </c>
      <c r="AM125" s="533">
        <v>1.4999999999999999E-2</v>
      </c>
      <c r="AN125" s="533">
        <v>1.4999999999999999E-2</v>
      </c>
      <c r="AO125" s="533">
        <v>1.4999999999999999E-2</v>
      </c>
      <c r="AP125" s="533">
        <v>1.4999999999999999E-2</v>
      </c>
      <c r="AQ125" s="533">
        <v>1.4999999999999999E-2</v>
      </c>
      <c r="AR125" s="533">
        <v>1.4999999999999999E-2</v>
      </c>
      <c r="AS125" s="533">
        <v>1.4999999999999999E-2</v>
      </c>
      <c r="AT125" s="533">
        <v>1.4999999999999999E-2</v>
      </c>
      <c r="AU125" s="533">
        <v>1.4999999999999999E-2</v>
      </c>
      <c r="AV125" s="533">
        <v>1.4999999999999999E-2</v>
      </c>
      <c r="AW125" s="533">
        <v>1.4999999999999999E-2</v>
      </c>
      <c r="AX125" s="533">
        <v>1.4999999999999999E-2</v>
      </c>
      <c r="AY125" s="533">
        <v>1.4999999999999999E-2</v>
      </c>
      <c r="AZ125" s="533">
        <v>1.4999999999999999E-2</v>
      </c>
      <c r="BA125" s="533">
        <v>1.4999999999999999E-2</v>
      </c>
      <c r="BB125" s="533">
        <v>1.4999999999999999E-2</v>
      </c>
      <c r="BC125" s="533">
        <v>1.4999999999999999E-2</v>
      </c>
      <c r="BD125" s="533">
        <v>1.4999999999999999E-2</v>
      </c>
      <c r="BE125" s="533">
        <v>1.4999999999999999E-2</v>
      </c>
      <c r="BF125" s="533">
        <v>1.4999999999999999E-2</v>
      </c>
      <c r="BG125" s="533">
        <v>1.4999999999999999E-2</v>
      </c>
      <c r="BH125" s="533">
        <v>1.4999999999999999E-2</v>
      </c>
      <c r="BI125" s="533">
        <v>1.4999999999999999E-2</v>
      </c>
      <c r="BJ125" s="533">
        <v>1.4999999999999999E-2</v>
      </c>
      <c r="BK125" s="533">
        <v>1.4999999999999999E-2</v>
      </c>
    </row>
    <row r="126" spans="1:63" ht="14.25" customHeight="1" x14ac:dyDescent="0.35">
      <c r="A126" s="534" t="s">
        <v>159</v>
      </c>
      <c r="B126" s="533">
        <v>2.5000000000000001E-2</v>
      </c>
      <c r="C126" s="533">
        <v>2.5000000000000001E-2</v>
      </c>
      <c r="D126" s="533">
        <v>2.5000000000000001E-2</v>
      </c>
      <c r="E126" s="533">
        <v>2.5000000000000001E-2</v>
      </c>
      <c r="F126" s="533">
        <v>2.5000000000000001E-2</v>
      </c>
      <c r="G126" s="533">
        <v>2.5000000000000001E-2</v>
      </c>
      <c r="H126" s="533">
        <v>2.5000000000000001E-2</v>
      </c>
      <c r="I126" s="533">
        <v>2.5000000000000001E-2</v>
      </c>
      <c r="J126" s="533">
        <v>2.5000000000000001E-2</v>
      </c>
      <c r="K126" s="533">
        <v>2.5000000000000001E-2</v>
      </c>
      <c r="L126" s="533">
        <v>2.5000000000000001E-2</v>
      </c>
      <c r="M126" s="533">
        <v>2.5000000000000001E-2</v>
      </c>
      <c r="N126" s="533">
        <v>2.5000000000000001E-2</v>
      </c>
      <c r="O126" s="533">
        <v>2.5000000000000001E-2</v>
      </c>
      <c r="P126" s="533">
        <v>2.5000000000000001E-2</v>
      </c>
      <c r="Q126" s="533">
        <v>2.5000000000000001E-2</v>
      </c>
      <c r="R126" s="533">
        <v>2.5000000000000001E-2</v>
      </c>
      <c r="S126" s="533">
        <v>2.5000000000000001E-2</v>
      </c>
      <c r="T126" s="533">
        <v>2.5000000000000001E-2</v>
      </c>
      <c r="U126" s="533">
        <v>2.5000000000000001E-2</v>
      </c>
      <c r="V126" s="533">
        <v>2.5000000000000001E-2</v>
      </c>
      <c r="W126" s="533">
        <v>2.5000000000000001E-2</v>
      </c>
      <c r="X126" s="533">
        <v>2.5000000000000001E-2</v>
      </c>
      <c r="Y126" s="533">
        <v>2.5000000000000001E-2</v>
      </c>
      <c r="Z126" s="533">
        <v>2.5000000000000001E-2</v>
      </c>
      <c r="AA126" s="533">
        <v>2.5000000000000001E-2</v>
      </c>
      <c r="AB126" s="533">
        <v>2.5000000000000001E-2</v>
      </c>
      <c r="AC126" s="533">
        <v>2.5000000000000001E-2</v>
      </c>
      <c r="AD126" s="533">
        <v>2.5000000000000001E-2</v>
      </c>
      <c r="AE126" s="533">
        <v>2.5000000000000001E-2</v>
      </c>
      <c r="AF126" s="533">
        <v>2.5000000000000001E-2</v>
      </c>
      <c r="AG126" s="533">
        <v>2.5000000000000001E-2</v>
      </c>
      <c r="AH126" s="533">
        <v>2.5000000000000001E-2</v>
      </c>
      <c r="AI126" s="533">
        <v>2.5000000000000001E-2</v>
      </c>
      <c r="AJ126" s="533">
        <v>2.5000000000000001E-2</v>
      </c>
      <c r="AK126" s="533">
        <v>2.5000000000000001E-2</v>
      </c>
      <c r="AL126" s="533">
        <v>2.5000000000000001E-2</v>
      </c>
      <c r="AM126" s="533">
        <v>2.5000000000000001E-2</v>
      </c>
      <c r="AN126" s="533">
        <v>2.5000000000000001E-2</v>
      </c>
      <c r="AO126" s="533">
        <v>2.5000000000000001E-2</v>
      </c>
      <c r="AP126" s="533">
        <v>2.5000000000000001E-2</v>
      </c>
      <c r="AQ126" s="533">
        <v>2.5000000000000001E-2</v>
      </c>
      <c r="AR126" s="533">
        <v>2.5000000000000001E-2</v>
      </c>
      <c r="AS126" s="533">
        <v>2.5000000000000001E-2</v>
      </c>
      <c r="AT126" s="533">
        <v>2.5000000000000001E-2</v>
      </c>
      <c r="AU126" s="533">
        <v>2.5000000000000001E-2</v>
      </c>
      <c r="AV126" s="533">
        <v>2.5000000000000001E-2</v>
      </c>
      <c r="AW126" s="533">
        <v>2.5000000000000001E-2</v>
      </c>
      <c r="AX126" s="533">
        <v>2.5000000000000001E-2</v>
      </c>
      <c r="AY126" s="533">
        <v>2.5000000000000001E-2</v>
      </c>
      <c r="AZ126" s="533">
        <v>2.5000000000000001E-2</v>
      </c>
      <c r="BA126" s="533">
        <v>2.5000000000000001E-2</v>
      </c>
      <c r="BB126" s="533">
        <v>2.5000000000000001E-2</v>
      </c>
      <c r="BC126" s="533">
        <v>2.5000000000000001E-2</v>
      </c>
      <c r="BD126" s="533">
        <v>2.5000000000000001E-2</v>
      </c>
      <c r="BE126" s="533">
        <v>2.5000000000000001E-2</v>
      </c>
      <c r="BF126" s="533">
        <v>2.5000000000000001E-2</v>
      </c>
      <c r="BG126" s="533">
        <v>2.5000000000000001E-2</v>
      </c>
      <c r="BH126" s="533">
        <v>2.5000000000000001E-2</v>
      </c>
      <c r="BI126" s="533">
        <v>2.5000000000000001E-2</v>
      </c>
      <c r="BJ126" s="533">
        <v>2.5000000000000001E-2</v>
      </c>
      <c r="BK126" s="533">
        <v>2.5000000000000001E-2</v>
      </c>
    </row>
    <row r="127" spans="1:63" ht="14.25" customHeight="1" x14ac:dyDescent="0.35">
      <c r="A127" s="534" t="s">
        <v>160</v>
      </c>
      <c r="B127" s="533">
        <v>2.5000000000000001E-2</v>
      </c>
      <c r="C127" s="533">
        <v>2.5000000000000001E-2</v>
      </c>
      <c r="D127" s="533">
        <v>2.5000000000000001E-2</v>
      </c>
      <c r="E127" s="533">
        <v>2.5000000000000001E-2</v>
      </c>
      <c r="F127" s="533">
        <v>2.5000000000000001E-2</v>
      </c>
      <c r="G127" s="533">
        <v>2.5000000000000001E-2</v>
      </c>
      <c r="H127" s="533">
        <v>2.5000000000000001E-2</v>
      </c>
      <c r="I127" s="533">
        <v>2.5000000000000001E-2</v>
      </c>
      <c r="J127" s="533">
        <v>2.5000000000000001E-2</v>
      </c>
      <c r="K127" s="533">
        <v>2.5000000000000001E-2</v>
      </c>
      <c r="L127" s="533">
        <v>2.5000000000000001E-2</v>
      </c>
      <c r="M127" s="533">
        <v>2.5000000000000001E-2</v>
      </c>
      <c r="N127" s="533">
        <v>2.5000000000000001E-2</v>
      </c>
      <c r="O127" s="533">
        <v>2.5000000000000001E-2</v>
      </c>
      <c r="P127" s="533">
        <v>2.5000000000000001E-2</v>
      </c>
      <c r="Q127" s="533">
        <v>2.5000000000000001E-2</v>
      </c>
      <c r="R127" s="533">
        <v>2.5000000000000001E-2</v>
      </c>
      <c r="S127" s="533">
        <v>2.5000000000000001E-2</v>
      </c>
      <c r="T127" s="533">
        <v>2.5000000000000001E-2</v>
      </c>
      <c r="U127" s="533">
        <v>2.5000000000000001E-2</v>
      </c>
      <c r="V127" s="533">
        <v>2.5000000000000001E-2</v>
      </c>
      <c r="W127" s="533">
        <v>2.5000000000000001E-2</v>
      </c>
      <c r="X127" s="533">
        <v>2.5000000000000001E-2</v>
      </c>
      <c r="Y127" s="533">
        <v>2.5000000000000001E-2</v>
      </c>
      <c r="Z127" s="533">
        <v>2.5000000000000001E-2</v>
      </c>
      <c r="AA127" s="533">
        <v>2.5000000000000001E-2</v>
      </c>
      <c r="AB127" s="533">
        <v>2.5000000000000001E-2</v>
      </c>
      <c r="AC127" s="533">
        <v>2.5000000000000001E-2</v>
      </c>
      <c r="AD127" s="533">
        <v>2.5000000000000001E-2</v>
      </c>
      <c r="AE127" s="533">
        <v>2.5000000000000001E-2</v>
      </c>
      <c r="AF127" s="533">
        <v>2.5000000000000001E-2</v>
      </c>
      <c r="AG127" s="533">
        <v>2.5000000000000001E-2</v>
      </c>
      <c r="AH127" s="533">
        <v>2.5000000000000001E-2</v>
      </c>
      <c r="AI127" s="533">
        <v>2.5000000000000001E-2</v>
      </c>
      <c r="AJ127" s="533">
        <v>2.5000000000000001E-2</v>
      </c>
      <c r="AK127" s="533">
        <v>2.5000000000000001E-2</v>
      </c>
      <c r="AL127" s="533">
        <v>2.5000000000000001E-2</v>
      </c>
      <c r="AM127" s="533">
        <v>2.5000000000000001E-2</v>
      </c>
      <c r="AN127" s="533">
        <v>2.5000000000000001E-2</v>
      </c>
      <c r="AO127" s="533">
        <v>2.5000000000000001E-2</v>
      </c>
      <c r="AP127" s="533">
        <v>2.5000000000000001E-2</v>
      </c>
      <c r="AQ127" s="533">
        <v>2.5000000000000001E-2</v>
      </c>
      <c r="AR127" s="533">
        <v>2.5000000000000001E-2</v>
      </c>
      <c r="AS127" s="533">
        <v>2.5000000000000001E-2</v>
      </c>
      <c r="AT127" s="533">
        <v>2.5000000000000001E-2</v>
      </c>
      <c r="AU127" s="533">
        <v>2.5000000000000001E-2</v>
      </c>
      <c r="AV127" s="533">
        <v>2.5000000000000001E-2</v>
      </c>
      <c r="AW127" s="533">
        <v>2.5000000000000001E-2</v>
      </c>
      <c r="AX127" s="533">
        <v>2.5000000000000001E-2</v>
      </c>
      <c r="AY127" s="533">
        <v>2.5000000000000001E-2</v>
      </c>
      <c r="AZ127" s="533">
        <v>2.5000000000000001E-2</v>
      </c>
      <c r="BA127" s="533">
        <v>2.5000000000000001E-2</v>
      </c>
      <c r="BB127" s="533">
        <v>2.5000000000000001E-2</v>
      </c>
      <c r="BC127" s="533">
        <v>2.5000000000000001E-2</v>
      </c>
      <c r="BD127" s="533">
        <v>2.5000000000000001E-2</v>
      </c>
      <c r="BE127" s="533">
        <v>2.5000000000000001E-2</v>
      </c>
      <c r="BF127" s="533">
        <v>2.5000000000000001E-2</v>
      </c>
      <c r="BG127" s="533">
        <v>2.5000000000000001E-2</v>
      </c>
      <c r="BH127" s="533">
        <v>2.5000000000000001E-2</v>
      </c>
      <c r="BI127" s="533">
        <v>2.5000000000000001E-2</v>
      </c>
      <c r="BJ127" s="533">
        <v>2.5000000000000001E-2</v>
      </c>
      <c r="BK127" s="533">
        <v>2.5000000000000001E-2</v>
      </c>
    </row>
    <row r="128" spans="1:63" ht="14.25" customHeight="1" x14ac:dyDescent="0.35">
      <c r="A128" s="534" t="s">
        <v>161</v>
      </c>
      <c r="B128" s="533">
        <v>1.4999999999999999E-2</v>
      </c>
      <c r="C128" s="533">
        <v>1.4999999999999999E-2</v>
      </c>
      <c r="D128" s="533">
        <v>1.4999999999999999E-2</v>
      </c>
      <c r="E128" s="533">
        <v>1.4999999999999999E-2</v>
      </c>
      <c r="F128" s="533">
        <v>1.4999999999999999E-2</v>
      </c>
      <c r="G128" s="533">
        <v>1.4999999999999999E-2</v>
      </c>
      <c r="H128" s="533">
        <v>1.4999999999999999E-2</v>
      </c>
      <c r="I128" s="533">
        <v>1.4999999999999999E-2</v>
      </c>
      <c r="J128" s="533">
        <v>1.4999999999999999E-2</v>
      </c>
      <c r="K128" s="533">
        <v>1.4999999999999999E-2</v>
      </c>
      <c r="L128" s="533">
        <v>1.4999999999999999E-2</v>
      </c>
      <c r="M128" s="533">
        <v>1.4999999999999999E-2</v>
      </c>
      <c r="N128" s="533">
        <v>1.4999999999999999E-2</v>
      </c>
      <c r="O128" s="533">
        <v>1.4999999999999999E-2</v>
      </c>
      <c r="P128" s="533">
        <v>1.4999999999999999E-2</v>
      </c>
      <c r="Q128" s="533">
        <v>1.4999999999999999E-2</v>
      </c>
      <c r="R128" s="533">
        <v>1.4999999999999999E-2</v>
      </c>
      <c r="S128" s="533">
        <v>1.4999999999999999E-2</v>
      </c>
      <c r="T128" s="533">
        <v>1.4999999999999999E-2</v>
      </c>
      <c r="U128" s="533">
        <v>1.4999999999999999E-2</v>
      </c>
      <c r="V128" s="533">
        <v>1.4999999999999999E-2</v>
      </c>
      <c r="W128" s="533">
        <v>1.4999999999999999E-2</v>
      </c>
      <c r="X128" s="533">
        <v>1.4999999999999999E-2</v>
      </c>
      <c r="Y128" s="533">
        <v>1.4999999999999999E-2</v>
      </c>
      <c r="Z128" s="533">
        <v>1.4999999999999999E-2</v>
      </c>
      <c r="AA128" s="533">
        <v>1.4999999999999999E-2</v>
      </c>
      <c r="AB128" s="533">
        <v>1.4999999999999999E-2</v>
      </c>
      <c r="AC128" s="533">
        <v>1.4999999999999999E-2</v>
      </c>
      <c r="AD128" s="533">
        <v>1.4999999999999999E-2</v>
      </c>
      <c r="AE128" s="533">
        <v>1.4999999999999999E-2</v>
      </c>
      <c r="AF128" s="533">
        <v>1.4999999999999999E-2</v>
      </c>
      <c r="AG128" s="533">
        <v>1.4999999999999999E-2</v>
      </c>
      <c r="AH128" s="533">
        <v>1.4999999999999999E-2</v>
      </c>
      <c r="AI128" s="533">
        <v>1.4999999999999999E-2</v>
      </c>
      <c r="AJ128" s="533">
        <v>1.4999999999999999E-2</v>
      </c>
      <c r="AK128" s="533">
        <v>1.4999999999999999E-2</v>
      </c>
      <c r="AL128" s="533">
        <v>1.4999999999999999E-2</v>
      </c>
      <c r="AM128" s="533">
        <v>1.4999999999999999E-2</v>
      </c>
      <c r="AN128" s="533">
        <v>1.4999999999999999E-2</v>
      </c>
      <c r="AO128" s="533">
        <v>1.4999999999999999E-2</v>
      </c>
      <c r="AP128" s="533">
        <v>1.4999999999999999E-2</v>
      </c>
      <c r="AQ128" s="533">
        <v>1.4999999999999999E-2</v>
      </c>
      <c r="AR128" s="533">
        <v>1.4999999999999999E-2</v>
      </c>
      <c r="AS128" s="533">
        <v>1.4999999999999999E-2</v>
      </c>
      <c r="AT128" s="533">
        <v>1.4999999999999999E-2</v>
      </c>
      <c r="AU128" s="533">
        <v>1.4999999999999999E-2</v>
      </c>
      <c r="AV128" s="533">
        <v>1.4999999999999999E-2</v>
      </c>
      <c r="AW128" s="533">
        <v>1.4999999999999999E-2</v>
      </c>
      <c r="AX128" s="533">
        <v>1.4999999999999999E-2</v>
      </c>
      <c r="AY128" s="533">
        <v>1.4999999999999999E-2</v>
      </c>
      <c r="AZ128" s="533">
        <v>1.4999999999999999E-2</v>
      </c>
      <c r="BA128" s="533">
        <v>1.4999999999999999E-2</v>
      </c>
      <c r="BB128" s="533">
        <v>1.4999999999999999E-2</v>
      </c>
      <c r="BC128" s="533">
        <v>1.4999999999999999E-2</v>
      </c>
      <c r="BD128" s="533">
        <v>1.4999999999999999E-2</v>
      </c>
      <c r="BE128" s="533">
        <v>1.4999999999999999E-2</v>
      </c>
      <c r="BF128" s="533">
        <v>1.4999999999999999E-2</v>
      </c>
      <c r="BG128" s="533">
        <v>1.4999999999999999E-2</v>
      </c>
      <c r="BH128" s="533">
        <v>1.4999999999999999E-2</v>
      </c>
      <c r="BI128" s="533">
        <v>1.4999999999999999E-2</v>
      </c>
      <c r="BJ128" s="533">
        <v>1.4999999999999999E-2</v>
      </c>
      <c r="BK128" s="533">
        <v>1.4999999999999999E-2</v>
      </c>
    </row>
    <row r="129" spans="1:63" ht="14.25" customHeight="1" x14ac:dyDescent="0.35">
      <c r="A129" s="534" t="s">
        <v>162</v>
      </c>
      <c r="B129" s="533">
        <v>1.4999999999999999E-2</v>
      </c>
      <c r="C129" s="533">
        <v>1.4999999999999999E-2</v>
      </c>
      <c r="D129" s="533">
        <v>1.4999999999999999E-2</v>
      </c>
      <c r="E129" s="533">
        <v>1.4999999999999999E-2</v>
      </c>
      <c r="F129" s="533">
        <v>1.4999999999999999E-2</v>
      </c>
      <c r="G129" s="533">
        <v>1.4999999999999999E-2</v>
      </c>
      <c r="H129" s="533">
        <v>1.4999999999999999E-2</v>
      </c>
      <c r="I129" s="533">
        <v>1.4999999999999999E-2</v>
      </c>
      <c r="J129" s="533">
        <v>1.4999999999999999E-2</v>
      </c>
      <c r="K129" s="533">
        <v>1.4999999999999999E-2</v>
      </c>
      <c r="L129" s="533">
        <v>1.4999999999999999E-2</v>
      </c>
      <c r="M129" s="533">
        <v>1.4999999999999999E-2</v>
      </c>
      <c r="N129" s="533">
        <v>1.4999999999999999E-2</v>
      </c>
      <c r="O129" s="533">
        <v>1.4999999999999999E-2</v>
      </c>
      <c r="P129" s="533">
        <v>1.4999999999999999E-2</v>
      </c>
      <c r="Q129" s="533">
        <v>1.4999999999999999E-2</v>
      </c>
      <c r="R129" s="533">
        <v>1.4999999999999999E-2</v>
      </c>
      <c r="S129" s="533">
        <v>1.4999999999999999E-2</v>
      </c>
      <c r="T129" s="533">
        <v>1.4999999999999999E-2</v>
      </c>
      <c r="U129" s="533">
        <v>1.4999999999999999E-2</v>
      </c>
      <c r="V129" s="533">
        <v>1.4999999999999999E-2</v>
      </c>
      <c r="W129" s="533">
        <v>1.4999999999999999E-2</v>
      </c>
      <c r="X129" s="533">
        <v>1.4999999999999999E-2</v>
      </c>
      <c r="Y129" s="533">
        <v>1.4999999999999999E-2</v>
      </c>
      <c r="Z129" s="533">
        <v>1.4999999999999999E-2</v>
      </c>
      <c r="AA129" s="533">
        <v>1.4999999999999999E-2</v>
      </c>
      <c r="AB129" s="533">
        <v>1.4999999999999999E-2</v>
      </c>
      <c r="AC129" s="533">
        <v>1.4999999999999999E-2</v>
      </c>
      <c r="AD129" s="533">
        <v>1.4999999999999999E-2</v>
      </c>
      <c r="AE129" s="533">
        <v>1.4999999999999999E-2</v>
      </c>
      <c r="AF129" s="533">
        <v>1.4999999999999999E-2</v>
      </c>
      <c r="AG129" s="533">
        <v>1.4999999999999999E-2</v>
      </c>
      <c r="AH129" s="533">
        <v>1.4999999999999999E-2</v>
      </c>
      <c r="AI129" s="533">
        <v>1.4999999999999999E-2</v>
      </c>
      <c r="AJ129" s="533">
        <v>1.4999999999999999E-2</v>
      </c>
      <c r="AK129" s="533">
        <v>1.4999999999999999E-2</v>
      </c>
      <c r="AL129" s="533">
        <v>1.4999999999999999E-2</v>
      </c>
      <c r="AM129" s="533">
        <v>1.4999999999999999E-2</v>
      </c>
      <c r="AN129" s="533">
        <v>1.4999999999999999E-2</v>
      </c>
      <c r="AO129" s="533">
        <v>1.4999999999999999E-2</v>
      </c>
      <c r="AP129" s="533">
        <v>1.4999999999999999E-2</v>
      </c>
      <c r="AQ129" s="533">
        <v>1.4999999999999999E-2</v>
      </c>
      <c r="AR129" s="533">
        <v>1.4999999999999999E-2</v>
      </c>
      <c r="AS129" s="533">
        <v>1.4999999999999999E-2</v>
      </c>
      <c r="AT129" s="533">
        <v>1.4999999999999999E-2</v>
      </c>
      <c r="AU129" s="533">
        <v>1.4999999999999999E-2</v>
      </c>
      <c r="AV129" s="533">
        <v>1.4999999999999999E-2</v>
      </c>
      <c r="AW129" s="533">
        <v>1.4999999999999999E-2</v>
      </c>
      <c r="AX129" s="533">
        <v>1.4999999999999999E-2</v>
      </c>
      <c r="AY129" s="533">
        <v>1.4999999999999999E-2</v>
      </c>
      <c r="AZ129" s="533">
        <v>1.4999999999999999E-2</v>
      </c>
      <c r="BA129" s="533">
        <v>1.4999999999999999E-2</v>
      </c>
      <c r="BB129" s="533">
        <v>1.4999999999999999E-2</v>
      </c>
      <c r="BC129" s="533">
        <v>1.4999999999999999E-2</v>
      </c>
      <c r="BD129" s="533">
        <v>1.4999999999999999E-2</v>
      </c>
      <c r="BE129" s="533">
        <v>1.4999999999999999E-2</v>
      </c>
      <c r="BF129" s="533">
        <v>1.4999999999999999E-2</v>
      </c>
      <c r="BG129" s="533">
        <v>1.4999999999999999E-2</v>
      </c>
      <c r="BH129" s="533">
        <v>1.4999999999999999E-2</v>
      </c>
      <c r="BI129" s="533">
        <v>1.4999999999999999E-2</v>
      </c>
      <c r="BJ129" s="533">
        <v>1.4999999999999999E-2</v>
      </c>
      <c r="BK129" s="533">
        <v>1.4999999999999999E-2</v>
      </c>
    </row>
    <row r="130" spans="1:63" ht="14.25" customHeight="1" x14ac:dyDescent="0.35">
      <c r="A130" s="534" t="s">
        <v>292</v>
      </c>
      <c r="B130" s="533">
        <v>0.02</v>
      </c>
      <c r="C130" s="533">
        <v>0.02</v>
      </c>
      <c r="D130" s="533">
        <v>0.02</v>
      </c>
      <c r="E130" s="533">
        <v>0.02</v>
      </c>
      <c r="F130" s="533">
        <v>0.02</v>
      </c>
      <c r="G130" s="533">
        <v>0.02</v>
      </c>
      <c r="H130" s="533">
        <v>0.02</v>
      </c>
      <c r="I130" s="533">
        <v>0.02</v>
      </c>
      <c r="J130" s="533">
        <v>0.02</v>
      </c>
      <c r="K130" s="533">
        <v>0.02</v>
      </c>
      <c r="L130" s="533">
        <v>0.02</v>
      </c>
      <c r="M130" s="533">
        <v>0.02</v>
      </c>
      <c r="N130" s="533">
        <v>0.02</v>
      </c>
      <c r="O130" s="533">
        <v>0.02</v>
      </c>
      <c r="P130" s="533">
        <v>0.02</v>
      </c>
      <c r="Q130" s="533">
        <v>0.02</v>
      </c>
      <c r="R130" s="533">
        <v>0.02</v>
      </c>
      <c r="S130" s="533">
        <v>0.02</v>
      </c>
      <c r="T130" s="533">
        <v>0.02</v>
      </c>
      <c r="U130" s="533">
        <v>0.02</v>
      </c>
      <c r="V130" s="533">
        <v>0.02</v>
      </c>
      <c r="W130" s="533">
        <v>0.02</v>
      </c>
      <c r="X130" s="533">
        <v>0.02</v>
      </c>
      <c r="Y130" s="533">
        <v>0.02</v>
      </c>
      <c r="Z130" s="533">
        <v>0.02</v>
      </c>
      <c r="AA130" s="533">
        <v>0.02</v>
      </c>
      <c r="AB130" s="533">
        <v>0.02</v>
      </c>
      <c r="AC130" s="533">
        <v>0.02</v>
      </c>
      <c r="AD130" s="533">
        <v>0.02</v>
      </c>
      <c r="AE130" s="533">
        <v>0.02</v>
      </c>
      <c r="AF130" s="533">
        <v>0.02</v>
      </c>
      <c r="AG130" s="533">
        <v>0.02</v>
      </c>
      <c r="AH130" s="533">
        <v>0.02</v>
      </c>
      <c r="AI130" s="533">
        <v>0.02</v>
      </c>
      <c r="AJ130" s="533">
        <v>0.02</v>
      </c>
      <c r="AK130" s="533">
        <v>0.02</v>
      </c>
      <c r="AL130" s="533">
        <v>0.02</v>
      </c>
      <c r="AM130" s="533">
        <v>0.02</v>
      </c>
      <c r="AN130" s="533">
        <v>0.02</v>
      </c>
      <c r="AO130" s="533">
        <v>0.02</v>
      </c>
      <c r="AP130" s="533">
        <v>0.02</v>
      </c>
      <c r="AQ130" s="533">
        <v>0.02</v>
      </c>
      <c r="AR130" s="533">
        <v>0.02</v>
      </c>
      <c r="AS130" s="533">
        <v>0.02</v>
      </c>
      <c r="AT130" s="533">
        <v>0.02</v>
      </c>
      <c r="AU130" s="533">
        <v>0.02</v>
      </c>
      <c r="AV130" s="533">
        <v>0.02</v>
      </c>
      <c r="AW130" s="533">
        <v>0.02</v>
      </c>
      <c r="AX130" s="533">
        <v>0.02</v>
      </c>
      <c r="AY130" s="533">
        <v>0.02</v>
      </c>
      <c r="AZ130" s="533">
        <v>0.02</v>
      </c>
      <c r="BA130" s="533">
        <v>0.02</v>
      </c>
      <c r="BB130" s="533">
        <v>0.02</v>
      </c>
      <c r="BC130" s="533">
        <v>0.02</v>
      </c>
      <c r="BD130" s="533">
        <v>0.02</v>
      </c>
      <c r="BE130" s="533">
        <v>0.02</v>
      </c>
      <c r="BF130" s="533">
        <v>0.02</v>
      </c>
      <c r="BG130" s="533">
        <v>0.02</v>
      </c>
      <c r="BH130" s="533">
        <v>0.02</v>
      </c>
      <c r="BI130" s="533">
        <v>0.02</v>
      </c>
      <c r="BJ130" s="533">
        <v>0.02</v>
      </c>
      <c r="BK130" s="533">
        <v>0.02</v>
      </c>
    </row>
    <row r="131" spans="1:63" ht="14.25" customHeight="1" x14ac:dyDescent="0.35">
      <c r="A131" s="534" t="s">
        <v>164</v>
      </c>
      <c r="B131" s="533">
        <v>1.4999999999999999E-2</v>
      </c>
      <c r="C131" s="533">
        <v>1.4999999999999999E-2</v>
      </c>
      <c r="D131" s="533">
        <v>1.4999999999999999E-2</v>
      </c>
      <c r="E131" s="533">
        <v>1.4999999999999999E-2</v>
      </c>
      <c r="F131" s="533">
        <v>1.4999999999999999E-2</v>
      </c>
      <c r="G131" s="533">
        <v>1.4999999999999999E-2</v>
      </c>
      <c r="H131" s="533">
        <v>1.4999999999999999E-2</v>
      </c>
      <c r="I131" s="533">
        <v>1.4999999999999999E-2</v>
      </c>
      <c r="J131" s="533">
        <v>1.4999999999999999E-2</v>
      </c>
      <c r="K131" s="533">
        <v>1.4999999999999999E-2</v>
      </c>
      <c r="L131" s="533">
        <v>1.4999999999999999E-2</v>
      </c>
      <c r="M131" s="533">
        <v>1.4999999999999999E-2</v>
      </c>
      <c r="N131" s="533">
        <v>1.4999999999999999E-2</v>
      </c>
      <c r="O131" s="533">
        <v>1.4999999999999999E-2</v>
      </c>
      <c r="P131" s="533">
        <v>1.4999999999999999E-2</v>
      </c>
      <c r="Q131" s="533">
        <v>1.4999999999999999E-2</v>
      </c>
      <c r="R131" s="533">
        <v>1.4999999999999999E-2</v>
      </c>
      <c r="S131" s="533">
        <v>1.4999999999999999E-2</v>
      </c>
      <c r="T131" s="533">
        <v>1.4999999999999999E-2</v>
      </c>
      <c r="U131" s="533">
        <v>1.4999999999999999E-2</v>
      </c>
      <c r="V131" s="533">
        <v>1.4999999999999999E-2</v>
      </c>
      <c r="W131" s="533">
        <v>1.4999999999999999E-2</v>
      </c>
      <c r="X131" s="533">
        <v>1.4999999999999999E-2</v>
      </c>
      <c r="Y131" s="533">
        <v>1.4999999999999999E-2</v>
      </c>
      <c r="Z131" s="533">
        <v>1.4999999999999999E-2</v>
      </c>
      <c r="AA131" s="533">
        <v>1.4999999999999999E-2</v>
      </c>
      <c r="AB131" s="533">
        <v>1.4999999999999999E-2</v>
      </c>
      <c r="AC131" s="533">
        <v>1.4999999999999999E-2</v>
      </c>
      <c r="AD131" s="533">
        <v>1.4999999999999999E-2</v>
      </c>
      <c r="AE131" s="533">
        <v>1.4999999999999999E-2</v>
      </c>
      <c r="AF131" s="533">
        <v>1.4999999999999999E-2</v>
      </c>
      <c r="AG131" s="533">
        <v>1.4999999999999999E-2</v>
      </c>
      <c r="AH131" s="533">
        <v>1.4999999999999999E-2</v>
      </c>
      <c r="AI131" s="533">
        <v>1.4999999999999999E-2</v>
      </c>
      <c r="AJ131" s="533">
        <v>1.4999999999999999E-2</v>
      </c>
      <c r="AK131" s="533">
        <v>1.4999999999999999E-2</v>
      </c>
      <c r="AL131" s="533">
        <v>1.4999999999999999E-2</v>
      </c>
      <c r="AM131" s="533">
        <v>1.4999999999999999E-2</v>
      </c>
      <c r="AN131" s="533">
        <v>1.4999999999999999E-2</v>
      </c>
      <c r="AO131" s="533">
        <v>1.4999999999999999E-2</v>
      </c>
      <c r="AP131" s="533">
        <v>1.4999999999999999E-2</v>
      </c>
      <c r="AQ131" s="533">
        <v>1.4999999999999999E-2</v>
      </c>
      <c r="AR131" s="533">
        <v>1.4999999999999999E-2</v>
      </c>
      <c r="AS131" s="533">
        <v>1.4999999999999999E-2</v>
      </c>
      <c r="AT131" s="533">
        <v>1.4999999999999999E-2</v>
      </c>
      <c r="AU131" s="533">
        <v>1.4999999999999999E-2</v>
      </c>
      <c r="AV131" s="533">
        <v>1.4999999999999999E-2</v>
      </c>
      <c r="AW131" s="533">
        <v>1.4999999999999999E-2</v>
      </c>
      <c r="AX131" s="533">
        <v>1.4999999999999999E-2</v>
      </c>
      <c r="AY131" s="533">
        <v>1.4999999999999999E-2</v>
      </c>
      <c r="AZ131" s="533">
        <v>1.4999999999999999E-2</v>
      </c>
      <c r="BA131" s="533">
        <v>1.4999999999999999E-2</v>
      </c>
      <c r="BB131" s="533">
        <v>1.4999999999999999E-2</v>
      </c>
      <c r="BC131" s="533">
        <v>1.4999999999999999E-2</v>
      </c>
      <c r="BD131" s="533">
        <v>1.4999999999999999E-2</v>
      </c>
      <c r="BE131" s="533">
        <v>1.4999999999999999E-2</v>
      </c>
      <c r="BF131" s="533">
        <v>1.4999999999999999E-2</v>
      </c>
      <c r="BG131" s="533">
        <v>1.4999999999999999E-2</v>
      </c>
      <c r="BH131" s="533">
        <v>1.4999999999999999E-2</v>
      </c>
      <c r="BI131" s="533">
        <v>1.4999999999999999E-2</v>
      </c>
      <c r="BJ131" s="533">
        <v>1.4999999999999999E-2</v>
      </c>
      <c r="BK131" s="533">
        <v>1.4999999999999999E-2</v>
      </c>
    </row>
    <row r="132" spans="1:63" ht="14.25" customHeight="1" x14ac:dyDescent="0.35">
      <c r="A132" s="534" t="s">
        <v>165</v>
      </c>
      <c r="B132" s="533">
        <v>2.5000000000000001E-2</v>
      </c>
      <c r="C132" s="533">
        <v>2.5000000000000001E-2</v>
      </c>
      <c r="D132" s="533">
        <v>2.5000000000000001E-2</v>
      </c>
      <c r="E132" s="533">
        <v>2.5000000000000001E-2</v>
      </c>
      <c r="F132" s="533">
        <v>2.5000000000000001E-2</v>
      </c>
      <c r="G132" s="533">
        <v>2.5000000000000001E-2</v>
      </c>
      <c r="H132" s="533">
        <v>2.5000000000000001E-2</v>
      </c>
      <c r="I132" s="533">
        <v>2.5000000000000001E-2</v>
      </c>
      <c r="J132" s="533">
        <v>2.5000000000000001E-2</v>
      </c>
      <c r="K132" s="533">
        <v>2.5000000000000001E-2</v>
      </c>
      <c r="L132" s="533">
        <v>2.5000000000000001E-2</v>
      </c>
      <c r="M132" s="533">
        <v>2.5000000000000001E-2</v>
      </c>
      <c r="N132" s="533">
        <v>2.5000000000000001E-2</v>
      </c>
      <c r="O132" s="533">
        <v>2.5000000000000001E-2</v>
      </c>
      <c r="P132" s="533">
        <v>2.5000000000000001E-2</v>
      </c>
      <c r="Q132" s="533">
        <v>2.5000000000000001E-2</v>
      </c>
      <c r="R132" s="533">
        <v>2.5000000000000001E-2</v>
      </c>
      <c r="S132" s="533">
        <v>2.5000000000000001E-2</v>
      </c>
      <c r="T132" s="533">
        <v>2.5000000000000001E-2</v>
      </c>
      <c r="U132" s="533">
        <v>2.5000000000000001E-2</v>
      </c>
      <c r="V132" s="533">
        <v>2.5000000000000001E-2</v>
      </c>
      <c r="W132" s="533">
        <v>2.5000000000000001E-2</v>
      </c>
      <c r="X132" s="533">
        <v>2.5000000000000001E-2</v>
      </c>
      <c r="Y132" s="533">
        <v>2.5000000000000001E-2</v>
      </c>
      <c r="Z132" s="533">
        <v>2.5000000000000001E-2</v>
      </c>
      <c r="AA132" s="533">
        <v>2.5000000000000001E-2</v>
      </c>
      <c r="AB132" s="533">
        <v>2.5000000000000001E-2</v>
      </c>
      <c r="AC132" s="533">
        <v>2.5000000000000001E-2</v>
      </c>
      <c r="AD132" s="533">
        <v>2.5000000000000001E-2</v>
      </c>
      <c r="AE132" s="533">
        <v>2.5000000000000001E-2</v>
      </c>
      <c r="AF132" s="533">
        <v>2.5000000000000001E-2</v>
      </c>
      <c r="AG132" s="533">
        <v>2.5000000000000001E-2</v>
      </c>
      <c r="AH132" s="533">
        <v>2.5000000000000001E-2</v>
      </c>
      <c r="AI132" s="533">
        <v>2.5000000000000001E-2</v>
      </c>
      <c r="AJ132" s="533">
        <v>2.5000000000000001E-2</v>
      </c>
      <c r="AK132" s="533">
        <v>2.5000000000000001E-2</v>
      </c>
      <c r="AL132" s="533">
        <v>2.5000000000000001E-2</v>
      </c>
      <c r="AM132" s="533">
        <v>2.5000000000000001E-2</v>
      </c>
      <c r="AN132" s="533">
        <v>2.5000000000000001E-2</v>
      </c>
      <c r="AO132" s="533">
        <v>2.5000000000000001E-2</v>
      </c>
      <c r="AP132" s="533">
        <v>2.5000000000000001E-2</v>
      </c>
      <c r="AQ132" s="533">
        <v>2.5000000000000001E-2</v>
      </c>
      <c r="AR132" s="533">
        <v>2.5000000000000001E-2</v>
      </c>
      <c r="AS132" s="533">
        <v>2.5000000000000001E-2</v>
      </c>
      <c r="AT132" s="533">
        <v>2.5000000000000001E-2</v>
      </c>
      <c r="AU132" s="533">
        <v>2.5000000000000001E-2</v>
      </c>
      <c r="AV132" s="533">
        <v>2.5000000000000001E-2</v>
      </c>
      <c r="AW132" s="533">
        <v>2.5000000000000001E-2</v>
      </c>
      <c r="AX132" s="533">
        <v>2.5000000000000001E-2</v>
      </c>
      <c r="AY132" s="533">
        <v>2.5000000000000001E-2</v>
      </c>
      <c r="AZ132" s="533">
        <v>2.5000000000000001E-2</v>
      </c>
      <c r="BA132" s="533">
        <v>2.5000000000000001E-2</v>
      </c>
      <c r="BB132" s="533">
        <v>2.5000000000000001E-2</v>
      </c>
      <c r="BC132" s="533">
        <v>2.5000000000000001E-2</v>
      </c>
      <c r="BD132" s="533">
        <v>2.5000000000000001E-2</v>
      </c>
      <c r="BE132" s="533">
        <v>2.5000000000000001E-2</v>
      </c>
      <c r="BF132" s="533">
        <v>2.5000000000000001E-2</v>
      </c>
      <c r="BG132" s="533">
        <v>2.5000000000000001E-2</v>
      </c>
      <c r="BH132" s="533">
        <v>2.5000000000000001E-2</v>
      </c>
      <c r="BI132" s="533">
        <v>2.5000000000000001E-2</v>
      </c>
      <c r="BJ132" s="533">
        <v>2.5000000000000001E-2</v>
      </c>
      <c r="BK132" s="533">
        <v>2.5000000000000001E-2</v>
      </c>
    </row>
    <row r="133" spans="1:63" ht="14.25" customHeight="1" x14ac:dyDescent="0.35">
      <c r="A133" s="534" t="s">
        <v>166</v>
      </c>
      <c r="B133" s="533">
        <v>0.02</v>
      </c>
      <c r="C133" s="533">
        <v>0.02</v>
      </c>
      <c r="D133" s="533">
        <v>0.02</v>
      </c>
      <c r="E133" s="533">
        <v>0.02</v>
      </c>
      <c r="F133" s="533">
        <v>0.02</v>
      </c>
      <c r="G133" s="533">
        <v>0.02</v>
      </c>
      <c r="H133" s="533">
        <v>0.02</v>
      </c>
      <c r="I133" s="533">
        <v>0.02</v>
      </c>
      <c r="J133" s="533">
        <v>0.02</v>
      </c>
      <c r="K133" s="533">
        <v>0.02</v>
      </c>
      <c r="L133" s="533">
        <v>0.02</v>
      </c>
      <c r="M133" s="533">
        <v>0.02</v>
      </c>
      <c r="N133" s="533">
        <v>0.02</v>
      </c>
      <c r="O133" s="533">
        <v>0.02</v>
      </c>
      <c r="P133" s="533">
        <v>0.02</v>
      </c>
      <c r="Q133" s="533">
        <v>0.02</v>
      </c>
      <c r="R133" s="533">
        <v>0.02</v>
      </c>
      <c r="S133" s="533">
        <v>0.02</v>
      </c>
      <c r="T133" s="533">
        <v>0.02</v>
      </c>
      <c r="U133" s="533">
        <v>0.02</v>
      </c>
      <c r="V133" s="533">
        <v>0.02</v>
      </c>
      <c r="W133" s="533">
        <v>0.02</v>
      </c>
      <c r="X133" s="533">
        <v>0.02</v>
      </c>
      <c r="Y133" s="533">
        <v>0.02</v>
      </c>
      <c r="Z133" s="533">
        <v>0.02</v>
      </c>
      <c r="AA133" s="533">
        <v>0.02</v>
      </c>
      <c r="AB133" s="533">
        <v>0.02</v>
      </c>
      <c r="AC133" s="533">
        <v>0.02</v>
      </c>
      <c r="AD133" s="533">
        <v>0.02</v>
      </c>
      <c r="AE133" s="533">
        <v>0.02</v>
      </c>
      <c r="AF133" s="533">
        <v>0.02</v>
      </c>
      <c r="AG133" s="533">
        <v>0.02</v>
      </c>
      <c r="AH133" s="533">
        <v>0.02</v>
      </c>
      <c r="AI133" s="533">
        <v>0.02</v>
      </c>
      <c r="AJ133" s="533">
        <v>0.02</v>
      </c>
      <c r="AK133" s="533">
        <v>0.02</v>
      </c>
      <c r="AL133" s="533">
        <v>0.02</v>
      </c>
      <c r="AM133" s="533">
        <v>0.02</v>
      </c>
      <c r="AN133" s="533">
        <v>0.02</v>
      </c>
      <c r="AO133" s="533">
        <v>0.02</v>
      </c>
      <c r="AP133" s="533">
        <v>0.02</v>
      </c>
      <c r="AQ133" s="533">
        <v>0.02</v>
      </c>
      <c r="AR133" s="533">
        <v>0.02</v>
      </c>
      <c r="AS133" s="533">
        <v>0.02</v>
      </c>
      <c r="AT133" s="533">
        <v>0.02</v>
      </c>
      <c r="AU133" s="533">
        <v>0.02</v>
      </c>
      <c r="AV133" s="533">
        <v>0.02</v>
      </c>
      <c r="AW133" s="533">
        <v>0.02</v>
      </c>
      <c r="AX133" s="533">
        <v>0.02</v>
      </c>
      <c r="AY133" s="533">
        <v>0.02</v>
      </c>
      <c r="AZ133" s="533">
        <v>0.02</v>
      </c>
      <c r="BA133" s="533">
        <v>0.02</v>
      </c>
      <c r="BB133" s="533">
        <v>0.02</v>
      </c>
      <c r="BC133" s="533">
        <v>0.02</v>
      </c>
      <c r="BD133" s="533">
        <v>0.02</v>
      </c>
      <c r="BE133" s="533">
        <v>0.02</v>
      </c>
      <c r="BF133" s="533">
        <v>0.02</v>
      </c>
      <c r="BG133" s="533">
        <v>0.02</v>
      </c>
      <c r="BH133" s="533">
        <v>0.02</v>
      </c>
      <c r="BI133" s="533">
        <v>0.02</v>
      </c>
      <c r="BJ133" s="533">
        <v>0.02</v>
      </c>
      <c r="BK133" s="533">
        <v>0.02</v>
      </c>
    </row>
    <row r="134" spans="1:63" ht="14.25" customHeight="1" x14ac:dyDescent="0.35">
      <c r="A134" s="534" t="s">
        <v>167</v>
      </c>
      <c r="B134" s="533">
        <v>0.02</v>
      </c>
      <c r="C134" s="533">
        <v>0.02</v>
      </c>
      <c r="D134" s="533">
        <v>0.02</v>
      </c>
      <c r="E134" s="533">
        <v>0.02</v>
      </c>
      <c r="F134" s="533">
        <v>0.02</v>
      </c>
      <c r="G134" s="533">
        <v>0.02</v>
      </c>
      <c r="H134" s="533">
        <v>0.02</v>
      </c>
      <c r="I134" s="533">
        <v>0.02</v>
      </c>
      <c r="J134" s="533">
        <v>0.02</v>
      </c>
      <c r="K134" s="533">
        <v>0.02</v>
      </c>
      <c r="L134" s="533">
        <v>0.02</v>
      </c>
      <c r="M134" s="533">
        <v>0.02</v>
      </c>
      <c r="N134" s="533">
        <v>0.02</v>
      </c>
      <c r="O134" s="533">
        <v>0.02</v>
      </c>
      <c r="P134" s="533">
        <v>0.02</v>
      </c>
      <c r="Q134" s="533">
        <v>0.02</v>
      </c>
      <c r="R134" s="533">
        <v>0.02</v>
      </c>
      <c r="S134" s="533">
        <v>0.02</v>
      </c>
      <c r="T134" s="533">
        <v>0.02</v>
      </c>
      <c r="U134" s="533">
        <v>0.02</v>
      </c>
      <c r="V134" s="533">
        <v>0.02</v>
      </c>
      <c r="W134" s="533">
        <v>0.02</v>
      </c>
      <c r="X134" s="533">
        <v>0.02</v>
      </c>
      <c r="Y134" s="533">
        <v>0.02</v>
      </c>
      <c r="Z134" s="533">
        <v>0.02</v>
      </c>
      <c r="AA134" s="533">
        <v>0.02</v>
      </c>
      <c r="AB134" s="533">
        <v>0.02</v>
      </c>
      <c r="AC134" s="533">
        <v>0.02</v>
      </c>
      <c r="AD134" s="533">
        <v>0.02</v>
      </c>
      <c r="AE134" s="533">
        <v>0.02</v>
      </c>
      <c r="AF134" s="533">
        <v>0.02</v>
      </c>
      <c r="AG134" s="533">
        <v>0.02</v>
      </c>
      <c r="AH134" s="533">
        <v>0.02</v>
      </c>
      <c r="AI134" s="533">
        <v>0.02</v>
      </c>
      <c r="AJ134" s="533">
        <v>0.02</v>
      </c>
      <c r="AK134" s="533">
        <v>0.02</v>
      </c>
      <c r="AL134" s="533">
        <v>0.02</v>
      </c>
      <c r="AM134" s="533">
        <v>0.02</v>
      </c>
      <c r="AN134" s="533">
        <v>0.02</v>
      </c>
      <c r="AO134" s="533">
        <v>0.02</v>
      </c>
      <c r="AP134" s="533">
        <v>0.02</v>
      </c>
      <c r="AQ134" s="533">
        <v>0.02</v>
      </c>
      <c r="AR134" s="533">
        <v>0.02</v>
      </c>
      <c r="AS134" s="533">
        <v>0.02</v>
      </c>
      <c r="AT134" s="533">
        <v>0.02</v>
      </c>
      <c r="AU134" s="533">
        <v>0.02</v>
      </c>
      <c r="AV134" s="533">
        <v>0.02</v>
      </c>
      <c r="AW134" s="533">
        <v>0.02</v>
      </c>
      <c r="AX134" s="533">
        <v>0.02</v>
      </c>
      <c r="AY134" s="533">
        <v>0.02</v>
      </c>
      <c r="AZ134" s="533">
        <v>0.02</v>
      </c>
      <c r="BA134" s="533">
        <v>0.02</v>
      </c>
      <c r="BB134" s="533">
        <v>0.02</v>
      </c>
      <c r="BC134" s="533">
        <v>0.02</v>
      </c>
      <c r="BD134" s="533">
        <v>0.02</v>
      </c>
      <c r="BE134" s="533">
        <v>0.02</v>
      </c>
      <c r="BF134" s="533">
        <v>0.02</v>
      </c>
      <c r="BG134" s="533">
        <v>0.02</v>
      </c>
      <c r="BH134" s="533">
        <v>0.02</v>
      </c>
      <c r="BI134" s="533">
        <v>0.02</v>
      </c>
      <c r="BJ134" s="533">
        <v>0.02</v>
      </c>
      <c r="BK134" s="533">
        <v>0.02</v>
      </c>
    </row>
    <row r="135" spans="1:63" ht="14.25" customHeight="1" x14ac:dyDescent="0.35">
      <c r="A135" s="534" t="s">
        <v>168</v>
      </c>
      <c r="B135" s="533">
        <v>1.4999999999999999E-2</v>
      </c>
      <c r="C135" s="533">
        <v>1.4999999999999999E-2</v>
      </c>
      <c r="D135" s="533">
        <v>1.4999999999999999E-2</v>
      </c>
      <c r="E135" s="533">
        <v>1.4999999999999999E-2</v>
      </c>
      <c r="F135" s="533">
        <v>1.4999999999999999E-2</v>
      </c>
      <c r="G135" s="533">
        <v>1.4999999999999999E-2</v>
      </c>
      <c r="H135" s="533">
        <v>1.4999999999999999E-2</v>
      </c>
      <c r="I135" s="533">
        <v>1.4999999999999999E-2</v>
      </c>
      <c r="J135" s="533">
        <v>1.4999999999999999E-2</v>
      </c>
      <c r="K135" s="533">
        <v>1.4999999999999999E-2</v>
      </c>
      <c r="L135" s="533">
        <v>1.4999999999999999E-2</v>
      </c>
      <c r="M135" s="533">
        <v>1.4999999999999999E-2</v>
      </c>
      <c r="N135" s="533">
        <v>1.4999999999999999E-2</v>
      </c>
      <c r="O135" s="533">
        <v>1.4999999999999999E-2</v>
      </c>
      <c r="P135" s="533">
        <v>1.4999999999999999E-2</v>
      </c>
      <c r="Q135" s="533">
        <v>1.4999999999999999E-2</v>
      </c>
      <c r="R135" s="533">
        <v>1.4999999999999999E-2</v>
      </c>
      <c r="S135" s="533">
        <v>1.4999999999999999E-2</v>
      </c>
      <c r="T135" s="533">
        <v>1.4999999999999999E-2</v>
      </c>
      <c r="U135" s="533">
        <v>1.4999999999999999E-2</v>
      </c>
      <c r="V135" s="533">
        <v>1.4999999999999999E-2</v>
      </c>
      <c r="W135" s="533">
        <v>1.4999999999999999E-2</v>
      </c>
      <c r="X135" s="533">
        <v>1.4999999999999999E-2</v>
      </c>
      <c r="Y135" s="533">
        <v>1.4999999999999999E-2</v>
      </c>
      <c r="Z135" s="533">
        <v>1.4999999999999999E-2</v>
      </c>
      <c r="AA135" s="533">
        <v>1.4999999999999999E-2</v>
      </c>
      <c r="AB135" s="533">
        <v>1.4999999999999999E-2</v>
      </c>
      <c r="AC135" s="533">
        <v>1.4999999999999999E-2</v>
      </c>
      <c r="AD135" s="533">
        <v>1.4999999999999999E-2</v>
      </c>
      <c r="AE135" s="533">
        <v>1.4999999999999999E-2</v>
      </c>
      <c r="AF135" s="533">
        <v>1.4999999999999999E-2</v>
      </c>
      <c r="AG135" s="533">
        <v>1.4999999999999999E-2</v>
      </c>
      <c r="AH135" s="533">
        <v>1.4999999999999999E-2</v>
      </c>
      <c r="AI135" s="533">
        <v>1.4999999999999999E-2</v>
      </c>
      <c r="AJ135" s="533">
        <v>1.4999999999999999E-2</v>
      </c>
      <c r="AK135" s="533">
        <v>1.4999999999999999E-2</v>
      </c>
      <c r="AL135" s="533">
        <v>1.4999999999999999E-2</v>
      </c>
      <c r="AM135" s="533">
        <v>1.4999999999999999E-2</v>
      </c>
      <c r="AN135" s="533">
        <v>1.4999999999999999E-2</v>
      </c>
      <c r="AO135" s="533">
        <v>1.4999999999999999E-2</v>
      </c>
      <c r="AP135" s="533">
        <v>1.4999999999999999E-2</v>
      </c>
      <c r="AQ135" s="533">
        <v>1.4999999999999999E-2</v>
      </c>
      <c r="AR135" s="533">
        <v>1.4999999999999999E-2</v>
      </c>
      <c r="AS135" s="533">
        <v>1.4999999999999999E-2</v>
      </c>
      <c r="AT135" s="533">
        <v>1.4999999999999999E-2</v>
      </c>
      <c r="AU135" s="533">
        <v>1.4999999999999999E-2</v>
      </c>
      <c r="AV135" s="533">
        <v>1.4999999999999999E-2</v>
      </c>
      <c r="AW135" s="533">
        <v>1.4999999999999999E-2</v>
      </c>
      <c r="AX135" s="533">
        <v>1.4999999999999999E-2</v>
      </c>
      <c r="AY135" s="533">
        <v>1.4999999999999999E-2</v>
      </c>
      <c r="AZ135" s="533">
        <v>1.4999999999999999E-2</v>
      </c>
      <c r="BA135" s="533">
        <v>1.4999999999999999E-2</v>
      </c>
      <c r="BB135" s="533">
        <v>1.4999999999999999E-2</v>
      </c>
      <c r="BC135" s="533">
        <v>1.4999999999999999E-2</v>
      </c>
      <c r="BD135" s="533">
        <v>1.4999999999999999E-2</v>
      </c>
      <c r="BE135" s="533">
        <v>1.4999999999999999E-2</v>
      </c>
      <c r="BF135" s="533">
        <v>1.4999999999999999E-2</v>
      </c>
      <c r="BG135" s="533">
        <v>1.4999999999999999E-2</v>
      </c>
      <c r="BH135" s="533">
        <v>1.4999999999999999E-2</v>
      </c>
      <c r="BI135" s="533">
        <v>1.4999999999999999E-2</v>
      </c>
      <c r="BJ135" s="533">
        <v>1.4999999999999999E-2</v>
      </c>
      <c r="BK135" s="533">
        <v>1.4999999999999999E-2</v>
      </c>
    </row>
    <row r="136" spans="1:63" ht="14.25" customHeight="1" x14ac:dyDescent="0.35">
      <c r="A136" s="534" t="s">
        <v>169</v>
      </c>
      <c r="B136" s="533">
        <v>0.02</v>
      </c>
      <c r="C136" s="533">
        <v>0.02</v>
      </c>
      <c r="D136" s="533">
        <v>0.02</v>
      </c>
      <c r="E136" s="533">
        <v>0.02</v>
      </c>
      <c r="F136" s="533">
        <v>0.02</v>
      </c>
      <c r="G136" s="533">
        <v>0.02</v>
      </c>
      <c r="H136" s="533">
        <v>0.02</v>
      </c>
      <c r="I136" s="533">
        <v>0.02</v>
      </c>
      <c r="J136" s="533">
        <v>0.02</v>
      </c>
      <c r="K136" s="533">
        <v>0.02</v>
      </c>
      <c r="L136" s="533">
        <v>0.02</v>
      </c>
      <c r="M136" s="533">
        <v>0.02</v>
      </c>
      <c r="N136" s="533">
        <v>0.02</v>
      </c>
      <c r="O136" s="533">
        <v>0.02</v>
      </c>
      <c r="P136" s="533">
        <v>0.02</v>
      </c>
      <c r="Q136" s="533">
        <v>0.02</v>
      </c>
      <c r="R136" s="533">
        <v>0.02</v>
      </c>
      <c r="S136" s="533">
        <v>0.02</v>
      </c>
      <c r="T136" s="533">
        <v>0.02</v>
      </c>
      <c r="U136" s="533">
        <v>0.02</v>
      </c>
      <c r="V136" s="533">
        <v>0.02</v>
      </c>
      <c r="W136" s="533">
        <v>0.02</v>
      </c>
      <c r="X136" s="533">
        <v>0.02</v>
      </c>
      <c r="Y136" s="533">
        <v>0.02</v>
      </c>
      <c r="Z136" s="533">
        <v>0.02</v>
      </c>
      <c r="AA136" s="533">
        <v>0.02</v>
      </c>
      <c r="AB136" s="533">
        <v>0.02</v>
      </c>
      <c r="AC136" s="533">
        <v>0.02</v>
      </c>
      <c r="AD136" s="533">
        <v>0.02</v>
      </c>
      <c r="AE136" s="533">
        <v>0.02</v>
      </c>
      <c r="AF136" s="533">
        <v>0.02</v>
      </c>
      <c r="AG136" s="533">
        <v>0.02</v>
      </c>
      <c r="AH136" s="533">
        <v>0.02</v>
      </c>
      <c r="AI136" s="533">
        <v>0.02</v>
      </c>
      <c r="AJ136" s="533">
        <v>0.02</v>
      </c>
      <c r="AK136" s="533">
        <v>0.02</v>
      </c>
      <c r="AL136" s="533">
        <v>0.02</v>
      </c>
      <c r="AM136" s="533">
        <v>0.02</v>
      </c>
      <c r="AN136" s="533">
        <v>0.02</v>
      </c>
      <c r="AO136" s="533">
        <v>0.02</v>
      </c>
      <c r="AP136" s="533">
        <v>0.02</v>
      </c>
      <c r="AQ136" s="533">
        <v>0.02</v>
      </c>
      <c r="AR136" s="533">
        <v>0.02</v>
      </c>
      <c r="AS136" s="533">
        <v>0.02</v>
      </c>
      <c r="AT136" s="533">
        <v>0.02</v>
      </c>
      <c r="AU136" s="533">
        <v>0.02</v>
      </c>
      <c r="AV136" s="533">
        <v>0.02</v>
      </c>
      <c r="AW136" s="533">
        <v>0.02</v>
      </c>
      <c r="AX136" s="533">
        <v>0.02</v>
      </c>
      <c r="AY136" s="533">
        <v>0.02</v>
      </c>
      <c r="AZ136" s="533">
        <v>0.02</v>
      </c>
      <c r="BA136" s="533">
        <v>0.02</v>
      </c>
      <c r="BB136" s="533">
        <v>0.02</v>
      </c>
      <c r="BC136" s="533">
        <v>0.02</v>
      </c>
      <c r="BD136" s="533">
        <v>0.02</v>
      </c>
      <c r="BE136" s="533">
        <v>0.02</v>
      </c>
      <c r="BF136" s="533">
        <v>0.02</v>
      </c>
      <c r="BG136" s="533">
        <v>0.02</v>
      </c>
      <c r="BH136" s="533">
        <v>0.02</v>
      </c>
      <c r="BI136" s="533">
        <v>0.02</v>
      </c>
      <c r="BJ136" s="533">
        <v>0.02</v>
      </c>
      <c r="BK136" s="533">
        <v>0.02</v>
      </c>
    </row>
    <row r="137" spans="1:63" ht="14.25" customHeight="1" x14ac:dyDescent="0.35">
      <c r="A137" s="534" t="s">
        <v>170</v>
      </c>
      <c r="B137" s="533">
        <v>0.02</v>
      </c>
      <c r="C137" s="533">
        <v>0.02</v>
      </c>
      <c r="D137" s="533">
        <v>0.02</v>
      </c>
      <c r="E137" s="533">
        <v>0.02</v>
      </c>
      <c r="F137" s="533">
        <v>0.02</v>
      </c>
      <c r="G137" s="533">
        <v>0.02</v>
      </c>
      <c r="H137" s="533">
        <v>0.02</v>
      </c>
      <c r="I137" s="533">
        <v>0.02</v>
      </c>
      <c r="J137" s="533">
        <v>0.02</v>
      </c>
      <c r="K137" s="533">
        <v>0.02</v>
      </c>
      <c r="L137" s="533">
        <v>0.02</v>
      </c>
      <c r="M137" s="533">
        <v>0.02</v>
      </c>
      <c r="N137" s="533">
        <v>0.02</v>
      </c>
      <c r="O137" s="533">
        <v>0.02</v>
      </c>
      <c r="P137" s="533">
        <v>0.02</v>
      </c>
      <c r="Q137" s="533">
        <v>0.02</v>
      </c>
      <c r="R137" s="533">
        <v>0.02</v>
      </c>
      <c r="S137" s="533">
        <v>0.02</v>
      </c>
      <c r="T137" s="533">
        <v>0.02</v>
      </c>
      <c r="U137" s="533">
        <v>0.02</v>
      </c>
      <c r="V137" s="533">
        <v>0.02</v>
      </c>
      <c r="W137" s="533">
        <v>0.02</v>
      </c>
      <c r="X137" s="533">
        <v>0.02</v>
      </c>
      <c r="Y137" s="533">
        <v>0.02</v>
      </c>
      <c r="Z137" s="533">
        <v>0.02</v>
      </c>
      <c r="AA137" s="533">
        <v>0.02</v>
      </c>
      <c r="AB137" s="533">
        <v>0.02</v>
      </c>
      <c r="AC137" s="533">
        <v>0.02</v>
      </c>
      <c r="AD137" s="533">
        <v>0.02</v>
      </c>
      <c r="AE137" s="533">
        <v>0.02</v>
      </c>
      <c r="AF137" s="533">
        <v>0.02</v>
      </c>
      <c r="AG137" s="533">
        <v>0.02</v>
      </c>
      <c r="AH137" s="533">
        <v>0.02</v>
      </c>
      <c r="AI137" s="533">
        <v>0.02</v>
      </c>
      <c r="AJ137" s="533">
        <v>0.02</v>
      </c>
      <c r="AK137" s="533">
        <v>0.02</v>
      </c>
      <c r="AL137" s="533">
        <v>0.02</v>
      </c>
      <c r="AM137" s="533">
        <v>0.02</v>
      </c>
      <c r="AN137" s="533">
        <v>0.02</v>
      </c>
      <c r="AO137" s="533">
        <v>0.02</v>
      </c>
      <c r="AP137" s="533">
        <v>0.02</v>
      </c>
      <c r="AQ137" s="533">
        <v>0.02</v>
      </c>
      <c r="AR137" s="533">
        <v>0.02</v>
      </c>
      <c r="AS137" s="533">
        <v>0.02</v>
      </c>
      <c r="AT137" s="533">
        <v>0.02</v>
      </c>
      <c r="AU137" s="533">
        <v>0.02</v>
      </c>
      <c r="AV137" s="533">
        <v>0.02</v>
      </c>
      <c r="AW137" s="533">
        <v>0.02</v>
      </c>
      <c r="AX137" s="533">
        <v>0.02</v>
      </c>
      <c r="AY137" s="533">
        <v>0.02</v>
      </c>
      <c r="AZ137" s="533">
        <v>0.02</v>
      </c>
      <c r="BA137" s="533">
        <v>0.02</v>
      </c>
      <c r="BB137" s="533">
        <v>0.02</v>
      </c>
      <c r="BC137" s="533">
        <v>0.02</v>
      </c>
      <c r="BD137" s="533">
        <v>0.02</v>
      </c>
      <c r="BE137" s="533">
        <v>0.02</v>
      </c>
      <c r="BF137" s="533">
        <v>0.02</v>
      </c>
      <c r="BG137" s="533">
        <v>0.02</v>
      </c>
      <c r="BH137" s="533">
        <v>0.02</v>
      </c>
      <c r="BI137" s="533">
        <v>0.02</v>
      </c>
      <c r="BJ137" s="533">
        <v>0.02</v>
      </c>
      <c r="BK137" s="533">
        <v>0.02</v>
      </c>
    </row>
    <row r="138" spans="1:63" ht="14.25" customHeight="1" x14ac:dyDescent="0.35">
      <c r="A138" s="534" t="s">
        <v>171</v>
      </c>
      <c r="B138" s="533">
        <v>1.4999999999999999E-2</v>
      </c>
      <c r="C138" s="533">
        <v>1.4999999999999999E-2</v>
      </c>
      <c r="D138" s="533">
        <v>1.4999999999999999E-2</v>
      </c>
      <c r="E138" s="533">
        <v>1.4999999999999999E-2</v>
      </c>
      <c r="F138" s="533">
        <v>1.4999999999999999E-2</v>
      </c>
      <c r="G138" s="533">
        <v>1.4999999999999999E-2</v>
      </c>
      <c r="H138" s="533">
        <v>1.4999999999999999E-2</v>
      </c>
      <c r="I138" s="533">
        <v>1.4999999999999999E-2</v>
      </c>
      <c r="J138" s="533">
        <v>1.4999999999999999E-2</v>
      </c>
      <c r="K138" s="533">
        <v>1.4999999999999999E-2</v>
      </c>
      <c r="L138" s="533">
        <v>1.4999999999999999E-2</v>
      </c>
      <c r="M138" s="533">
        <v>1.4999999999999999E-2</v>
      </c>
      <c r="N138" s="533">
        <v>1.4999999999999999E-2</v>
      </c>
      <c r="O138" s="533">
        <v>1.4999999999999999E-2</v>
      </c>
      <c r="P138" s="533">
        <v>1.4999999999999999E-2</v>
      </c>
      <c r="Q138" s="533">
        <v>1.4999999999999999E-2</v>
      </c>
      <c r="R138" s="533">
        <v>1.4999999999999999E-2</v>
      </c>
      <c r="S138" s="533">
        <v>1.4999999999999999E-2</v>
      </c>
      <c r="T138" s="533">
        <v>1.4999999999999999E-2</v>
      </c>
      <c r="U138" s="533">
        <v>1.4999999999999999E-2</v>
      </c>
      <c r="V138" s="533">
        <v>1.4999999999999999E-2</v>
      </c>
      <c r="W138" s="533">
        <v>1.4999999999999999E-2</v>
      </c>
      <c r="X138" s="533">
        <v>1.4999999999999999E-2</v>
      </c>
      <c r="Y138" s="533">
        <v>1.4999999999999999E-2</v>
      </c>
      <c r="Z138" s="533">
        <v>1.4999999999999999E-2</v>
      </c>
      <c r="AA138" s="533">
        <v>1.4999999999999999E-2</v>
      </c>
      <c r="AB138" s="533">
        <v>1.4999999999999999E-2</v>
      </c>
      <c r="AC138" s="533">
        <v>1.4999999999999999E-2</v>
      </c>
      <c r="AD138" s="533">
        <v>1.4999999999999999E-2</v>
      </c>
      <c r="AE138" s="533">
        <v>1.4999999999999999E-2</v>
      </c>
      <c r="AF138" s="533">
        <v>1.4999999999999999E-2</v>
      </c>
      <c r="AG138" s="533">
        <v>1.4999999999999999E-2</v>
      </c>
      <c r="AH138" s="533">
        <v>1.4999999999999999E-2</v>
      </c>
      <c r="AI138" s="533">
        <v>1.4999999999999999E-2</v>
      </c>
      <c r="AJ138" s="533">
        <v>1.4999999999999999E-2</v>
      </c>
      <c r="AK138" s="533">
        <v>1.4999999999999999E-2</v>
      </c>
      <c r="AL138" s="533">
        <v>1.4999999999999999E-2</v>
      </c>
      <c r="AM138" s="533">
        <v>1.4999999999999999E-2</v>
      </c>
      <c r="AN138" s="533">
        <v>1.4999999999999999E-2</v>
      </c>
      <c r="AO138" s="533">
        <v>1.4999999999999999E-2</v>
      </c>
      <c r="AP138" s="533">
        <v>1.4999999999999999E-2</v>
      </c>
      <c r="AQ138" s="533">
        <v>1.4999999999999999E-2</v>
      </c>
      <c r="AR138" s="533">
        <v>1.4999999999999999E-2</v>
      </c>
      <c r="AS138" s="533">
        <v>1.4999999999999999E-2</v>
      </c>
      <c r="AT138" s="533">
        <v>1.4999999999999999E-2</v>
      </c>
      <c r="AU138" s="533">
        <v>1.4999999999999999E-2</v>
      </c>
      <c r="AV138" s="533">
        <v>1.4999999999999999E-2</v>
      </c>
      <c r="AW138" s="533">
        <v>1.4999999999999999E-2</v>
      </c>
      <c r="AX138" s="533">
        <v>1.4999999999999999E-2</v>
      </c>
      <c r="AY138" s="533">
        <v>1.4999999999999999E-2</v>
      </c>
      <c r="AZ138" s="533">
        <v>1.4999999999999999E-2</v>
      </c>
      <c r="BA138" s="533">
        <v>1.4999999999999999E-2</v>
      </c>
      <c r="BB138" s="533">
        <v>1.4999999999999999E-2</v>
      </c>
      <c r="BC138" s="533">
        <v>1.4999999999999999E-2</v>
      </c>
      <c r="BD138" s="533">
        <v>1.4999999999999999E-2</v>
      </c>
      <c r="BE138" s="533">
        <v>1.4999999999999999E-2</v>
      </c>
      <c r="BF138" s="533">
        <v>1.4999999999999999E-2</v>
      </c>
      <c r="BG138" s="533">
        <v>1.4999999999999999E-2</v>
      </c>
      <c r="BH138" s="533">
        <v>1.4999999999999999E-2</v>
      </c>
      <c r="BI138" s="533">
        <v>1.4999999999999999E-2</v>
      </c>
      <c r="BJ138" s="533">
        <v>1.4999999999999999E-2</v>
      </c>
      <c r="BK138" s="533">
        <v>1.4999999999999999E-2</v>
      </c>
    </row>
    <row r="139" spans="1:63" ht="14.25" customHeight="1" x14ac:dyDescent="0.35">
      <c r="A139" s="534" t="s">
        <v>172</v>
      </c>
      <c r="B139" s="533">
        <v>1.4999999999999999E-2</v>
      </c>
      <c r="C139" s="533">
        <v>1.4999999999999999E-2</v>
      </c>
      <c r="D139" s="533">
        <v>1.4999999999999999E-2</v>
      </c>
      <c r="E139" s="533">
        <v>1.4999999999999999E-2</v>
      </c>
      <c r="F139" s="533">
        <v>1.4999999999999999E-2</v>
      </c>
      <c r="G139" s="533">
        <v>1.4999999999999999E-2</v>
      </c>
      <c r="H139" s="533">
        <v>1.4999999999999999E-2</v>
      </c>
      <c r="I139" s="533">
        <v>1.4999999999999999E-2</v>
      </c>
      <c r="J139" s="533">
        <v>1.4999999999999999E-2</v>
      </c>
      <c r="K139" s="533">
        <v>1.4999999999999999E-2</v>
      </c>
      <c r="L139" s="533">
        <v>1.4999999999999999E-2</v>
      </c>
      <c r="M139" s="533">
        <v>1.4999999999999999E-2</v>
      </c>
      <c r="N139" s="533">
        <v>1.4999999999999999E-2</v>
      </c>
      <c r="O139" s="533">
        <v>1.4999999999999999E-2</v>
      </c>
      <c r="P139" s="533">
        <v>1.4999999999999999E-2</v>
      </c>
      <c r="Q139" s="533">
        <v>1.4999999999999999E-2</v>
      </c>
      <c r="R139" s="533">
        <v>1.4999999999999999E-2</v>
      </c>
      <c r="S139" s="533">
        <v>1.4999999999999999E-2</v>
      </c>
      <c r="T139" s="533">
        <v>1.4999999999999999E-2</v>
      </c>
      <c r="U139" s="533">
        <v>1.4999999999999999E-2</v>
      </c>
      <c r="V139" s="533">
        <v>1.4999999999999999E-2</v>
      </c>
      <c r="W139" s="533">
        <v>1.4999999999999999E-2</v>
      </c>
      <c r="X139" s="533">
        <v>1.4999999999999999E-2</v>
      </c>
      <c r="Y139" s="533">
        <v>1.4999999999999999E-2</v>
      </c>
      <c r="Z139" s="533">
        <v>1.4999999999999999E-2</v>
      </c>
      <c r="AA139" s="533">
        <v>1.4999999999999999E-2</v>
      </c>
      <c r="AB139" s="533">
        <v>1.4999999999999999E-2</v>
      </c>
      <c r="AC139" s="533">
        <v>1.4999999999999999E-2</v>
      </c>
      <c r="AD139" s="533">
        <v>1.4999999999999999E-2</v>
      </c>
      <c r="AE139" s="533">
        <v>1.4999999999999999E-2</v>
      </c>
      <c r="AF139" s="533">
        <v>1.4999999999999999E-2</v>
      </c>
      <c r="AG139" s="533">
        <v>1.4999999999999999E-2</v>
      </c>
      <c r="AH139" s="533">
        <v>1.4999999999999999E-2</v>
      </c>
      <c r="AI139" s="533">
        <v>1.4999999999999999E-2</v>
      </c>
      <c r="AJ139" s="533">
        <v>1.4999999999999999E-2</v>
      </c>
      <c r="AK139" s="533">
        <v>1.4999999999999999E-2</v>
      </c>
      <c r="AL139" s="533">
        <v>1.4999999999999999E-2</v>
      </c>
      <c r="AM139" s="533">
        <v>1.4999999999999999E-2</v>
      </c>
      <c r="AN139" s="533">
        <v>1.4999999999999999E-2</v>
      </c>
      <c r="AO139" s="533">
        <v>1.4999999999999999E-2</v>
      </c>
      <c r="AP139" s="533">
        <v>1.4999999999999999E-2</v>
      </c>
      <c r="AQ139" s="533">
        <v>1.4999999999999999E-2</v>
      </c>
      <c r="AR139" s="533">
        <v>1.4999999999999999E-2</v>
      </c>
      <c r="AS139" s="533">
        <v>1.4999999999999999E-2</v>
      </c>
      <c r="AT139" s="533">
        <v>1.4999999999999999E-2</v>
      </c>
      <c r="AU139" s="533">
        <v>1.4999999999999999E-2</v>
      </c>
      <c r="AV139" s="533">
        <v>1.4999999999999999E-2</v>
      </c>
      <c r="AW139" s="533">
        <v>1.4999999999999999E-2</v>
      </c>
      <c r="AX139" s="533">
        <v>1.4999999999999999E-2</v>
      </c>
      <c r="AY139" s="533">
        <v>1.4999999999999999E-2</v>
      </c>
      <c r="AZ139" s="533">
        <v>1.4999999999999999E-2</v>
      </c>
      <c r="BA139" s="533">
        <v>1.4999999999999999E-2</v>
      </c>
      <c r="BB139" s="533">
        <v>1.4999999999999999E-2</v>
      </c>
      <c r="BC139" s="533">
        <v>1.4999999999999999E-2</v>
      </c>
      <c r="BD139" s="533">
        <v>1.4999999999999999E-2</v>
      </c>
      <c r="BE139" s="533">
        <v>1.4999999999999999E-2</v>
      </c>
      <c r="BF139" s="533">
        <v>1.4999999999999999E-2</v>
      </c>
      <c r="BG139" s="533">
        <v>1.4999999999999999E-2</v>
      </c>
      <c r="BH139" s="533">
        <v>1.4999999999999999E-2</v>
      </c>
      <c r="BI139" s="533">
        <v>1.4999999999999999E-2</v>
      </c>
      <c r="BJ139" s="533">
        <v>1.4999999999999999E-2</v>
      </c>
      <c r="BK139" s="533">
        <v>1.4999999999999999E-2</v>
      </c>
    </row>
    <row r="140" spans="1:63" ht="14.25" customHeight="1" x14ac:dyDescent="0.35">
      <c r="A140" s="534" t="s">
        <v>173</v>
      </c>
      <c r="B140" s="533">
        <v>1.4999999999999999E-2</v>
      </c>
      <c r="C140" s="533">
        <v>1.4999999999999999E-2</v>
      </c>
      <c r="D140" s="533">
        <v>1.4999999999999999E-2</v>
      </c>
      <c r="E140" s="533">
        <v>1.4999999999999999E-2</v>
      </c>
      <c r="F140" s="533">
        <v>1.4999999999999999E-2</v>
      </c>
      <c r="G140" s="533">
        <v>1.4999999999999999E-2</v>
      </c>
      <c r="H140" s="533">
        <v>1.4999999999999999E-2</v>
      </c>
      <c r="I140" s="533">
        <v>1.4999999999999999E-2</v>
      </c>
      <c r="J140" s="533">
        <v>1.4999999999999999E-2</v>
      </c>
      <c r="K140" s="533">
        <v>1.4999999999999999E-2</v>
      </c>
      <c r="L140" s="533">
        <v>1.4999999999999999E-2</v>
      </c>
      <c r="M140" s="533">
        <v>1.4999999999999999E-2</v>
      </c>
      <c r="N140" s="533">
        <v>1.4999999999999999E-2</v>
      </c>
      <c r="O140" s="533">
        <v>1.4999999999999999E-2</v>
      </c>
      <c r="P140" s="533">
        <v>1.4999999999999999E-2</v>
      </c>
      <c r="Q140" s="533">
        <v>1.4999999999999999E-2</v>
      </c>
      <c r="R140" s="533">
        <v>1.4999999999999999E-2</v>
      </c>
      <c r="S140" s="533">
        <v>1.4999999999999999E-2</v>
      </c>
      <c r="T140" s="533">
        <v>1.4999999999999999E-2</v>
      </c>
      <c r="U140" s="533">
        <v>1.4999999999999999E-2</v>
      </c>
      <c r="V140" s="533">
        <v>1.4999999999999999E-2</v>
      </c>
      <c r="W140" s="533">
        <v>1.4999999999999999E-2</v>
      </c>
      <c r="X140" s="533">
        <v>1.4999999999999999E-2</v>
      </c>
      <c r="Y140" s="533">
        <v>1.4999999999999999E-2</v>
      </c>
      <c r="Z140" s="533">
        <v>1.4999999999999999E-2</v>
      </c>
      <c r="AA140" s="533">
        <v>1.4999999999999999E-2</v>
      </c>
      <c r="AB140" s="533">
        <v>1.4999999999999999E-2</v>
      </c>
      <c r="AC140" s="533">
        <v>1.4999999999999999E-2</v>
      </c>
      <c r="AD140" s="533">
        <v>1.4999999999999999E-2</v>
      </c>
      <c r="AE140" s="533">
        <v>1.4999999999999999E-2</v>
      </c>
      <c r="AF140" s="533">
        <v>1.4999999999999999E-2</v>
      </c>
      <c r="AG140" s="533">
        <v>1.4999999999999999E-2</v>
      </c>
      <c r="AH140" s="533">
        <v>1.4999999999999999E-2</v>
      </c>
      <c r="AI140" s="533">
        <v>1.4999999999999999E-2</v>
      </c>
      <c r="AJ140" s="533">
        <v>1.4999999999999999E-2</v>
      </c>
      <c r="AK140" s="533">
        <v>1.4999999999999999E-2</v>
      </c>
      <c r="AL140" s="533">
        <v>1.4999999999999999E-2</v>
      </c>
      <c r="AM140" s="533">
        <v>1.4999999999999999E-2</v>
      </c>
      <c r="AN140" s="533">
        <v>1.4999999999999999E-2</v>
      </c>
      <c r="AO140" s="533">
        <v>1.4999999999999999E-2</v>
      </c>
      <c r="AP140" s="533">
        <v>1.4999999999999999E-2</v>
      </c>
      <c r="AQ140" s="533">
        <v>1.4999999999999999E-2</v>
      </c>
      <c r="AR140" s="533">
        <v>1.4999999999999999E-2</v>
      </c>
      <c r="AS140" s="533">
        <v>1.4999999999999999E-2</v>
      </c>
      <c r="AT140" s="533">
        <v>1.4999999999999999E-2</v>
      </c>
      <c r="AU140" s="533">
        <v>1.4999999999999999E-2</v>
      </c>
      <c r="AV140" s="533">
        <v>1.4999999999999999E-2</v>
      </c>
      <c r="AW140" s="533">
        <v>1.4999999999999999E-2</v>
      </c>
      <c r="AX140" s="533">
        <v>1.4999999999999999E-2</v>
      </c>
      <c r="AY140" s="533">
        <v>1.4999999999999999E-2</v>
      </c>
      <c r="AZ140" s="533">
        <v>1.4999999999999999E-2</v>
      </c>
      <c r="BA140" s="533">
        <v>1.4999999999999999E-2</v>
      </c>
      <c r="BB140" s="533">
        <v>1.4999999999999999E-2</v>
      </c>
      <c r="BC140" s="533">
        <v>1.4999999999999999E-2</v>
      </c>
      <c r="BD140" s="533">
        <v>1.4999999999999999E-2</v>
      </c>
      <c r="BE140" s="533">
        <v>1.4999999999999999E-2</v>
      </c>
      <c r="BF140" s="533">
        <v>1.4999999999999999E-2</v>
      </c>
      <c r="BG140" s="533">
        <v>1.4999999999999999E-2</v>
      </c>
      <c r="BH140" s="533">
        <v>1.4999999999999999E-2</v>
      </c>
      <c r="BI140" s="533">
        <v>1.4999999999999999E-2</v>
      </c>
      <c r="BJ140" s="533">
        <v>1.4999999999999999E-2</v>
      </c>
      <c r="BK140" s="533">
        <v>1.4999999999999999E-2</v>
      </c>
    </row>
    <row r="141" spans="1:63" ht="14.25" customHeight="1" x14ac:dyDescent="0.35">
      <c r="A141" s="530" t="s">
        <v>136</v>
      </c>
      <c r="B141" s="533">
        <v>1.4999999999999999E-2</v>
      </c>
      <c r="C141" s="533">
        <v>1.4999999999999999E-2</v>
      </c>
      <c r="D141" s="533">
        <v>1.4999999999999999E-2</v>
      </c>
      <c r="E141" s="533">
        <v>1.4999999999999999E-2</v>
      </c>
      <c r="F141" s="533">
        <v>1.4999999999999999E-2</v>
      </c>
      <c r="G141" s="533">
        <v>1.4999999999999999E-2</v>
      </c>
      <c r="H141" s="533">
        <v>1.4999999999999999E-2</v>
      </c>
      <c r="I141" s="533">
        <v>1.4999999999999999E-2</v>
      </c>
      <c r="J141" s="533">
        <v>1.4999999999999999E-2</v>
      </c>
      <c r="K141" s="533">
        <v>1.4999999999999999E-2</v>
      </c>
      <c r="L141" s="533">
        <v>1.4999999999999999E-2</v>
      </c>
      <c r="M141" s="533">
        <v>1.4999999999999999E-2</v>
      </c>
      <c r="N141" s="533">
        <v>1.4999999999999999E-2</v>
      </c>
      <c r="O141" s="533">
        <v>1.4999999999999999E-2</v>
      </c>
      <c r="P141" s="533">
        <v>1.4999999999999999E-2</v>
      </c>
      <c r="Q141" s="533">
        <v>1.4999999999999999E-2</v>
      </c>
      <c r="R141" s="533">
        <v>1.4999999999999999E-2</v>
      </c>
      <c r="S141" s="533">
        <v>1.4999999999999999E-2</v>
      </c>
      <c r="T141" s="533">
        <v>1.4999999999999999E-2</v>
      </c>
      <c r="U141" s="533">
        <v>1.4999999999999999E-2</v>
      </c>
      <c r="V141" s="533">
        <v>1.4999999999999999E-2</v>
      </c>
      <c r="W141" s="533">
        <v>1.4999999999999999E-2</v>
      </c>
      <c r="X141" s="533">
        <v>1.4999999999999999E-2</v>
      </c>
      <c r="Y141" s="533">
        <v>1.4999999999999999E-2</v>
      </c>
      <c r="Z141" s="533">
        <v>1.4999999999999999E-2</v>
      </c>
      <c r="AA141" s="533">
        <v>1.4999999999999999E-2</v>
      </c>
      <c r="AB141" s="533">
        <v>1.4999999999999999E-2</v>
      </c>
      <c r="AC141" s="533">
        <v>1.4999999999999999E-2</v>
      </c>
      <c r="AD141" s="533">
        <v>1.4999999999999999E-2</v>
      </c>
      <c r="AE141" s="533">
        <v>1.4999999999999999E-2</v>
      </c>
      <c r="AF141" s="533">
        <v>1.4999999999999999E-2</v>
      </c>
      <c r="AG141" s="533">
        <v>1.4999999999999999E-2</v>
      </c>
      <c r="AH141" s="533">
        <v>1.4999999999999999E-2</v>
      </c>
      <c r="AI141" s="533">
        <v>1.4999999999999999E-2</v>
      </c>
      <c r="AJ141" s="533">
        <v>1.4999999999999999E-2</v>
      </c>
      <c r="AK141" s="533">
        <v>1.4999999999999999E-2</v>
      </c>
      <c r="AL141" s="533">
        <v>1.4999999999999999E-2</v>
      </c>
      <c r="AM141" s="533">
        <v>1.4999999999999999E-2</v>
      </c>
      <c r="AN141" s="533">
        <v>1.4999999999999999E-2</v>
      </c>
      <c r="AO141" s="533">
        <v>1.4999999999999999E-2</v>
      </c>
      <c r="AP141" s="533">
        <v>1.4999999999999999E-2</v>
      </c>
      <c r="AQ141" s="533">
        <v>1.4999999999999999E-2</v>
      </c>
      <c r="AR141" s="533">
        <v>1.4999999999999999E-2</v>
      </c>
      <c r="AS141" s="533">
        <v>1.4999999999999999E-2</v>
      </c>
      <c r="AT141" s="533">
        <v>1.4999999999999999E-2</v>
      </c>
      <c r="AU141" s="533">
        <v>1.4999999999999999E-2</v>
      </c>
      <c r="AV141" s="533">
        <v>1.4999999999999999E-2</v>
      </c>
      <c r="AW141" s="533">
        <v>1.4999999999999999E-2</v>
      </c>
      <c r="AX141" s="533">
        <v>1.4999999999999999E-2</v>
      </c>
      <c r="AY141" s="533">
        <v>1.4999999999999999E-2</v>
      </c>
      <c r="AZ141" s="533">
        <v>1.4999999999999999E-2</v>
      </c>
      <c r="BA141" s="533">
        <v>1.4999999999999999E-2</v>
      </c>
      <c r="BB141" s="533">
        <v>1.4999999999999999E-2</v>
      </c>
      <c r="BC141" s="533">
        <v>1.4999999999999999E-2</v>
      </c>
      <c r="BD141" s="533">
        <v>1.4999999999999999E-2</v>
      </c>
      <c r="BE141" s="533">
        <v>1.4999999999999999E-2</v>
      </c>
      <c r="BF141" s="533">
        <v>1.4999999999999999E-2</v>
      </c>
      <c r="BG141" s="533">
        <v>1.4999999999999999E-2</v>
      </c>
      <c r="BH141" s="533">
        <v>1.4999999999999999E-2</v>
      </c>
      <c r="BI141" s="533">
        <v>1.4999999999999999E-2</v>
      </c>
      <c r="BJ141" s="533">
        <v>1.4999999999999999E-2</v>
      </c>
      <c r="BK141" s="533">
        <v>1.4999999999999999E-2</v>
      </c>
    </row>
    <row r="142" spans="1:63" ht="14.25" customHeight="1" x14ac:dyDescent="0.35">
      <c r="A142" s="530" t="s">
        <v>197</v>
      </c>
      <c r="B142" s="533">
        <v>0.04</v>
      </c>
      <c r="C142" s="533">
        <v>0.04</v>
      </c>
      <c r="D142" s="533">
        <v>0.04</v>
      </c>
      <c r="E142" s="533">
        <v>0.04</v>
      </c>
      <c r="F142" s="533">
        <v>0.04</v>
      </c>
      <c r="G142" s="533">
        <v>0.04</v>
      </c>
      <c r="H142" s="533">
        <v>0.04</v>
      </c>
      <c r="I142" s="533">
        <v>0.04</v>
      </c>
      <c r="J142" s="533">
        <v>0.04</v>
      </c>
      <c r="K142" s="533">
        <v>0.04</v>
      </c>
      <c r="L142" s="533">
        <v>0.04</v>
      </c>
      <c r="M142" s="533">
        <v>0.04</v>
      </c>
      <c r="N142" s="533">
        <v>0.04</v>
      </c>
      <c r="O142" s="533">
        <v>0.04</v>
      </c>
      <c r="P142" s="533">
        <v>0.04</v>
      </c>
      <c r="Q142" s="533">
        <v>0.04</v>
      </c>
      <c r="R142" s="533">
        <v>0.04</v>
      </c>
      <c r="S142" s="533">
        <v>0.04</v>
      </c>
      <c r="T142" s="533">
        <v>0.04</v>
      </c>
      <c r="U142" s="533">
        <v>0.04</v>
      </c>
      <c r="V142" s="533">
        <v>0.04</v>
      </c>
      <c r="W142" s="533">
        <v>0.04</v>
      </c>
      <c r="X142" s="533">
        <v>0.04</v>
      </c>
      <c r="Y142" s="533">
        <v>0.04</v>
      </c>
      <c r="Z142" s="533">
        <v>0.04</v>
      </c>
      <c r="AA142" s="533">
        <v>0.04</v>
      </c>
      <c r="AB142" s="533">
        <v>0.04</v>
      </c>
      <c r="AC142" s="533">
        <v>0.04</v>
      </c>
      <c r="AD142" s="533">
        <v>0.04</v>
      </c>
      <c r="AE142" s="533">
        <v>0.04</v>
      </c>
      <c r="AF142" s="533">
        <v>0.04</v>
      </c>
      <c r="AG142" s="533">
        <v>0.04</v>
      </c>
      <c r="AH142" s="533">
        <v>0.04</v>
      </c>
      <c r="AI142" s="533">
        <v>0.04</v>
      </c>
      <c r="AJ142" s="533">
        <v>0.04</v>
      </c>
      <c r="AK142" s="533">
        <v>0.04</v>
      </c>
      <c r="AL142" s="533">
        <v>0.04</v>
      </c>
      <c r="AM142" s="533">
        <v>0.04</v>
      </c>
      <c r="AN142" s="533">
        <v>0.04</v>
      </c>
      <c r="AO142" s="533">
        <v>0.04</v>
      </c>
      <c r="AP142" s="533">
        <v>0.04</v>
      </c>
      <c r="AQ142" s="533">
        <v>0.04</v>
      </c>
      <c r="AR142" s="533">
        <v>0.04</v>
      </c>
      <c r="AS142" s="533">
        <v>0.04</v>
      </c>
      <c r="AT142" s="533">
        <v>0.04</v>
      </c>
      <c r="AU142" s="533">
        <v>0.04</v>
      </c>
      <c r="AV142" s="533">
        <v>0.04</v>
      </c>
      <c r="AW142" s="533">
        <v>0.04</v>
      </c>
      <c r="AX142" s="533">
        <v>0.04</v>
      </c>
      <c r="AY142" s="533">
        <v>0.04</v>
      </c>
      <c r="AZ142" s="533">
        <v>0.04</v>
      </c>
      <c r="BA142" s="533">
        <v>0.04</v>
      </c>
      <c r="BB142" s="533">
        <v>0.04</v>
      </c>
      <c r="BC142" s="533">
        <v>0.04</v>
      </c>
      <c r="BD142" s="533">
        <v>0.04</v>
      </c>
      <c r="BE142" s="533">
        <v>0.04</v>
      </c>
      <c r="BF142" s="533">
        <v>0.04</v>
      </c>
      <c r="BG142" s="533">
        <v>0.04</v>
      </c>
      <c r="BH142" s="533">
        <v>0.04</v>
      </c>
      <c r="BI142" s="533">
        <v>0.04</v>
      </c>
      <c r="BJ142" s="533">
        <v>0.04</v>
      </c>
      <c r="BK142" s="533">
        <v>0.04</v>
      </c>
    </row>
    <row r="143" spans="1:63" ht="14.25" customHeight="1" x14ac:dyDescent="0.35">
      <c r="A143" s="530" t="s">
        <v>218</v>
      </c>
      <c r="B143" s="533">
        <v>0.02</v>
      </c>
      <c r="C143" s="533">
        <v>0.02</v>
      </c>
      <c r="D143" s="533">
        <v>0.02</v>
      </c>
      <c r="E143" s="533">
        <v>0.02</v>
      </c>
      <c r="F143" s="533">
        <v>0.02</v>
      </c>
      <c r="G143" s="533">
        <v>0.02</v>
      </c>
      <c r="H143" s="533">
        <v>0.02</v>
      </c>
      <c r="I143" s="533">
        <v>0.02</v>
      </c>
      <c r="J143" s="533">
        <v>0.02</v>
      </c>
      <c r="K143" s="533">
        <v>0.02</v>
      </c>
      <c r="L143" s="533">
        <v>0.02</v>
      </c>
      <c r="M143" s="533">
        <v>0.02</v>
      </c>
      <c r="N143" s="533">
        <v>0.02</v>
      </c>
      <c r="O143" s="533">
        <v>0.02</v>
      </c>
      <c r="P143" s="533">
        <v>0.02</v>
      </c>
      <c r="Q143" s="533">
        <v>0.02</v>
      </c>
      <c r="R143" s="533">
        <v>0.02</v>
      </c>
      <c r="S143" s="533">
        <v>0.02</v>
      </c>
      <c r="T143" s="533">
        <v>0.02</v>
      </c>
      <c r="U143" s="533">
        <v>0.02</v>
      </c>
      <c r="V143" s="533">
        <v>0.02</v>
      </c>
      <c r="W143" s="533">
        <v>0.02</v>
      </c>
      <c r="X143" s="533">
        <v>0.02</v>
      </c>
      <c r="Y143" s="533">
        <v>0.02</v>
      </c>
      <c r="Z143" s="533">
        <v>0.02</v>
      </c>
      <c r="AA143" s="533">
        <v>0.02</v>
      </c>
      <c r="AB143" s="533">
        <v>0.02</v>
      </c>
      <c r="AC143" s="533">
        <v>0.02</v>
      </c>
      <c r="AD143" s="533">
        <v>0.02</v>
      </c>
      <c r="AE143" s="533">
        <v>0.02</v>
      </c>
      <c r="AF143" s="533">
        <v>0.02</v>
      </c>
      <c r="AG143" s="533">
        <v>0.02</v>
      </c>
      <c r="AH143" s="533">
        <v>0.02</v>
      </c>
      <c r="AI143" s="533">
        <v>0.02</v>
      </c>
      <c r="AJ143" s="533">
        <v>0.02</v>
      </c>
      <c r="AK143" s="533">
        <v>0.02</v>
      </c>
      <c r="AL143" s="533">
        <v>0.02</v>
      </c>
      <c r="AM143" s="533">
        <v>0.02</v>
      </c>
      <c r="AN143" s="533">
        <v>0.02</v>
      </c>
      <c r="AO143" s="533">
        <v>0.02</v>
      </c>
      <c r="AP143" s="533">
        <v>0.02</v>
      </c>
      <c r="AQ143" s="533">
        <v>0.02</v>
      </c>
      <c r="AR143" s="533">
        <v>0.02</v>
      </c>
      <c r="AS143" s="533">
        <v>0.02</v>
      </c>
      <c r="AT143" s="533">
        <v>0.02</v>
      </c>
      <c r="AU143" s="533">
        <v>0.02</v>
      </c>
      <c r="AV143" s="533">
        <v>0.02</v>
      </c>
      <c r="AW143" s="533">
        <v>0.02</v>
      </c>
      <c r="AX143" s="533">
        <v>0.02</v>
      </c>
      <c r="AY143" s="533">
        <v>0.02</v>
      </c>
      <c r="AZ143" s="533">
        <v>0.02</v>
      </c>
      <c r="BA143" s="533">
        <v>0.02</v>
      </c>
      <c r="BB143" s="533">
        <v>0.02</v>
      </c>
      <c r="BC143" s="533">
        <v>0.02</v>
      </c>
      <c r="BD143" s="533">
        <v>0.02</v>
      </c>
      <c r="BE143" s="533">
        <v>0.02</v>
      </c>
      <c r="BF143" s="533">
        <v>0.02</v>
      </c>
      <c r="BG143" s="533">
        <v>0.02</v>
      </c>
      <c r="BH143" s="533">
        <v>0.02</v>
      </c>
      <c r="BI143" s="533">
        <v>0.02</v>
      </c>
      <c r="BJ143" s="533">
        <v>0.02</v>
      </c>
      <c r="BK143" s="533">
        <v>0.02</v>
      </c>
    </row>
    <row r="144" spans="1:63" ht="14.25" customHeight="1" x14ac:dyDescent="0.35">
      <c r="A144" s="530" t="s">
        <v>198</v>
      </c>
      <c r="B144" s="533">
        <v>2.5000000000000001E-2</v>
      </c>
      <c r="C144" s="533">
        <v>2.5000000000000001E-2</v>
      </c>
      <c r="D144" s="533">
        <v>2.5000000000000001E-2</v>
      </c>
      <c r="E144" s="533">
        <v>2.5000000000000001E-2</v>
      </c>
      <c r="F144" s="533">
        <v>2.5000000000000001E-2</v>
      </c>
      <c r="G144" s="533">
        <v>2.5000000000000001E-2</v>
      </c>
      <c r="H144" s="533">
        <v>2.5000000000000001E-2</v>
      </c>
      <c r="I144" s="533">
        <v>2.5000000000000001E-2</v>
      </c>
      <c r="J144" s="533">
        <v>2.5000000000000001E-2</v>
      </c>
      <c r="K144" s="533">
        <v>2.5000000000000001E-2</v>
      </c>
      <c r="L144" s="533">
        <v>2.5000000000000001E-2</v>
      </c>
      <c r="M144" s="533">
        <v>2.5000000000000001E-2</v>
      </c>
      <c r="N144" s="533">
        <v>2.5000000000000001E-2</v>
      </c>
      <c r="O144" s="533">
        <v>2.5000000000000001E-2</v>
      </c>
      <c r="P144" s="533">
        <v>2.5000000000000001E-2</v>
      </c>
      <c r="Q144" s="533">
        <v>2.5000000000000001E-2</v>
      </c>
      <c r="R144" s="533">
        <v>2.5000000000000001E-2</v>
      </c>
      <c r="S144" s="533">
        <v>2.5000000000000001E-2</v>
      </c>
      <c r="T144" s="533">
        <v>2.5000000000000001E-2</v>
      </c>
      <c r="U144" s="533">
        <v>2.5000000000000001E-2</v>
      </c>
      <c r="V144" s="533">
        <v>2.5000000000000001E-2</v>
      </c>
      <c r="W144" s="533">
        <v>2.5000000000000001E-2</v>
      </c>
      <c r="X144" s="533">
        <v>2.5000000000000001E-2</v>
      </c>
      <c r="Y144" s="533">
        <v>2.5000000000000001E-2</v>
      </c>
      <c r="Z144" s="533">
        <v>2.5000000000000001E-2</v>
      </c>
      <c r="AA144" s="533">
        <v>2.5000000000000001E-2</v>
      </c>
      <c r="AB144" s="533">
        <v>2.5000000000000001E-2</v>
      </c>
      <c r="AC144" s="533">
        <v>2.5000000000000001E-2</v>
      </c>
      <c r="AD144" s="533">
        <v>2.5000000000000001E-2</v>
      </c>
      <c r="AE144" s="533">
        <v>2.5000000000000001E-2</v>
      </c>
      <c r="AF144" s="533">
        <v>2.5000000000000001E-2</v>
      </c>
      <c r="AG144" s="533">
        <v>2.5000000000000001E-2</v>
      </c>
      <c r="AH144" s="533">
        <v>2.5000000000000001E-2</v>
      </c>
      <c r="AI144" s="533">
        <v>2.5000000000000001E-2</v>
      </c>
      <c r="AJ144" s="533">
        <v>2.5000000000000001E-2</v>
      </c>
      <c r="AK144" s="533">
        <v>2.5000000000000001E-2</v>
      </c>
      <c r="AL144" s="533">
        <v>2.5000000000000001E-2</v>
      </c>
      <c r="AM144" s="533">
        <v>2.5000000000000001E-2</v>
      </c>
      <c r="AN144" s="533">
        <v>2.5000000000000001E-2</v>
      </c>
      <c r="AO144" s="533">
        <v>2.5000000000000001E-2</v>
      </c>
      <c r="AP144" s="533">
        <v>2.5000000000000001E-2</v>
      </c>
      <c r="AQ144" s="533">
        <v>2.5000000000000001E-2</v>
      </c>
      <c r="AR144" s="533">
        <v>2.5000000000000001E-2</v>
      </c>
      <c r="AS144" s="533">
        <v>2.5000000000000001E-2</v>
      </c>
      <c r="AT144" s="533">
        <v>2.5000000000000001E-2</v>
      </c>
      <c r="AU144" s="533">
        <v>2.5000000000000001E-2</v>
      </c>
      <c r="AV144" s="533">
        <v>2.5000000000000001E-2</v>
      </c>
      <c r="AW144" s="533">
        <v>2.5000000000000001E-2</v>
      </c>
      <c r="AX144" s="533">
        <v>2.5000000000000001E-2</v>
      </c>
      <c r="AY144" s="533">
        <v>2.5000000000000001E-2</v>
      </c>
      <c r="AZ144" s="533">
        <v>2.5000000000000001E-2</v>
      </c>
      <c r="BA144" s="533">
        <v>2.5000000000000001E-2</v>
      </c>
      <c r="BB144" s="533">
        <v>2.5000000000000001E-2</v>
      </c>
      <c r="BC144" s="533">
        <v>2.5000000000000001E-2</v>
      </c>
      <c r="BD144" s="533">
        <v>2.5000000000000001E-2</v>
      </c>
      <c r="BE144" s="533">
        <v>2.5000000000000001E-2</v>
      </c>
      <c r="BF144" s="533">
        <v>2.5000000000000001E-2</v>
      </c>
      <c r="BG144" s="533">
        <v>2.5000000000000001E-2</v>
      </c>
      <c r="BH144" s="533">
        <v>2.5000000000000001E-2</v>
      </c>
      <c r="BI144" s="533">
        <v>2.5000000000000001E-2</v>
      </c>
      <c r="BJ144" s="533">
        <v>2.5000000000000001E-2</v>
      </c>
      <c r="BK144" s="533">
        <v>2.5000000000000001E-2</v>
      </c>
    </row>
    <row r="145" spans="1:63" ht="14.25" customHeight="1" x14ac:dyDescent="0.35">
      <c r="A145" s="530" t="s">
        <v>140</v>
      </c>
      <c r="B145" s="533">
        <v>1.7999999999999999E-2</v>
      </c>
      <c r="C145" s="533">
        <v>1.7999999999999999E-2</v>
      </c>
      <c r="D145" s="533">
        <v>1.7999999999999999E-2</v>
      </c>
      <c r="E145" s="533">
        <v>1.7999999999999999E-2</v>
      </c>
      <c r="F145" s="533">
        <v>1.7999999999999999E-2</v>
      </c>
      <c r="G145" s="533">
        <v>1.7999999999999999E-2</v>
      </c>
      <c r="H145" s="533">
        <v>1.7999999999999999E-2</v>
      </c>
      <c r="I145" s="533">
        <v>1.7999999999999999E-2</v>
      </c>
      <c r="J145" s="533">
        <v>1.7999999999999999E-2</v>
      </c>
      <c r="K145" s="533">
        <v>1.7999999999999999E-2</v>
      </c>
      <c r="L145" s="533">
        <v>1.7999999999999999E-2</v>
      </c>
      <c r="M145" s="533">
        <v>1.7999999999999999E-2</v>
      </c>
      <c r="N145" s="533">
        <v>1.7999999999999999E-2</v>
      </c>
      <c r="O145" s="533">
        <v>1.7999999999999999E-2</v>
      </c>
      <c r="P145" s="533">
        <v>1.7999999999999999E-2</v>
      </c>
      <c r="Q145" s="533">
        <v>1.7999999999999999E-2</v>
      </c>
      <c r="R145" s="533">
        <v>1.7999999999999999E-2</v>
      </c>
      <c r="S145" s="533">
        <v>1.7999999999999999E-2</v>
      </c>
      <c r="T145" s="533">
        <v>1.7999999999999999E-2</v>
      </c>
      <c r="U145" s="533">
        <v>1.7999999999999999E-2</v>
      </c>
      <c r="V145" s="533">
        <v>1.7999999999999999E-2</v>
      </c>
      <c r="W145" s="533">
        <v>1.7999999999999999E-2</v>
      </c>
      <c r="X145" s="533">
        <v>1.7999999999999999E-2</v>
      </c>
      <c r="Y145" s="533">
        <v>1.7999999999999999E-2</v>
      </c>
      <c r="Z145" s="533">
        <v>1.7999999999999999E-2</v>
      </c>
      <c r="AA145" s="533">
        <v>1.7999999999999999E-2</v>
      </c>
      <c r="AB145" s="533">
        <v>1.7999999999999999E-2</v>
      </c>
      <c r="AC145" s="533">
        <v>1.7999999999999999E-2</v>
      </c>
      <c r="AD145" s="533">
        <v>1.7999999999999999E-2</v>
      </c>
      <c r="AE145" s="533">
        <v>1.7999999999999999E-2</v>
      </c>
      <c r="AF145" s="533">
        <v>1.7999999999999999E-2</v>
      </c>
      <c r="AG145" s="533">
        <v>1.7999999999999999E-2</v>
      </c>
      <c r="AH145" s="533">
        <v>1.7999999999999999E-2</v>
      </c>
      <c r="AI145" s="533">
        <v>1.7999999999999999E-2</v>
      </c>
      <c r="AJ145" s="533">
        <v>1.7999999999999999E-2</v>
      </c>
      <c r="AK145" s="533">
        <v>1.7999999999999999E-2</v>
      </c>
      <c r="AL145" s="533">
        <v>1.7999999999999999E-2</v>
      </c>
      <c r="AM145" s="533">
        <v>1.7999999999999999E-2</v>
      </c>
      <c r="AN145" s="533">
        <v>1.7999999999999999E-2</v>
      </c>
      <c r="AO145" s="533">
        <v>1.7999999999999999E-2</v>
      </c>
      <c r="AP145" s="533">
        <v>1.7999999999999999E-2</v>
      </c>
      <c r="AQ145" s="533">
        <v>1.7999999999999999E-2</v>
      </c>
      <c r="AR145" s="533">
        <v>1.7999999999999999E-2</v>
      </c>
      <c r="AS145" s="533">
        <v>1.7999999999999999E-2</v>
      </c>
      <c r="AT145" s="533">
        <v>1.7999999999999999E-2</v>
      </c>
      <c r="AU145" s="533">
        <v>1.7999999999999999E-2</v>
      </c>
      <c r="AV145" s="533">
        <v>1.7999999999999999E-2</v>
      </c>
      <c r="AW145" s="533">
        <v>1.7999999999999999E-2</v>
      </c>
      <c r="AX145" s="533">
        <v>1.7999999999999999E-2</v>
      </c>
      <c r="AY145" s="533">
        <v>1.7999999999999999E-2</v>
      </c>
      <c r="AZ145" s="533">
        <v>1.7999999999999999E-2</v>
      </c>
      <c r="BA145" s="533">
        <v>1.7999999999999999E-2</v>
      </c>
      <c r="BB145" s="533">
        <v>1.7999999999999999E-2</v>
      </c>
      <c r="BC145" s="533">
        <v>1.7999999999999999E-2</v>
      </c>
      <c r="BD145" s="533">
        <v>1.7999999999999999E-2</v>
      </c>
      <c r="BE145" s="533">
        <v>1.7999999999999999E-2</v>
      </c>
      <c r="BF145" s="533">
        <v>1.7999999999999999E-2</v>
      </c>
      <c r="BG145" s="533">
        <v>1.7999999999999999E-2</v>
      </c>
      <c r="BH145" s="533">
        <v>1.7999999999999999E-2</v>
      </c>
      <c r="BI145" s="533">
        <v>1.7999999999999999E-2</v>
      </c>
      <c r="BJ145" s="533">
        <v>1.7999999999999999E-2</v>
      </c>
      <c r="BK145" s="533">
        <v>1.7999999999999999E-2</v>
      </c>
    </row>
    <row r="146" spans="1:63" ht="14.25" customHeight="1" x14ac:dyDescent="0.35">
      <c r="A146" s="530" t="s">
        <v>199</v>
      </c>
      <c r="B146" s="533">
        <v>0.02</v>
      </c>
      <c r="C146" s="533">
        <v>0.02</v>
      </c>
      <c r="D146" s="533">
        <v>0.02</v>
      </c>
      <c r="E146" s="533">
        <v>0.02</v>
      </c>
      <c r="F146" s="533">
        <v>0.02</v>
      </c>
      <c r="G146" s="533">
        <v>0.02</v>
      </c>
      <c r="H146" s="533">
        <v>0.02</v>
      </c>
      <c r="I146" s="533">
        <v>0.02</v>
      </c>
      <c r="J146" s="533">
        <v>0.02</v>
      </c>
      <c r="K146" s="533">
        <v>0.02</v>
      </c>
      <c r="L146" s="533">
        <v>0.02</v>
      </c>
      <c r="M146" s="533">
        <v>0.02</v>
      </c>
      <c r="N146" s="533">
        <v>0.02</v>
      </c>
      <c r="O146" s="533">
        <v>0.02</v>
      </c>
      <c r="P146" s="533">
        <v>0.02</v>
      </c>
      <c r="Q146" s="533">
        <v>0.02</v>
      </c>
      <c r="R146" s="533">
        <v>0.02</v>
      </c>
      <c r="S146" s="533">
        <v>0.02</v>
      </c>
      <c r="T146" s="533">
        <v>0.02</v>
      </c>
      <c r="U146" s="533">
        <v>0.02</v>
      </c>
      <c r="V146" s="533">
        <v>0.02</v>
      </c>
      <c r="W146" s="533">
        <v>0.02</v>
      </c>
      <c r="X146" s="533">
        <v>0.02</v>
      </c>
      <c r="Y146" s="533">
        <v>0.02</v>
      </c>
      <c r="Z146" s="533">
        <v>0.02</v>
      </c>
      <c r="AA146" s="533">
        <v>0.02</v>
      </c>
      <c r="AB146" s="533">
        <v>0.02</v>
      </c>
      <c r="AC146" s="533">
        <v>0.02</v>
      </c>
      <c r="AD146" s="533">
        <v>0.02</v>
      </c>
      <c r="AE146" s="533">
        <v>0.02</v>
      </c>
      <c r="AF146" s="533">
        <v>0.02</v>
      </c>
      <c r="AG146" s="533">
        <v>0.02</v>
      </c>
      <c r="AH146" s="533">
        <v>0.02</v>
      </c>
      <c r="AI146" s="533">
        <v>0.02</v>
      </c>
      <c r="AJ146" s="533">
        <v>0.02</v>
      </c>
      <c r="AK146" s="533">
        <v>0.02</v>
      </c>
      <c r="AL146" s="533">
        <v>0.02</v>
      </c>
      <c r="AM146" s="533">
        <v>0.02</v>
      </c>
      <c r="AN146" s="533">
        <v>0.02</v>
      </c>
      <c r="AO146" s="533">
        <v>0.02</v>
      </c>
      <c r="AP146" s="533">
        <v>0.02</v>
      </c>
      <c r="AQ146" s="533">
        <v>0.02</v>
      </c>
      <c r="AR146" s="533">
        <v>0.02</v>
      </c>
      <c r="AS146" s="533">
        <v>0.02</v>
      </c>
      <c r="AT146" s="533">
        <v>0.02</v>
      </c>
      <c r="AU146" s="533">
        <v>0.02</v>
      </c>
      <c r="AV146" s="533">
        <v>0.02</v>
      </c>
      <c r="AW146" s="533">
        <v>0.02</v>
      </c>
      <c r="AX146" s="533">
        <v>0.02</v>
      </c>
      <c r="AY146" s="533">
        <v>0.02</v>
      </c>
      <c r="AZ146" s="533">
        <v>0.02</v>
      </c>
      <c r="BA146" s="533">
        <v>0.02</v>
      </c>
      <c r="BB146" s="533">
        <v>0.02</v>
      </c>
      <c r="BC146" s="533">
        <v>0.02</v>
      </c>
      <c r="BD146" s="533">
        <v>0.02</v>
      </c>
      <c r="BE146" s="533">
        <v>0.02</v>
      </c>
      <c r="BF146" s="533">
        <v>0.02</v>
      </c>
      <c r="BG146" s="533">
        <v>0.02</v>
      </c>
      <c r="BH146" s="533">
        <v>0.02</v>
      </c>
      <c r="BI146" s="533">
        <v>0.02</v>
      </c>
      <c r="BJ146" s="533">
        <v>0.02</v>
      </c>
      <c r="BK146" s="533">
        <v>0.02</v>
      </c>
    </row>
    <row r="147" spans="1:63" ht="14.25" customHeight="1" x14ac:dyDescent="0.35">
      <c r="A147" s="530" t="s">
        <v>142</v>
      </c>
      <c r="B147" s="533">
        <v>1.4999999999999999E-2</v>
      </c>
      <c r="C147" s="533">
        <v>1.4999999999999999E-2</v>
      </c>
      <c r="D147" s="533">
        <v>1.4999999999999999E-2</v>
      </c>
      <c r="E147" s="533">
        <v>1.4999999999999999E-2</v>
      </c>
      <c r="F147" s="533">
        <v>1.4999999999999999E-2</v>
      </c>
      <c r="G147" s="533">
        <v>1.4999999999999999E-2</v>
      </c>
      <c r="H147" s="533">
        <v>1.4999999999999999E-2</v>
      </c>
      <c r="I147" s="533">
        <v>1.4999999999999999E-2</v>
      </c>
      <c r="J147" s="533">
        <v>1.4999999999999999E-2</v>
      </c>
      <c r="K147" s="533">
        <v>1.4999999999999999E-2</v>
      </c>
      <c r="L147" s="533">
        <v>1.4999999999999999E-2</v>
      </c>
      <c r="M147" s="533">
        <v>1.4999999999999999E-2</v>
      </c>
      <c r="N147" s="533">
        <v>1.4999999999999999E-2</v>
      </c>
      <c r="O147" s="533">
        <v>1.4999999999999999E-2</v>
      </c>
      <c r="P147" s="533">
        <v>1.4999999999999999E-2</v>
      </c>
      <c r="Q147" s="533">
        <v>1.4999999999999999E-2</v>
      </c>
      <c r="R147" s="533">
        <v>1.4999999999999999E-2</v>
      </c>
      <c r="S147" s="533">
        <v>1.4999999999999999E-2</v>
      </c>
      <c r="T147" s="533">
        <v>1.4999999999999999E-2</v>
      </c>
      <c r="U147" s="533">
        <v>1.4999999999999999E-2</v>
      </c>
      <c r="V147" s="533">
        <v>1.4999999999999999E-2</v>
      </c>
      <c r="W147" s="533">
        <v>1.4999999999999999E-2</v>
      </c>
      <c r="X147" s="533">
        <v>1.4999999999999999E-2</v>
      </c>
      <c r="Y147" s="533">
        <v>1.4999999999999999E-2</v>
      </c>
      <c r="Z147" s="533">
        <v>1.4999999999999999E-2</v>
      </c>
      <c r="AA147" s="533">
        <v>1.4999999999999999E-2</v>
      </c>
      <c r="AB147" s="533">
        <v>1.4999999999999999E-2</v>
      </c>
      <c r="AC147" s="533">
        <v>1.4999999999999999E-2</v>
      </c>
      <c r="AD147" s="533">
        <v>1.4999999999999999E-2</v>
      </c>
      <c r="AE147" s="533">
        <v>1.4999999999999999E-2</v>
      </c>
      <c r="AF147" s="533">
        <v>1.4999999999999999E-2</v>
      </c>
      <c r="AG147" s="533">
        <v>1.4999999999999999E-2</v>
      </c>
      <c r="AH147" s="533">
        <v>1.4999999999999999E-2</v>
      </c>
      <c r="AI147" s="533">
        <v>1.4999999999999999E-2</v>
      </c>
      <c r="AJ147" s="533">
        <v>1.4999999999999999E-2</v>
      </c>
      <c r="AK147" s="533">
        <v>1.4999999999999999E-2</v>
      </c>
      <c r="AL147" s="533">
        <v>1.4999999999999999E-2</v>
      </c>
      <c r="AM147" s="533">
        <v>1.4999999999999999E-2</v>
      </c>
      <c r="AN147" s="533">
        <v>1.4999999999999999E-2</v>
      </c>
      <c r="AO147" s="533">
        <v>1.4999999999999999E-2</v>
      </c>
      <c r="AP147" s="533">
        <v>1.4999999999999999E-2</v>
      </c>
      <c r="AQ147" s="533">
        <v>1.4999999999999999E-2</v>
      </c>
      <c r="AR147" s="533">
        <v>1.4999999999999999E-2</v>
      </c>
      <c r="AS147" s="533">
        <v>1.4999999999999999E-2</v>
      </c>
      <c r="AT147" s="533">
        <v>1.4999999999999999E-2</v>
      </c>
      <c r="AU147" s="533">
        <v>1.4999999999999999E-2</v>
      </c>
      <c r="AV147" s="533">
        <v>1.4999999999999999E-2</v>
      </c>
      <c r="AW147" s="533">
        <v>1.4999999999999999E-2</v>
      </c>
      <c r="AX147" s="533">
        <v>1.4999999999999999E-2</v>
      </c>
      <c r="AY147" s="533">
        <v>1.4999999999999999E-2</v>
      </c>
      <c r="AZ147" s="533">
        <v>1.4999999999999999E-2</v>
      </c>
      <c r="BA147" s="533">
        <v>1.4999999999999999E-2</v>
      </c>
      <c r="BB147" s="533">
        <v>1.4999999999999999E-2</v>
      </c>
      <c r="BC147" s="533">
        <v>1.4999999999999999E-2</v>
      </c>
      <c r="BD147" s="533">
        <v>1.4999999999999999E-2</v>
      </c>
      <c r="BE147" s="533">
        <v>1.4999999999999999E-2</v>
      </c>
      <c r="BF147" s="533">
        <v>1.4999999999999999E-2</v>
      </c>
      <c r="BG147" s="533">
        <v>1.4999999999999999E-2</v>
      </c>
      <c r="BH147" s="533">
        <v>1.4999999999999999E-2</v>
      </c>
      <c r="BI147" s="533">
        <v>1.4999999999999999E-2</v>
      </c>
      <c r="BJ147" s="533">
        <v>1.4999999999999999E-2</v>
      </c>
      <c r="BK147" s="533">
        <v>1.4999999999999999E-2</v>
      </c>
    </row>
    <row r="148" spans="1:63" ht="14.25" customHeight="1" x14ac:dyDescent="0.35">
      <c r="A148" s="530" t="s">
        <v>143</v>
      </c>
      <c r="B148" s="533">
        <v>1.4999999999999999E-2</v>
      </c>
      <c r="C148" s="533">
        <v>1.4999999999999999E-2</v>
      </c>
      <c r="D148" s="533">
        <v>1.4999999999999999E-2</v>
      </c>
      <c r="E148" s="533">
        <v>1.4999999999999999E-2</v>
      </c>
      <c r="F148" s="533">
        <v>1.4999999999999999E-2</v>
      </c>
      <c r="G148" s="533">
        <v>1.4999999999999999E-2</v>
      </c>
      <c r="H148" s="533">
        <v>1.4999999999999999E-2</v>
      </c>
      <c r="I148" s="533">
        <v>1.4999999999999999E-2</v>
      </c>
      <c r="J148" s="533">
        <v>1.4999999999999999E-2</v>
      </c>
      <c r="K148" s="533">
        <v>1.4999999999999999E-2</v>
      </c>
      <c r="L148" s="533">
        <v>1.4999999999999999E-2</v>
      </c>
      <c r="M148" s="533">
        <v>1.4999999999999999E-2</v>
      </c>
      <c r="N148" s="533">
        <v>1.4999999999999999E-2</v>
      </c>
      <c r="O148" s="533">
        <v>1.4999999999999999E-2</v>
      </c>
      <c r="P148" s="533">
        <v>1.4999999999999999E-2</v>
      </c>
      <c r="Q148" s="533">
        <v>1.4999999999999999E-2</v>
      </c>
      <c r="R148" s="533">
        <v>1.4999999999999999E-2</v>
      </c>
      <c r="S148" s="533">
        <v>1.4999999999999999E-2</v>
      </c>
      <c r="T148" s="533">
        <v>1.4999999999999999E-2</v>
      </c>
      <c r="U148" s="533">
        <v>1.4999999999999999E-2</v>
      </c>
      <c r="V148" s="533">
        <v>1.4999999999999999E-2</v>
      </c>
      <c r="W148" s="533">
        <v>1.4999999999999999E-2</v>
      </c>
      <c r="X148" s="533">
        <v>1.4999999999999999E-2</v>
      </c>
      <c r="Y148" s="533">
        <v>1.4999999999999999E-2</v>
      </c>
      <c r="Z148" s="533">
        <v>1.4999999999999999E-2</v>
      </c>
      <c r="AA148" s="533">
        <v>1.4999999999999999E-2</v>
      </c>
      <c r="AB148" s="533">
        <v>1.4999999999999999E-2</v>
      </c>
      <c r="AC148" s="533">
        <v>1.4999999999999999E-2</v>
      </c>
      <c r="AD148" s="533">
        <v>1.4999999999999999E-2</v>
      </c>
      <c r="AE148" s="533">
        <v>1.4999999999999999E-2</v>
      </c>
      <c r="AF148" s="533">
        <v>1.4999999999999999E-2</v>
      </c>
      <c r="AG148" s="533">
        <v>1.4999999999999999E-2</v>
      </c>
      <c r="AH148" s="533">
        <v>1.4999999999999999E-2</v>
      </c>
      <c r="AI148" s="533">
        <v>1.4999999999999999E-2</v>
      </c>
      <c r="AJ148" s="533">
        <v>1.4999999999999999E-2</v>
      </c>
      <c r="AK148" s="533">
        <v>1.4999999999999999E-2</v>
      </c>
      <c r="AL148" s="533">
        <v>1.4999999999999999E-2</v>
      </c>
      <c r="AM148" s="533">
        <v>1.4999999999999999E-2</v>
      </c>
      <c r="AN148" s="533">
        <v>1.4999999999999999E-2</v>
      </c>
      <c r="AO148" s="533">
        <v>1.4999999999999999E-2</v>
      </c>
      <c r="AP148" s="533">
        <v>1.4999999999999999E-2</v>
      </c>
      <c r="AQ148" s="533">
        <v>1.4999999999999999E-2</v>
      </c>
      <c r="AR148" s="533">
        <v>1.4999999999999999E-2</v>
      </c>
      <c r="AS148" s="533">
        <v>1.4999999999999999E-2</v>
      </c>
      <c r="AT148" s="533">
        <v>1.4999999999999999E-2</v>
      </c>
      <c r="AU148" s="533">
        <v>1.4999999999999999E-2</v>
      </c>
      <c r="AV148" s="533">
        <v>1.4999999999999999E-2</v>
      </c>
      <c r="AW148" s="533">
        <v>1.4999999999999999E-2</v>
      </c>
      <c r="AX148" s="533">
        <v>1.4999999999999999E-2</v>
      </c>
      <c r="AY148" s="533">
        <v>1.4999999999999999E-2</v>
      </c>
      <c r="AZ148" s="533">
        <v>1.4999999999999999E-2</v>
      </c>
      <c r="BA148" s="533">
        <v>1.4999999999999999E-2</v>
      </c>
      <c r="BB148" s="533">
        <v>1.4999999999999999E-2</v>
      </c>
      <c r="BC148" s="533">
        <v>1.4999999999999999E-2</v>
      </c>
      <c r="BD148" s="533">
        <v>1.4999999999999999E-2</v>
      </c>
      <c r="BE148" s="533">
        <v>1.4999999999999999E-2</v>
      </c>
      <c r="BF148" s="533">
        <v>1.4999999999999999E-2</v>
      </c>
      <c r="BG148" s="533">
        <v>1.4999999999999999E-2</v>
      </c>
      <c r="BH148" s="533">
        <v>1.4999999999999999E-2</v>
      </c>
      <c r="BI148" s="533">
        <v>1.4999999999999999E-2</v>
      </c>
      <c r="BJ148" s="533">
        <v>1.4999999999999999E-2</v>
      </c>
      <c r="BK148" s="533">
        <v>1.4999999999999999E-2</v>
      </c>
    </row>
    <row r="150" spans="1:63" ht="14.25" customHeight="1" x14ac:dyDescent="0.35">
      <c r="A150" s="197" t="s">
        <v>1726</v>
      </c>
      <c r="B150" s="2"/>
    </row>
    <row r="151" spans="1:63" ht="14.25" customHeight="1" x14ac:dyDescent="0.35">
      <c r="A151" s="39" t="s">
        <v>1728</v>
      </c>
      <c r="B151" s="2"/>
    </row>
    <row r="152" spans="1:63" ht="14.25" customHeight="1" x14ac:dyDescent="0.35">
      <c r="B152" s="39" t="s">
        <v>1728</v>
      </c>
      <c r="C152" s="59" t="s">
        <v>1729</v>
      </c>
      <c r="D152" s="59" t="s">
        <v>1730</v>
      </c>
      <c r="E152" s="59" t="s">
        <v>1731</v>
      </c>
    </row>
    <row r="153" spans="1:63" ht="14.25" customHeight="1" x14ac:dyDescent="0.35">
      <c r="A153" s="5" t="s">
        <v>751</v>
      </c>
      <c r="B153" s="78" t="s">
        <v>181</v>
      </c>
      <c r="C153" s="78" t="s">
        <v>386</v>
      </c>
      <c r="D153" s="78" t="s">
        <v>29</v>
      </c>
      <c r="E153" s="78" t="s">
        <v>29</v>
      </c>
    </row>
    <row r="154" spans="1:63" ht="14.25" customHeight="1" x14ac:dyDescent="0.35">
      <c r="A154" s="47" t="s">
        <v>291</v>
      </c>
      <c r="B154" s="45">
        <v>1</v>
      </c>
      <c r="C154" s="64">
        <v>2016</v>
      </c>
      <c r="D154" s="535">
        <v>-0.1</v>
      </c>
      <c r="E154" s="535">
        <v>0.1</v>
      </c>
    </row>
    <row r="155" spans="1:63" ht="14.25" customHeight="1" x14ac:dyDescent="0.35">
      <c r="A155" s="47" t="s">
        <v>148</v>
      </c>
      <c r="B155" s="45">
        <v>1</v>
      </c>
      <c r="C155" s="64">
        <v>2016</v>
      </c>
      <c r="D155" s="535">
        <v>-0.1</v>
      </c>
      <c r="E155" s="535">
        <v>0.1</v>
      </c>
    </row>
    <row r="156" spans="1:63" ht="14.25" customHeight="1" x14ac:dyDescent="0.35">
      <c r="A156" s="47" t="s">
        <v>149</v>
      </c>
      <c r="B156" s="45">
        <v>1</v>
      </c>
      <c r="C156" s="64">
        <v>2016</v>
      </c>
      <c r="D156" s="535">
        <v>-0.1</v>
      </c>
      <c r="E156" s="535">
        <v>0.1</v>
      </c>
    </row>
    <row r="157" spans="1:63" ht="14.25" customHeight="1" x14ac:dyDescent="0.35">
      <c r="A157" s="47" t="s">
        <v>150</v>
      </c>
      <c r="B157" s="45">
        <v>1</v>
      </c>
      <c r="C157" s="64">
        <v>2016</v>
      </c>
      <c r="D157" s="535">
        <v>-0.1</v>
      </c>
      <c r="E157" s="535">
        <v>0.1</v>
      </c>
    </row>
    <row r="158" spans="1:63" ht="14.25" customHeight="1" x14ac:dyDescent="0.35">
      <c r="A158" s="47" t="s">
        <v>151</v>
      </c>
      <c r="B158" s="45">
        <v>1</v>
      </c>
      <c r="C158" s="64">
        <v>2016</v>
      </c>
      <c r="D158" s="535">
        <v>-0.1</v>
      </c>
      <c r="E158" s="535">
        <v>0.1</v>
      </c>
    </row>
    <row r="159" spans="1:63" ht="14.25" customHeight="1" x14ac:dyDescent="0.35">
      <c r="A159" s="47" t="s">
        <v>217</v>
      </c>
      <c r="B159" s="45">
        <v>1</v>
      </c>
      <c r="C159" s="64">
        <v>2016</v>
      </c>
      <c r="D159" s="535">
        <v>-0.1</v>
      </c>
      <c r="E159" s="535">
        <v>0.1</v>
      </c>
    </row>
    <row r="160" spans="1:63" ht="14.25" customHeight="1" x14ac:dyDescent="0.35">
      <c r="A160" s="47" t="s">
        <v>153</v>
      </c>
      <c r="B160" s="45">
        <v>1</v>
      </c>
      <c r="C160" s="64">
        <v>2016</v>
      </c>
      <c r="D160" s="535">
        <v>-0.1</v>
      </c>
      <c r="E160" s="535">
        <v>0.1</v>
      </c>
    </row>
    <row r="161" spans="1:5" ht="14.25" customHeight="1" x14ac:dyDescent="0.35">
      <c r="A161" s="47" t="s">
        <v>154</v>
      </c>
      <c r="B161" s="45">
        <v>1</v>
      </c>
      <c r="C161" s="64">
        <v>2016</v>
      </c>
      <c r="D161" s="535">
        <v>-0.1</v>
      </c>
      <c r="E161" s="535">
        <v>0.1</v>
      </c>
    </row>
    <row r="162" spans="1:5" ht="14.25" customHeight="1" x14ac:dyDescent="0.35">
      <c r="A162" s="47" t="s">
        <v>155</v>
      </c>
      <c r="B162" s="45">
        <v>1</v>
      </c>
      <c r="C162" s="64">
        <v>2016</v>
      </c>
      <c r="D162" s="535">
        <v>-0.1</v>
      </c>
      <c r="E162" s="535">
        <v>0.1</v>
      </c>
    </row>
    <row r="163" spans="1:5" ht="14.25" customHeight="1" x14ac:dyDescent="0.35">
      <c r="A163" s="47" t="s">
        <v>156</v>
      </c>
      <c r="B163" s="45">
        <v>1</v>
      </c>
      <c r="C163" s="64">
        <v>2016</v>
      </c>
      <c r="D163" s="535">
        <v>-0.1</v>
      </c>
      <c r="E163" s="535">
        <v>0.1</v>
      </c>
    </row>
    <row r="164" spans="1:5" ht="14.25" customHeight="1" x14ac:dyDescent="0.35">
      <c r="A164" s="47" t="s">
        <v>157</v>
      </c>
      <c r="B164" s="45">
        <v>1</v>
      </c>
      <c r="C164" s="64">
        <v>2016</v>
      </c>
      <c r="D164" s="535">
        <v>-0.1</v>
      </c>
      <c r="E164" s="535">
        <v>0.1</v>
      </c>
    </row>
    <row r="165" spans="1:5" ht="14.25" customHeight="1" x14ac:dyDescent="0.35">
      <c r="A165" s="47" t="s">
        <v>158</v>
      </c>
      <c r="B165" s="45">
        <v>1</v>
      </c>
      <c r="C165" s="64">
        <v>2016</v>
      </c>
      <c r="D165" s="535">
        <v>-0.1</v>
      </c>
      <c r="E165" s="535">
        <v>0.1</v>
      </c>
    </row>
    <row r="166" spans="1:5" ht="14.25" customHeight="1" x14ac:dyDescent="0.35">
      <c r="A166" s="47" t="s">
        <v>159</v>
      </c>
      <c r="B166" s="45">
        <v>1</v>
      </c>
      <c r="C166" s="64">
        <v>2016</v>
      </c>
      <c r="D166" s="535">
        <v>-0.1</v>
      </c>
      <c r="E166" s="535">
        <v>0.1</v>
      </c>
    </row>
    <row r="167" spans="1:5" ht="14.25" customHeight="1" x14ac:dyDescent="0.35">
      <c r="A167" s="47" t="s">
        <v>160</v>
      </c>
      <c r="B167" s="45">
        <v>1</v>
      </c>
      <c r="C167" s="64">
        <v>2016</v>
      </c>
      <c r="D167" s="535">
        <v>-0.1</v>
      </c>
      <c r="E167" s="535">
        <v>0.1</v>
      </c>
    </row>
    <row r="168" spans="1:5" ht="14.25" customHeight="1" x14ac:dyDescent="0.35">
      <c r="A168" s="47" t="s">
        <v>161</v>
      </c>
      <c r="B168" s="45">
        <v>1</v>
      </c>
      <c r="C168" s="64">
        <v>2016</v>
      </c>
      <c r="D168" s="535">
        <v>-0.1</v>
      </c>
      <c r="E168" s="535">
        <v>0.1</v>
      </c>
    </row>
    <row r="169" spans="1:5" ht="14.25" customHeight="1" x14ac:dyDescent="0.35">
      <c r="A169" s="47" t="s">
        <v>162</v>
      </c>
      <c r="B169" s="45">
        <v>1</v>
      </c>
      <c r="C169" s="64">
        <v>2016</v>
      </c>
      <c r="D169" s="535">
        <v>-0.1</v>
      </c>
      <c r="E169" s="535">
        <v>0.1</v>
      </c>
    </row>
    <row r="170" spans="1:5" ht="14.25" customHeight="1" x14ac:dyDescent="0.35">
      <c r="A170" s="47" t="s">
        <v>292</v>
      </c>
      <c r="B170" s="45">
        <v>1</v>
      </c>
      <c r="C170" s="64">
        <v>2016</v>
      </c>
      <c r="D170" s="535">
        <v>-0.1</v>
      </c>
      <c r="E170" s="535">
        <v>0.1</v>
      </c>
    </row>
    <row r="171" spans="1:5" ht="14.25" customHeight="1" x14ac:dyDescent="0.35">
      <c r="A171" s="47" t="s">
        <v>164</v>
      </c>
      <c r="B171" s="45">
        <v>1</v>
      </c>
      <c r="C171" s="64">
        <v>2016</v>
      </c>
      <c r="D171" s="535">
        <v>-0.1</v>
      </c>
      <c r="E171" s="535">
        <v>0.1</v>
      </c>
    </row>
    <row r="172" spans="1:5" ht="14.25" customHeight="1" x14ac:dyDescent="0.35">
      <c r="A172" s="47" t="s">
        <v>165</v>
      </c>
      <c r="B172" s="45">
        <v>1</v>
      </c>
      <c r="C172" s="64">
        <v>2016</v>
      </c>
      <c r="D172" s="535">
        <v>-0.1</v>
      </c>
      <c r="E172" s="535">
        <v>0.1</v>
      </c>
    </row>
    <row r="173" spans="1:5" ht="14.25" customHeight="1" x14ac:dyDescent="0.35">
      <c r="A173" s="47" t="s">
        <v>166</v>
      </c>
      <c r="B173" s="45">
        <v>1</v>
      </c>
      <c r="C173" s="64">
        <v>2016</v>
      </c>
      <c r="D173" s="535">
        <v>-0.1</v>
      </c>
      <c r="E173" s="535">
        <v>0.1</v>
      </c>
    </row>
    <row r="174" spans="1:5" ht="14.25" customHeight="1" x14ac:dyDescent="0.35">
      <c r="A174" s="47" t="s">
        <v>167</v>
      </c>
      <c r="B174" s="45">
        <v>1</v>
      </c>
      <c r="C174" s="64">
        <v>2016</v>
      </c>
      <c r="D174" s="535">
        <v>-0.1</v>
      </c>
      <c r="E174" s="535">
        <v>0.1</v>
      </c>
    </row>
    <row r="175" spans="1:5" ht="14.25" customHeight="1" x14ac:dyDescent="0.35">
      <c r="A175" s="47" t="s">
        <v>168</v>
      </c>
      <c r="B175" s="45">
        <v>1</v>
      </c>
      <c r="C175" s="64">
        <v>2016</v>
      </c>
      <c r="D175" s="535">
        <v>-0.1</v>
      </c>
      <c r="E175" s="535">
        <v>0.1</v>
      </c>
    </row>
    <row r="176" spans="1:5" ht="14.25" customHeight="1" x14ac:dyDescent="0.35">
      <c r="A176" s="47" t="s">
        <v>169</v>
      </c>
      <c r="B176" s="45">
        <v>1</v>
      </c>
      <c r="C176" s="64">
        <v>2016</v>
      </c>
      <c r="D176" s="535">
        <v>-0.1</v>
      </c>
      <c r="E176" s="535">
        <v>0.1</v>
      </c>
    </row>
    <row r="177" spans="1:63" ht="14.25" customHeight="1" x14ac:dyDescent="0.35">
      <c r="A177" s="47" t="s">
        <v>170</v>
      </c>
      <c r="B177" s="45">
        <v>1</v>
      </c>
      <c r="C177" s="64">
        <v>2016</v>
      </c>
      <c r="D177" s="535">
        <v>-0.1</v>
      </c>
      <c r="E177" s="535">
        <v>0.1</v>
      </c>
    </row>
    <row r="178" spans="1:63" ht="14.25" customHeight="1" x14ac:dyDescent="0.35">
      <c r="A178" s="47" t="s">
        <v>171</v>
      </c>
      <c r="B178" s="45">
        <v>1</v>
      </c>
      <c r="C178" s="64">
        <v>2016</v>
      </c>
      <c r="D178" s="535">
        <v>-0.1</v>
      </c>
      <c r="E178" s="535">
        <v>0.1</v>
      </c>
    </row>
    <row r="179" spans="1:63" ht="14.25" customHeight="1" x14ac:dyDescent="0.35">
      <c r="A179" s="47" t="s">
        <v>172</v>
      </c>
      <c r="B179" s="45">
        <v>1</v>
      </c>
      <c r="C179" s="64">
        <v>2016</v>
      </c>
      <c r="D179" s="535">
        <v>-0.1</v>
      </c>
      <c r="E179" s="535">
        <v>0.1</v>
      </c>
    </row>
    <row r="180" spans="1:63" ht="14.25" customHeight="1" x14ac:dyDescent="0.35">
      <c r="A180" s="47" t="s">
        <v>173</v>
      </c>
      <c r="B180" s="45">
        <v>1</v>
      </c>
      <c r="C180" s="64">
        <v>2016</v>
      </c>
      <c r="D180" s="535">
        <v>-0.1</v>
      </c>
      <c r="E180" s="535">
        <v>0.1</v>
      </c>
    </row>
    <row r="181" spans="1:63" ht="14.25" customHeight="1" x14ac:dyDescent="0.35">
      <c r="A181" s="47" t="s">
        <v>136</v>
      </c>
      <c r="B181" s="45">
        <v>1</v>
      </c>
      <c r="C181" s="64">
        <v>2016</v>
      </c>
      <c r="D181" s="535">
        <v>-0.1</v>
      </c>
      <c r="E181" s="535">
        <v>0.1</v>
      </c>
    </row>
    <row r="182" spans="1:63" ht="14.25" customHeight="1" x14ac:dyDescent="0.35">
      <c r="A182" s="47" t="s">
        <v>197</v>
      </c>
      <c r="B182" s="45">
        <v>1</v>
      </c>
      <c r="C182" s="64">
        <v>2016</v>
      </c>
      <c r="D182" s="535">
        <v>-0.1</v>
      </c>
      <c r="E182" s="535">
        <v>0.1</v>
      </c>
    </row>
    <row r="183" spans="1:63" ht="14.25" customHeight="1" x14ac:dyDescent="0.35">
      <c r="A183" s="47" t="s">
        <v>218</v>
      </c>
      <c r="B183" s="45">
        <v>1</v>
      </c>
      <c r="C183" s="64">
        <v>2016</v>
      </c>
      <c r="D183" s="535">
        <v>-0.1</v>
      </c>
      <c r="E183" s="535">
        <v>0.1</v>
      </c>
    </row>
    <row r="184" spans="1:63" ht="14.25" customHeight="1" x14ac:dyDescent="0.35">
      <c r="A184" s="47" t="s">
        <v>198</v>
      </c>
      <c r="B184" s="45">
        <v>1</v>
      </c>
      <c r="C184" s="64">
        <v>2016</v>
      </c>
      <c r="D184" s="535">
        <v>-0.1</v>
      </c>
      <c r="E184" s="535">
        <v>0.1</v>
      </c>
    </row>
    <row r="185" spans="1:63" ht="14.25" customHeight="1" x14ac:dyDescent="0.35">
      <c r="A185" s="47" t="s">
        <v>140</v>
      </c>
      <c r="B185" s="45">
        <v>1</v>
      </c>
      <c r="C185" s="64">
        <v>2016</v>
      </c>
      <c r="D185" s="535">
        <v>-0.1</v>
      </c>
      <c r="E185" s="535">
        <v>0.1</v>
      </c>
    </row>
    <row r="186" spans="1:63" ht="14.25" customHeight="1" x14ac:dyDescent="0.35">
      <c r="A186" s="47" t="s">
        <v>199</v>
      </c>
      <c r="B186" s="45">
        <v>1</v>
      </c>
      <c r="C186" s="64">
        <v>2016</v>
      </c>
      <c r="D186" s="535">
        <v>-0.1</v>
      </c>
      <c r="E186" s="535">
        <v>0.1</v>
      </c>
    </row>
    <row r="187" spans="1:63" ht="14.25" customHeight="1" x14ac:dyDescent="0.35">
      <c r="A187" s="47" t="s">
        <v>142</v>
      </c>
      <c r="B187" s="45">
        <v>1</v>
      </c>
      <c r="C187" s="64">
        <v>2016</v>
      </c>
      <c r="D187" s="535">
        <v>-0.1</v>
      </c>
      <c r="E187" s="535">
        <v>0.1</v>
      </c>
    </row>
    <row r="188" spans="1:63" ht="14.25" customHeight="1" x14ac:dyDescent="0.35">
      <c r="A188" s="47" t="s">
        <v>143</v>
      </c>
      <c r="B188" s="45">
        <v>1</v>
      </c>
      <c r="C188" s="64">
        <v>2016</v>
      </c>
      <c r="D188" s="535">
        <v>-0.1</v>
      </c>
      <c r="E188" s="535">
        <v>0.1</v>
      </c>
    </row>
    <row r="189" spans="1:63" ht="14.25" customHeight="1" x14ac:dyDescent="0.35">
      <c r="A189" s="49"/>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c r="AE189" s="16"/>
      <c r="AF189" s="16"/>
      <c r="AG189" s="16"/>
      <c r="AH189" s="16"/>
      <c r="AI189" s="16"/>
      <c r="AJ189" s="16"/>
      <c r="AK189" s="16"/>
      <c r="AL189" s="16"/>
      <c r="AM189" s="16"/>
      <c r="AN189" s="16"/>
      <c r="AO189" s="16"/>
      <c r="AP189" s="16"/>
      <c r="AQ189" s="16"/>
      <c r="AR189" s="16"/>
      <c r="AS189" s="16"/>
      <c r="AT189" s="16"/>
      <c r="AU189" s="16"/>
      <c r="AV189" s="16"/>
      <c r="AW189" s="16"/>
      <c r="AX189" s="16"/>
      <c r="AY189" s="16"/>
      <c r="AZ189" s="16"/>
      <c r="BA189" s="16"/>
      <c r="BB189" s="16"/>
      <c r="BC189" s="16"/>
      <c r="BD189" s="16"/>
      <c r="BE189" s="16"/>
      <c r="BF189" s="16"/>
      <c r="BG189" s="16"/>
      <c r="BH189" s="16"/>
      <c r="BI189" s="16"/>
      <c r="BJ189" s="16"/>
      <c r="BK189" s="16"/>
    </row>
    <row r="190" spans="1:63" ht="14.25" customHeight="1" x14ac:dyDescent="0.35">
      <c r="A190" s="197" t="s">
        <v>879</v>
      </c>
      <c r="B190" s="2"/>
    </row>
    <row r="191" spans="1:63" ht="14.25" customHeight="1" x14ac:dyDescent="0.35">
      <c r="A191" s="39" t="s">
        <v>1534</v>
      </c>
      <c r="B191" s="2"/>
    </row>
    <row r="192" spans="1:63" ht="14.25" customHeight="1" x14ac:dyDescent="0.35">
      <c r="A192" s="43" t="s">
        <v>1449</v>
      </c>
      <c r="B192" s="11" t="s">
        <v>223</v>
      </c>
    </row>
    <row r="193" spans="1:63" ht="14.25" customHeight="1" x14ac:dyDescent="0.35">
      <c r="A193" s="523">
        <v>0</v>
      </c>
      <c r="B193" s="524" t="s">
        <v>1539</v>
      </c>
    </row>
    <row r="194" spans="1:63" ht="14.25" customHeight="1" x14ac:dyDescent="0.35">
      <c r="A194" s="523">
        <v>1</v>
      </c>
      <c r="B194" s="524" t="s">
        <v>1732</v>
      </c>
    </row>
    <row r="195" spans="1:63" ht="14.25" customHeight="1" x14ac:dyDescent="0.35">
      <c r="A195" s="44" t="s">
        <v>224</v>
      </c>
      <c r="B195" s="45">
        <v>1</v>
      </c>
    </row>
    <row r="196" spans="1:63" ht="14.25" customHeight="1" x14ac:dyDescent="0.35">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c r="AE196" s="16"/>
      <c r="AF196" s="16"/>
      <c r="AG196" s="16"/>
      <c r="AH196" s="16"/>
      <c r="AI196" s="16"/>
      <c r="AJ196" s="16"/>
      <c r="AK196" s="16"/>
      <c r="AL196" s="16"/>
      <c r="AM196" s="16"/>
      <c r="AN196" s="16"/>
      <c r="AO196" s="16"/>
      <c r="AP196" s="16"/>
      <c r="AQ196" s="16"/>
      <c r="AR196" s="16"/>
      <c r="AS196" s="16"/>
      <c r="AT196" s="16"/>
      <c r="AU196" s="16"/>
      <c r="AV196" s="16"/>
      <c r="AW196" s="16"/>
      <c r="AX196" s="16"/>
      <c r="AY196" s="16"/>
      <c r="AZ196" s="16"/>
      <c r="BA196" s="16"/>
      <c r="BB196" s="16"/>
      <c r="BC196" s="16"/>
      <c r="BD196" s="16"/>
      <c r="BE196" s="16"/>
      <c r="BF196" s="16"/>
      <c r="BG196" s="16"/>
      <c r="BH196" s="16"/>
      <c r="BI196" s="16"/>
      <c r="BJ196" s="16"/>
      <c r="BK196" s="16"/>
    </row>
    <row r="197" spans="1:63" ht="14.25" customHeight="1" x14ac:dyDescent="0.35">
      <c r="A197" s="17" t="s">
        <v>727</v>
      </c>
      <c r="B197" s="531" t="s">
        <v>294</v>
      </c>
    </row>
    <row r="198" spans="1:63" ht="14.25" customHeight="1" x14ac:dyDescent="0.35">
      <c r="A198" s="86" t="s">
        <v>448</v>
      </c>
      <c r="B198" s="525" t="s">
        <v>28</v>
      </c>
    </row>
    <row r="199" spans="1:63" ht="14.25" customHeight="1" x14ac:dyDescent="0.35">
      <c r="A199" s="86" t="s">
        <v>180</v>
      </c>
      <c r="B199" s="115">
        <v>2016</v>
      </c>
    </row>
    <row r="201" spans="1:63" ht="14.25" customHeight="1" x14ac:dyDescent="0.35">
      <c r="A201" s="17" t="s">
        <v>727</v>
      </c>
      <c r="B201" s="531" t="s">
        <v>1535</v>
      </c>
    </row>
    <row r="202" spans="1:63" ht="14.25" customHeight="1" x14ac:dyDescent="0.35">
      <c r="A202" s="86" t="s">
        <v>448</v>
      </c>
      <c r="B202" s="525" t="s">
        <v>28</v>
      </c>
    </row>
    <row r="203" spans="1:63" ht="14.25" customHeight="1" x14ac:dyDescent="0.35">
      <c r="A203" s="86" t="s">
        <v>180</v>
      </c>
      <c r="B203" s="115">
        <v>2050</v>
      </c>
    </row>
    <row r="204" spans="1:63" ht="14.25" customHeight="1" x14ac:dyDescent="0.35">
      <c r="A204" s="165"/>
    </row>
    <row r="205" spans="1:63" ht="14.25" customHeight="1" x14ac:dyDescent="0.35">
      <c r="A205" s="116" t="s">
        <v>1460</v>
      </c>
      <c r="B205" t="s">
        <v>1544</v>
      </c>
    </row>
    <row r="206" spans="1:63" ht="14.25" customHeight="1" x14ac:dyDescent="0.35">
      <c r="A206" s="44" t="s">
        <v>475</v>
      </c>
      <c r="B206" s="121" t="s">
        <v>229</v>
      </c>
      <c r="C206" s="121" t="s">
        <v>230</v>
      </c>
      <c r="D206" s="121" t="s">
        <v>231</v>
      </c>
      <c r="E206" s="121" t="s">
        <v>232</v>
      </c>
      <c r="F206" s="121" t="s">
        <v>233</v>
      </c>
      <c r="G206" s="121" t="s">
        <v>234</v>
      </c>
      <c r="H206" s="121" t="s">
        <v>235</v>
      </c>
      <c r="I206" s="121" t="s">
        <v>236</v>
      </c>
      <c r="J206" s="121" t="s">
        <v>237</v>
      </c>
      <c r="K206" s="121" t="s">
        <v>238</v>
      </c>
      <c r="L206" s="121" t="s">
        <v>239</v>
      </c>
      <c r="M206" s="121" t="s">
        <v>240</v>
      </c>
      <c r="N206" s="121" t="s">
        <v>241</v>
      </c>
      <c r="O206" s="121" t="s">
        <v>242</v>
      </c>
      <c r="P206" s="121" t="s">
        <v>243</v>
      </c>
      <c r="Q206" s="121" t="s">
        <v>244</v>
      </c>
      <c r="R206" s="121" t="s">
        <v>245</v>
      </c>
      <c r="S206" s="121" t="s">
        <v>246</v>
      </c>
      <c r="T206" s="121" t="s">
        <v>247</v>
      </c>
      <c r="U206" s="121" t="s">
        <v>248</v>
      </c>
      <c r="V206" s="121" t="s">
        <v>249</v>
      </c>
      <c r="W206" s="121" t="s">
        <v>250</v>
      </c>
      <c r="X206" s="121" t="s">
        <v>251</v>
      </c>
      <c r="Y206" s="121" t="s">
        <v>252</v>
      </c>
      <c r="Z206" s="121" t="s">
        <v>253</v>
      </c>
      <c r="AA206" s="121" t="s">
        <v>254</v>
      </c>
      <c r="AB206" s="121" t="s">
        <v>255</v>
      </c>
      <c r="AC206" s="121" t="s">
        <v>256</v>
      </c>
      <c r="AD206" s="121" t="s">
        <v>257</v>
      </c>
      <c r="AE206" s="121" t="s">
        <v>258</v>
      </c>
      <c r="AF206" s="121" t="s">
        <v>259</v>
      </c>
      <c r="AG206" s="121" t="s">
        <v>260</v>
      </c>
      <c r="AH206" s="121" t="s">
        <v>261</v>
      </c>
      <c r="AI206" s="121" t="s">
        <v>262</v>
      </c>
      <c r="AJ206" s="121" t="s">
        <v>263</v>
      </c>
      <c r="AK206" s="121" t="s">
        <v>264</v>
      </c>
      <c r="AL206" s="121" t="s">
        <v>265</v>
      </c>
      <c r="AM206" s="121" t="s">
        <v>266</v>
      </c>
      <c r="AN206" s="121" t="s">
        <v>267</v>
      </c>
      <c r="AO206" s="121" t="s">
        <v>268</v>
      </c>
      <c r="AP206" s="121" t="s">
        <v>269</v>
      </c>
      <c r="AQ206" s="121" t="s">
        <v>270</v>
      </c>
      <c r="AR206" s="121" t="s">
        <v>271</v>
      </c>
      <c r="AS206" s="121" t="s">
        <v>272</v>
      </c>
      <c r="AT206" s="121" t="s">
        <v>273</v>
      </c>
      <c r="AU206" s="121" t="s">
        <v>274</v>
      </c>
      <c r="AV206" s="121" t="s">
        <v>275</v>
      </c>
      <c r="AW206" s="121" t="s">
        <v>276</v>
      </c>
      <c r="AX206" s="121" t="s">
        <v>277</v>
      </c>
      <c r="AY206" s="121" t="s">
        <v>278</v>
      </c>
      <c r="AZ206" s="121" t="s">
        <v>279</v>
      </c>
      <c r="BA206" s="121" t="s">
        <v>280</v>
      </c>
      <c r="BB206" s="121" t="s">
        <v>281</v>
      </c>
      <c r="BC206" s="121" t="s">
        <v>282</v>
      </c>
      <c r="BD206" s="121" t="s">
        <v>283</v>
      </c>
      <c r="BE206" s="121" t="s">
        <v>284</v>
      </c>
      <c r="BF206" s="121" t="s">
        <v>285</v>
      </c>
      <c r="BG206" s="121" t="s">
        <v>286</v>
      </c>
      <c r="BH206" s="121" t="s">
        <v>287</v>
      </c>
      <c r="BI206" s="121" t="s">
        <v>288</v>
      </c>
      <c r="BJ206" s="121" t="s">
        <v>289</v>
      </c>
      <c r="BK206" s="121" t="s">
        <v>290</v>
      </c>
    </row>
    <row r="207" spans="1:63" ht="14.25" customHeight="1" x14ac:dyDescent="0.35">
      <c r="A207" s="50" t="s">
        <v>291</v>
      </c>
      <c r="B207" s="536">
        <v>0</v>
      </c>
      <c r="C207" s="536">
        <v>0</v>
      </c>
      <c r="D207" s="536">
        <v>0</v>
      </c>
      <c r="E207" s="536">
        <v>0</v>
      </c>
      <c r="F207" s="536">
        <v>0</v>
      </c>
      <c r="G207" s="536">
        <v>0</v>
      </c>
      <c r="H207" s="536">
        <v>0</v>
      </c>
      <c r="I207" s="536">
        <v>0</v>
      </c>
      <c r="J207" s="536">
        <v>0</v>
      </c>
      <c r="K207" s="536">
        <v>0</v>
      </c>
      <c r="L207" s="536">
        <v>0</v>
      </c>
      <c r="M207" s="536">
        <v>0</v>
      </c>
      <c r="N207" s="536">
        <v>0</v>
      </c>
      <c r="O207" s="536">
        <v>0</v>
      </c>
      <c r="P207" s="536">
        <v>0</v>
      </c>
      <c r="Q207" s="536">
        <v>0</v>
      </c>
      <c r="R207" s="536">
        <v>0</v>
      </c>
      <c r="S207" s="536">
        <v>0</v>
      </c>
      <c r="T207" s="536">
        <v>0</v>
      </c>
      <c r="U207" s="536">
        <v>0</v>
      </c>
      <c r="V207" s="536">
        <v>0</v>
      </c>
      <c r="W207" s="536">
        <v>0</v>
      </c>
      <c r="X207" s="536">
        <v>0</v>
      </c>
      <c r="Y207" s="536">
        <v>0</v>
      </c>
      <c r="Z207" s="536">
        <v>0</v>
      </c>
      <c r="AA207" s="536">
        <v>0</v>
      </c>
      <c r="AB207" s="536">
        <v>0</v>
      </c>
      <c r="AC207" s="536">
        <v>0</v>
      </c>
      <c r="AD207" s="536">
        <v>0</v>
      </c>
      <c r="AE207" s="536">
        <v>0</v>
      </c>
      <c r="AF207" s="536">
        <v>0</v>
      </c>
      <c r="AG207" s="536">
        <v>0</v>
      </c>
      <c r="AH207" s="536">
        <v>0</v>
      </c>
      <c r="AI207" s="536">
        <v>0</v>
      </c>
      <c r="AJ207" s="536">
        <v>0</v>
      </c>
      <c r="AK207" s="536">
        <v>0</v>
      </c>
      <c r="AL207" s="536">
        <v>0</v>
      </c>
      <c r="AM207" s="536">
        <v>0</v>
      </c>
      <c r="AN207" s="536">
        <v>0</v>
      </c>
      <c r="AO207" s="536">
        <v>0</v>
      </c>
      <c r="AP207" s="536">
        <v>0</v>
      </c>
      <c r="AQ207" s="536">
        <v>0</v>
      </c>
      <c r="AR207" s="536">
        <v>0</v>
      </c>
      <c r="AS207" s="536">
        <v>0</v>
      </c>
      <c r="AT207" s="536">
        <v>0</v>
      </c>
      <c r="AU207" s="536">
        <v>0</v>
      </c>
      <c r="AV207" s="536">
        <v>-3.6169286527696021E-2</v>
      </c>
      <c r="AW207" s="536">
        <v>-3.6169286527696021E-2</v>
      </c>
      <c r="AX207" s="536">
        <v>-3.6169286527696021E-2</v>
      </c>
      <c r="AY207" s="536">
        <v>0</v>
      </c>
      <c r="AZ207" s="536">
        <v>0</v>
      </c>
      <c r="BA207" s="536">
        <v>0</v>
      </c>
      <c r="BB207" s="536">
        <v>0</v>
      </c>
      <c r="BC207" s="536">
        <v>0</v>
      </c>
      <c r="BD207" s="536">
        <v>0</v>
      </c>
      <c r="BE207" s="536">
        <v>0</v>
      </c>
      <c r="BF207" s="536">
        <v>0</v>
      </c>
      <c r="BG207" s="536">
        <v>0</v>
      </c>
      <c r="BH207" s="536">
        <v>0</v>
      </c>
      <c r="BI207" s="536">
        <v>0</v>
      </c>
      <c r="BJ207" s="536">
        <v>0</v>
      </c>
      <c r="BK207" s="536">
        <v>0</v>
      </c>
    </row>
    <row r="208" spans="1:63" ht="14.25" customHeight="1" x14ac:dyDescent="0.35">
      <c r="A208" s="46" t="s">
        <v>148</v>
      </c>
      <c r="B208" s="536">
        <v>0</v>
      </c>
      <c r="C208" s="536">
        <v>0</v>
      </c>
      <c r="D208" s="536">
        <v>0</v>
      </c>
      <c r="E208" s="536">
        <v>0</v>
      </c>
      <c r="F208" s="536">
        <v>0</v>
      </c>
      <c r="G208" s="536">
        <v>0</v>
      </c>
      <c r="H208" s="536">
        <v>0</v>
      </c>
      <c r="I208" s="536">
        <v>0</v>
      </c>
      <c r="J208" s="536">
        <v>0</v>
      </c>
      <c r="K208" s="536">
        <v>0</v>
      </c>
      <c r="L208" s="536">
        <v>0</v>
      </c>
      <c r="M208" s="536">
        <v>0</v>
      </c>
      <c r="N208" s="536">
        <v>0</v>
      </c>
      <c r="O208" s="536">
        <v>0</v>
      </c>
      <c r="P208" s="536">
        <v>0</v>
      </c>
      <c r="Q208" s="536">
        <v>0</v>
      </c>
      <c r="R208" s="536">
        <v>0</v>
      </c>
      <c r="S208" s="536">
        <v>0</v>
      </c>
      <c r="T208" s="536">
        <v>0</v>
      </c>
      <c r="U208" s="536">
        <v>0</v>
      </c>
      <c r="V208" s="536">
        <v>0</v>
      </c>
      <c r="W208" s="536">
        <v>0</v>
      </c>
      <c r="X208" s="536">
        <v>0</v>
      </c>
      <c r="Y208" s="536">
        <v>0</v>
      </c>
      <c r="Z208" s="536">
        <v>0</v>
      </c>
      <c r="AA208" s="536">
        <v>0</v>
      </c>
      <c r="AB208" s="536">
        <v>0</v>
      </c>
      <c r="AC208" s="536">
        <v>0</v>
      </c>
      <c r="AD208" s="536">
        <v>0</v>
      </c>
      <c r="AE208" s="536">
        <v>0</v>
      </c>
      <c r="AF208" s="536">
        <v>0</v>
      </c>
      <c r="AG208" s="536">
        <v>0</v>
      </c>
      <c r="AH208" s="536">
        <v>0</v>
      </c>
      <c r="AI208" s="536">
        <v>0</v>
      </c>
      <c r="AJ208" s="536">
        <v>0</v>
      </c>
      <c r="AK208" s="536">
        <v>0</v>
      </c>
      <c r="AL208" s="536">
        <v>0</v>
      </c>
      <c r="AM208" s="536">
        <v>0</v>
      </c>
      <c r="AN208" s="536">
        <v>0</v>
      </c>
      <c r="AO208" s="536">
        <v>0</v>
      </c>
      <c r="AP208" s="536">
        <v>0</v>
      </c>
      <c r="AQ208" s="536">
        <v>0</v>
      </c>
      <c r="AR208" s="536">
        <v>0</v>
      </c>
      <c r="AS208" s="536">
        <v>0</v>
      </c>
      <c r="AT208" s="536">
        <v>0</v>
      </c>
      <c r="AU208" s="536">
        <v>0</v>
      </c>
      <c r="AV208" s="536">
        <v>0</v>
      </c>
      <c r="AW208" s="536">
        <v>0</v>
      </c>
      <c r="AX208" s="536">
        <v>0</v>
      </c>
      <c r="AY208" s="536">
        <v>0</v>
      </c>
      <c r="AZ208" s="536">
        <v>0</v>
      </c>
      <c r="BA208" s="536">
        <v>0</v>
      </c>
      <c r="BB208" s="536">
        <v>0</v>
      </c>
      <c r="BC208" s="536">
        <v>0</v>
      </c>
      <c r="BD208" s="536">
        <v>0</v>
      </c>
      <c r="BE208" s="536">
        <v>0</v>
      </c>
      <c r="BF208" s="536">
        <v>0</v>
      </c>
      <c r="BG208" s="536">
        <v>0</v>
      </c>
      <c r="BH208" s="536">
        <v>0</v>
      </c>
      <c r="BI208" s="536">
        <v>0</v>
      </c>
      <c r="BJ208" s="536">
        <v>0</v>
      </c>
      <c r="BK208" s="536">
        <v>0</v>
      </c>
    </row>
    <row r="209" spans="1:63" ht="14.25" customHeight="1" x14ac:dyDescent="0.35">
      <c r="A209" s="46" t="s">
        <v>149</v>
      </c>
      <c r="B209" s="536">
        <v>0</v>
      </c>
      <c r="C209" s="536">
        <v>0</v>
      </c>
      <c r="D209" s="536">
        <v>0</v>
      </c>
      <c r="E209" s="536">
        <v>0</v>
      </c>
      <c r="F209" s="536">
        <v>0</v>
      </c>
      <c r="G209" s="536">
        <v>0</v>
      </c>
      <c r="H209" s="536">
        <v>0</v>
      </c>
      <c r="I209" s="536">
        <v>0</v>
      </c>
      <c r="J209" s="536">
        <v>0</v>
      </c>
      <c r="K209" s="536">
        <v>0</v>
      </c>
      <c r="L209" s="536">
        <v>0</v>
      </c>
      <c r="M209" s="536">
        <v>0</v>
      </c>
      <c r="N209" s="536">
        <v>0</v>
      </c>
      <c r="O209" s="536">
        <v>0</v>
      </c>
      <c r="P209" s="536">
        <v>0</v>
      </c>
      <c r="Q209" s="536">
        <v>0</v>
      </c>
      <c r="R209" s="536">
        <v>0</v>
      </c>
      <c r="S209" s="536">
        <v>0</v>
      </c>
      <c r="T209" s="536">
        <v>0</v>
      </c>
      <c r="U209" s="536">
        <v>0</v>
      </c>
      <c r="V209" s="536">
        <v>0</v>
      </c>
      <c r="W209" s="536">
        <v>0</v>
      </c>
      <c r="X209" s="536">
        <v>0</v>
      </c>
      <c r="Y209" s="536">
        <v>0</v>
      </c>
      <c r="Z209" s="536">
        <v>0</v>
      </c>
      <c r="AA209" s="536">
        <v>-5.165816052474681E-3</v>
      </c>
      <c r="AB209" s="536">
        <v>0</v>
      </c>
      <c r="AC209" s="536">
        <v>0</v>
      </c>
      <c r="AD209" s="536">
        <v>0</v>
      </c>
      <c r="AE209" s="536">
        <v>0</v>
      </c>
      <c r="AF209" s="536">
        <v>0</v>
      </c>
      <c r="AG209" s="536">
        <v>0</v>
      </c>
      <c r="AH209" s="536">
        <v>0</v>
      </c>
      <c r="AI209" s="536">
        <v>0</v>
      </c>
      <c r="AJ209" s="536">
        <v>0</v>
      </c>
      <c r="AK209" s="536">
        <v>0</v>
      </c>
      <c r="AL209" s="536">
        <v>0</v>
      </c>
      <c r="AM209" s="536">
        <v>0</v>
      </c>
      <c r="AN209" s="536">
        <v>0</v>
      </c>
      <c r="AO209" s="536">
        <v>0</v>
      </c>
      <c r="AP209" s="536">
        <v>0</v>
      </c>
      <c r="AQ209" s="536">
        <v>0</v>
      </c>
      <c r="AR209" s="536">
        <v>0</v>
      </c>
      <c r="AS209" s="536">
        <v>0</v>
      </c>
      <c r="AT209" s="536">
        <v>0</v>
      </c>
      <c r="AU209" s="536">
        <v>0</v>
      </c>
      <c r="AV209" s="536">
        <v>0</v>
      </c>
      <c r="AW209" s="536">
        <v>0</v>
      </c>
      <c r="AX209" s="536">
        <v>0</v>
      </c>
      <c r="AY209" s="536">
        <v>0</v>
      </c>
      <c r="AZ209" s="536">
        <v>0</v>
      </c>
      <c r="BA209" s="536">
        <v>0</v>
      </c>
      <c r="BB209" s="536">
        <v>0</v>
      </c>
      <c r="BC209" s="536">
        <v>0</v>
      </c>
      <c r="BD209" s="536">
        <v>0</v>
      </c>
      <c r="BE209" s="536">
        <v>0</v>
      </c>
      <c r="BF209" s="536">
        <v>0</v>
      </c>
      <c r="BG209" s="536">
        <v>-4.4077532387365004E-2</v>
      </c>
      <c r="BH209" s="536">
        <v>0</v>
      </c>
      <c r="BI209" s="536">
        <v>0</v>
      </c>
      <c r="BJ209" s="536">
        <v>0</v>
      </c>
      <c r="BK209" s="536">
        <v>0</v>
      </c>
    </row>
    <row r="210" spans="1:63" ht="14.25" customHeight="1" x14ac:dyDescent="0.35">
      <c r="A210" s="46" t="s">
        <v>150</v>
      </c>
      <c r="B210" s="537">
        <v>0</v>
      </c>
      <c r="C210" s="537">
        <v>0</v>
      </c>
      <c r="D210" s="537">
        <v>-5.719199077224979E-2</v>
      </c>
      <c r="E210" s="537">
        <v>-0.32671117482614243</v>
      </c>
      <c r="F210" s="537">
        <v>-9.0401140466776497E-2</v>
      </c>
      <c r="G210" s="537">
        <v>-0.1068629013749639</v>
      </c>
      <c r="H210" s="537">
        <v>-0.10835055798248849</v>
      </c>
      <c r="I210" s="537">
        <v>-7.9012456716284762E-2</v>
      </c>
      <c r="J210" s="537">
        <v>0</v>
      </c>
      <c r="K210" s="537">
        <v>-0.10089042231954459</v>
      </c>
      <c r="L210" s="537">
        <v>-0.10089042231954459</v>
      </c>
      <c r="M210" s="537">
        <v>-7.9012456716284762E-2</v>
      </c>
      <c r="N210" s="537">
        <v>-0.10089042231954459</v>
      </c>
      <c r="O210" s="537">
        <v>-0.10089042231954459</v>
      </c>
      <c r="P210" s="537">
        <v>-0.10089042231954459</v>
      </c>
      <c r="Q210" s="537">
        <v>-0.10089042231954459</v>
      </c>
      <c r="R210" s="537">
        <v>-0.10089042231954459</v>
      </c>
      <c r="S210" s="537">
        <v>-0.12162984969727042</v>
      </c>
      <c r="T210" s="537">
        <v>-7.4088415877534675E-2</v>
      </c>
      <c r="U210" s="537">
        <v>0</v>
      </c>
      <c r="V210" s="537">
        <v>-7.8356936965787605E-2</v>
      </c>
      <c r="W210" s="537">
        <v>-0.11153030081173465</v>
      </c>
      <c r="X210" s="537">
        <v>-0.25992965496756426</v>
      </c>
      <c r="Y210" s="537">
        <v>-0.28538458884858053</v>
      </c>
      <c r="Z210" s="537">
        <v>0</v>
      </c>
      <c r="AA210" s="537">
        <v>-8.1539452582283345E-2</v>
      </c>
      <c r="AB210" s="537">
        <v>-0.10292732334416499</v>
      </c>
      <c r="AC210" s="537">
        <v>-7.2695144909088238E-2</v>
      </c>
      <c r="AD210" s="537">
        <v>-0.3102526239795631</v>
      </c>
      <c r="AE210" s="537">
        <v>-9.539051474008764E-2</v>
      </c>
      <c r="AF210" s="537">
        <v>-9.4029740448507204E-2</v>
      </c>
      <c r="AG210" s="537">
        <v>-1.2941847367278103E-2</v>
      </c>
      <c r="AH210" s="537">
        <v>-1.2941847367278103E-2</v>
      </c>
      <c r="AI210" s="537">
        <v>0</v>
      </c>
      <c r="AJ210" s="537">
        <v>-1.2941847367278103E-2</v>
      </c>
      <c r="AK210" s="537">
        <v>-1.2941847367278214E-2</v>
      </c>
      <c r="AL210" s="537">
        <v>-2.0022217259307529E-2</v>
      </c>
      <c r="AM210" s="537">
        <v>0</v>
      </c>
      <c r="AN210" s="537">
        <v>0</v>
      </c>
      <c r="AO210" s="537">
        <v>-2.0022217259307196E-2</v>
      </c>
      <c r="AP210" s="537">
        <v>-2.0022217259307196E-2</v>
      </c>
      <c r="AQ210" s="537">
        <v>-2.0022217259307307E-2</v>
      </c>
      <c r="AR210" s="537">
        <v>-2.8918972167920498E-2</v>
      </c>
      <c r="AS210" s="537">
        <v>-9.2886577746151167E-2</v>
      </c>
      <c r="AT210" s="537">
        <v>-0.10649990591716585</v>
      </c>
      <c r="AU210" s="537">
        <v>-0.11251708252442172</v>
      </c>
      <c r="AV210" s="537">
        <v>-7.4687259541351692E-2</v>
      </c>
      <c r="AW210" s="537">
        <v>-7.4687259541351692E-2</v>
      </c>
      <c r="AX210" s="537">
        <v>-7.4687259541351692E-2</v>
      </c>
      <c r="AY210" s="537">
        <v>-0.25998812310750707</v>
      </c>
      <c r="AZ210" s="537">
        <v>-0.25998812310750707</v>
      </c>
      <c r="BA210" s="537">
        <v>-5.7083376970961774E-2</v>
      </c>
      <c r="BB210" s="537">
        <v>-0.15648910893745749</v>
      </c>
      <c r="BC210" s="537">
        <v>-7.8522884401315274E-3</v>
      </c>
      <c r="BD210" s="537">
        <v>-3.9765827642622265E-2</v>
      </c>
      <c r="BE210" s="537">
        <v>0</v>
      </c>
      <c r="BF210" s="537">
        <v>-9.7972478405285335E-2</v>
      </c>
      <c r="BG210" s="537">
        <v>-8.7789877783968628E-2</v>
      </c>
      <c r="BH210" s="537">
        <v>-3.4481173224633288E-2</v>
      </c>
      <c r="BI210" s="537">
        <v>-0.15140391068726156</v>
      </c>
      <c r="BJ210" s="537">
        <v>-9.5923663156968875E-2</v>
      </c>
      <c r="BK210" s="537">
        <v>0</v>
      </c>
    </row>
    <row r="211" spans="1:63" ht="14.25" customHeight="1" x14ac:dyDescent="0.35">
      <c r="A211" s="46" t="s">
        <v>151</v>
      </c>
      <c r="B211" s="536">
        <v>0</v>
      </c>
      <c r="C211" s="536">
        <v>-0.32352019398447163</v>
      </c>
      <c r="D211" s="536">
        <v>-0.32917223448177324</v>
      </c>
      <c r="E211" s="536">
        <v>-0.33076518339234928</v>
      </c>
      <c r="F211" s="536">
        <v>-0.23126234386771649</v>
      </c>
      <c r="G211" s="536">
        <v>0</v>
      </c>
      <c r="H211" s="536">
        <v>0</v>
      </c>
      <c r="I211" s="536">
        <v>-0.22163732074787934</v>
      </c>
      <c r="J211" s="536">
        <v>0</v>
      </c>
      <c r="K211" s="536">
        <v>-0.24012724718360867</v>
      </c>
      <c r="L211" s="536">
        <v>-0.24012724718360867</v>
      </c>
      <c r="M211" s="536">
        <v>0</v>
      </c>
      <c r="N211" s="536">
        <v>-0.24012724718360867</v>
      </c>
      <c r="O211" s="536">
        <v>-0.24012724718360867</v>
      </c>
      <c r="P211" s="536">
        <v>-0.24012724718360867</v>
      </c>
      <c r="Q211" s="536">
        <v>-0.24012724718360867</v>
      </c>
      <c r="R211" s="536">
        <v>-0.24012724718360856</v>
      </c>
      <c r="S211" s="536">
        <v>0</v>
      </c>
      <c r="T211" s="536">
        <v>0</v>
      </c>
      <c r="U211" s="536">
        <v>0</v>
      </c>
      <c r="V211" s="536">
        <v>0</v>
      </c>
      <c r="W211" s="536">
        <v>0</v>
      </c>
      <c r="X211" s="536">
        <v>0</v>
      </c>
      <c r="Y211" s="536">
        <v>0</v>
      </c>
      <c r="Z211" s="536">
        <v>0</v>
      </c>
      <c r="AA211" s="536">
        <v>0</v>
      </c>
      <c r="AB211" s="536">
        <v>0</v>
      </c>
      <c r="AC211" s="536">
        <v>0</v>
      </c>
      <c r="AD211" s="536">
        <v>0</v>
      </c>
      <c r="AE211" s="536">
        <v>-9.2578911458071067E-2</v>
      </c>
      <c r="AF211" s="536">
        <v>0</v>
      </c>
      <c r="AG211" s="536">
        <v>0</v>
      </c>
      <c r="AH211" s="536">
        <v>0</v>
      </c>
      <c r="AI211" s="536">
        <v>0</v>
      </c>
      <c r="AJ211" s="536">
        <v>0</v>
      </c>
      <c r="AK211" s="536">
        <v>0</v>
      </c>
      <c r="AL211" s="536">
        <v>0</v>
      </c>
      <c r="AM211" s="536">
        <v>0</v>
      </c>
      <c r="AN211" s="536">
        <v>0</v>
      </c>
      <c r="AO211" s="536">
        <v>0</v>
      </c>
      <c r="AP211" s="536">
        <v>0</v>
      </c>
      <c r="AQ211" s="536">
        <v>0</v>
      </c>
      <c r="AR211" s="536">
        <v>0</v>
      </c>
      <c r="AS211" s="536">
        <v>0</v>
      </c>
      <c r="AT211" s="536">
        <v>0</v>
      </c>
      <c r="AU211" s="536">
        <v>0</v>
      </c>
      <c r="AV211" s="536">
        <v>0</v>
      </c>
      <c r="AW211" s="536">
        <v>0</v>
      </c>
      <c r="AX211" s="536">
        <v>0</v>
      </c>
      <c r="AY211" s="536">
        <v>0</v>
      </c>
      <c r="AZ211" s="536">
        <v>0</v>
      </c>
      <c r="BA211" s="536">
        <v>0</v>
      </c>
      <c r="BB211" s="536">
        <v>0</v>
      </c>
      <c r="BC211" s="536">
        <v>0</v>
      </c>
      <c r="BD211" s="536">
        <v>0</v>
      </c>
      <c r="BE211" s="536">
        <v>0</v>
      </c>
      <c r="BF211" s="536">
        <v>0</v>
      </c>
      <c r="BG211" s="536">
        <v>0</v>
      </c>
      <c r="BH211" s="536">
        <v>0</v>
      </c>
      <c r="BI211" s="536">
        <v>0</v>
      </c>
      <c r="BJ211" s="536">
        <v>0</v>
      </c>
      <c r="BK211" s="536">
        <v>-0.33349090370616086</v>
      </c>
    </row>
    <row r="212" spans="1:63" ht="14.25" customHeight="1" x14ac:dyDescent="0.35">
      <c r="A212" s="46" t="s">
        <v>217</v>
      </c>
      <c r="B212" s="536">
        <v>-1.0890251588224764E-3</v>
      </c>
      <c r="C212" s="536">
        <v>-1.0890251588224764E-3</v>
      </c>
      <c r="D212" s="536">
        <v>0</v>
      </c>
      <c r="E212" s="536">
        <v>0</v>
      </c>
      <c r="F212" s="536">
        <v>0</v>
      </c>
      <c r="G212" s="536">
        <v>0</v>
      </c>
      <c r="H212" s="536">
        <v>0</v>
      </c>
      <c r="I212" s="536">
        <v>0</v>
      </c>
      <c r="J212" s="536">
        <v>0</v>
      </c>
      <c r="K212" s="536">
        <v>0</v>
      </c>
      <c r="L212" s="536">
        <v>0</v>
      </c>
      <c r="M212" s="536">
        <v>0</v>
      </c>
      <c r="N212" s="536">
        <v>0</v>
      </c>
      <c r="O212" s="536">
        <v>0</v>
      </c>
      <c r="P212" s="536">
        <v>0</v>
      </c>
      <c r="Q212" s="536">
        <v>0</v>
      </c>
      <c r="R212" s="536">
        <v>0</v>
      </c>
      <c r="S212" s="536">
        <v>0</v>
      </c>
      <c r="T212" s="536">
        <v>0</v>
      </c>
      <c r="U212" s="536">
        <v>0</v>
      </c>
      <c r="V212" s="536">
        <v>0</v>
      </c>
      <c r="W212" s="536">
        <v>0</v>
      </c>
      <c r="X212" s="536">
        <v>0</v>
      </c>
      <c r="Y212" s="536">
        <v>0</v>
      </c>
      <c r="Z212" s="536">
        <v>0</v>
      </c>
      <c r="AA212" s="536">
        <v>0</v>
      </c>
      <c r="AB212" s="536">
        <v>0</v>
      </c>
      <c r="AC212" s="536">
        <v>0</v>
      </c>
      <c r="AD212" s="536">
        <v>0</v>
      </c>
      <c r="AE212" s="536">
        <v>0</v>
      </c>
      <c r="AF212" s="536">
        <v>0</v>
      </c>
      <c r="AG212" s="536">
        <v>0</v>
      </c>
      <c r="AH212" s="536">
        <v>0</v>
      </c>
      <c r="AI212" s="536">
        <v>0</v>
      </c>
      <c r="AJ212" s="536">
        <v>0</v>
      </c>
      <c r="AK212" s="536">
        <v>0</v>
      </c>
      <c r="AL212" s="536">
        <v>0</v>
      </c>
      <c r="AM212" s="536">
        <v>0</v>
      </c>
      <c r="AN212" s="536">
        <v>0</v>
      </c>
      <c r="AO212" s="536">
        <v>0</v>
      </c>
      <c r="AP212" s="536">
        <v>0</v>
      </c>
      <c r="AQ212" s="536">
        <v>0</v>
      </c>
      <c r="AR212" s="536">
        <v>0</v>
      </c>
      <c r="AS212" s="536">
        <v>0</v>
      </c>
      <c r="AT212" s="536">
        <v>0</v>
      </c>
      <c r="AU212" s="536">
        <v>-6.2857339584694638E-2</v>
      </c>
      <c r="AV212" s="536">
        <v>0</v>
      </c>
      <c r="AW212" s="536">
        <v>0</v>
      </c>
      <c r="AX212" s="536">
        <v>0</v>
      </c>
      <c r="AY212" s="536">
        <v>-2.7673932823664704E-2</v>
      </c>
      <c r="AZ212" s="536">
        <v>-2.7673932823664704E-2</v>
      </c>
      <c r="BA212" s="536">
        <v>0</v>
      </c>
      <c r="BB212" s="536">
        <v>-7.4694564627011961E-2</v>
      </c>
      <c r="BC212" s="536">
        <v>0</v>
      </c>
      <c r="BD212" s="536">
        <v>0</v>
      </c>
      <c r="BE212" s="536">
        <v>0</v>
      </c>
      <c r="BF212" s="536">
        <v>0</v>
      </c>
      <c r="BG212" s="536">
        <v>0</v>
      </c>
      <c r="BH212" s="536">
        <v>-4.8889886656390713E-2</v>
      </c>
      <c r="BI212" s="536">
        <v>-2.9255944125866407E-2</v>
      </c>
      <c r="BJ212" s="536">
        <v>-4.1170973219279872E-2</v>
      </c>
      <c r="BK212" s="536">
        <v>-0.17107374849799351</v>
      </c>
    </row>
    <row r="213" spans="1:63" ht="14.25" customHeight="1" x14ac:dyDescent="0.35">
      <c r="A213" s="46" t="s">
        <v>153</v>
      </c>
      <c r="B213" s="536">
        <v>0</v>
      </c>
      <c r="C213" s="536">
        <v>0</v>
      </c>
      <c r="D213" s="536">
        <v>0</v>
      </c>
      <c r="E213" s="536">
        <v>-1.8559295375614848E-2</v>
      </c>
      <c r="F213" s="536">
        <v>0</v>
      </c>
      <c r="G213" s="536">
        <v>0</v>
      </c>
      <c r="H213" s="536">
        <v>0</v>
      </c>
      <c r="I213" s="536">
        <v>0</v>
      </c>
      <c r="J213" s="536">
        <v>0</v>
      </c>
      <c r="K213" s="536">
        <v>0</v>
      </c>
      <c r="L213" s="536">
        <v>0</v>
      </c>
      <c r="M213" s="536">
        <v>0</v>
      </c>
      <c r="N213" s="536">
        <v>0</v>
      </c>
      <c r="O213" s="536">
        <v>0</v>
      </c>
      <c r="P213" s="536">
        <v>0</v>
      </c>
      <c r="Q213" s="536">
        <v>0</v>
      </c>
      <c r="R213" s="536">
        <v>0</v>
      </c>
      <c r="S213" s="536">
        <v>0</v>
      </c>
      <c r="T213" s="536">
        <v>0</v>
      </c>
      <c r="U213" s="536">
        <v>0</v>
      </c>
      <c r="V213" s="536">
        <v>0</v>
      </c>
      <c r="W213" s="536">
        <v>0</v>
      </c>
      <c r="X213" s="536">
        <v>0</v>
      </c>
      <c r="Y213" s="536">
        <v>-9.6326896686972363E-3</v>
      </c>
      <c r="Z213" s="536">
        <v>0</v>
      </c>
      <c r="AA213" s="536">
        <v>0</v>
      </c>
      <c r="AB213" s="536">
        <v>0</v>
      </c>
      <c r="AC213" s="536">
        <v>0</v>
      </c>
      <c r="AD213" s="536">
        <v>0</v>
      </c>
      <c r="AE213" s="536">
        <v>0</v>
      </c>
      <c r="AF213" s="536">
        <v>0</v>
      </c>
      <c r="AG213" s="536">
        <v>0</v>
      </c>
      <c r="AH213" s="536">
        <v>0</v>
      </c>
      <c r="AI213" s="536">
        <v>0</v>
      </c>
      <c r="AJ213" s="536">
        <v>0</v>
      </c>
      <c r="AK213" s="536">
        <v>0</v>
      </c>
      <c r="AL213" s="536">
        <v>0</v>
      </c>
      <c r="AM213" s="536">
        <v>0</v>
      </c>
      <c r="AN213" s="536">
        <v>0</v>
      </c>
      <c r="AO213" s="536">
        <v>0</v>
      </c>
      <c r="AP213" s="536">
        <v>0</v>
      </c>
      <c r="AQ213" s="536">
        <v>0</v>
      </c>
      <c r="AR213" s="536">
        <v>0</v>
      </c>
      <c r="AS213" s="536">
        <v>0</v>
      </c>
      <c r="AT213" s="536">
        <v>0</v>
      </c>
      <c r="AU213" s="536">
        <v>0</v>
      </c>
      <c r="AV213" s="536">
        <v>0</v>
      </c>
      <c r="AW213" s="536">
        <v>0</v>
      </c>
      <c r="AX213" s="536">
        <v>0</v>
      </c>
      <c r="AY213" s="536">
        <v>0</v>
      </c>
      <c r="AZ213" s="536">
        <v>0</v>
      </c>
      <c r="BA213" s="536">
        <v>0</v>
      </c>
      <c r="BB213" s="536">
        <v>0</v>
      </c>
      <c r="BC213" s="536">
        <v>0</v>
      </c>
      <c r="BD213" s="536">
        <v>0</v>
      </c>
      <c r="BE213" s="536">
        <v>0</v>
      </c>
      <c r="BF213" s="536">
        <v>0</v>
      </c>
      <c r="BG213" s="536">
        <v>0</v>
      </c>
      <c r="BH213" s="536">
        <v>0</v>
      </c>
      <c r="BI213" s="536">
        <v>0</v>
      </c>
      <c r="BJ213" s="536">
        <v>0</v>
      </c>
      <c r="BK213" s="536">
        <v>0</v>
      </c>
    </row>
    <row r="214" spans="1:63" ht="14.25" customHeight="1" x14ac:dyDescent="0.35">
      <c r="A214" s="46" t="s">
        <v>154</v>
      </c>
      <c r="B214" s="536">
        <v>-0.15885222436376534</v>
      </c>
      <c r="C214" s="536">
        <v>-0.15885222436376534</v>
      </c>
      <c r="D214" s="536">
        <v>0</v>
      </c>
      <c r="E214" s="536">
        <v>-0.1843137254899555</v>
      </c>
      <c r="F214" s="536">
        <v>-1.2365730496078364E-2</v>
      </c>
      <c r="G214" s="536">
        <v>0</v>
      </c>
      <c r="H214" s="536">
        <v>0</v>
      </c>
      <c r="I214" s="536">
        <v>0</v>
      </c>
      <c r="J214" s="536">
        <v>0</v>
      </c>
      <c r="K214" s="536">
        <v>-2.3754898492172383E-2</v>
      </c>
      <c r="L214" s="536">
        <v>-2.3754898492172383E-2</v>
      </c>
      <c r="M214" s="536">
        <v>0</v>
      </c>
      <c r="N214" s="536">
        <v>-2.3754898492172383E-2</v>
      </c>
      <c r="O214" s="536">
        <v>-2.3754898492172383E-2</v>
      </c>
      <c r="P214" s="536">
        <v>-2.3754898492172383E-2</v>
      </c>
      <c r="Q214" s="536">
        <v>-2.3754898492172383E-2</v>
      </c>
      <c r="R214" s="536">
        <v>-2.3754898492172383E-2</v>
      </c>
      <c r="S214" s="536">
        <v>-0.10615901733066346</v>
      </c>
      <c r="T214" s="536">
        <v>-9.4889351358977581E-2</v>
      </c>
      <c r="U214" s="536">
        <v>-0.26549786273906173</v>
      </c>
      <c r="V214" s="536">
        <v>-0.25747030161230111</v>
      </c>
      <c r="W214" s="536">
        <v>-0.1031726212518782</v>
      </c>
      <c r="X214" s="536">
        <v>0</v>
      </c>
      <c r="Y214" s="536">
        <v>-4.9952028879330368E-2</v>
      </c>
      <c r="Z214" s="536">
        <v>0</v>
      </c>
      <c r="AA214" s="536">
        <v>-5.3047732764905264E-2</v>
      </c>
      <c r="AB214" s="536">
        <v>-1.9503849410455909E-2</v>
      </c>
      <c r="AC214" s="536">
        <v>-4.5223733908201891E-2</v>
      </c>
      <c r="AD214" s="536">
        <v>0</v>
      </c>
      <c r="AE214" s="536">
        <v>-4.8716872144974777E-2</v>
      </c>
      <c r="AF214" s="536">
        <v>-7.144220167497517E-2</v>
      </c>
      <c r="AG214" s="536">
        <v>-0.15386245714597735</v>
      </c>
      <c r="AH214" s="536">
        <v>-0.15386245714597735</v>
      </c>
      <c r="AI214" s="536">
        <v>0</v>
      </c>
      <c r="AJ214" s="536">
        <v>-0.15386245714597735</v>
      </c>
      <c r="AK214" s="536">
        <v>-0.15386245714597735</v>
      </c>
      <c r="AL214" s="536">
        <v>-0.1599319746986767</v>
      </c>
      <c r="AM214" s="536">
        <v>0</v>
      </c>
      <c r="AN214" s="536">
        <v>0</v>
      </c>
      <c r="AO214" s="536">
        <v>-0.1599319746986767</v>
      </c>
      <c r="AP214" s="536">
        <v>-0.1599319746986767</v>
      </c>
      <c r="AQ214" s="536">
        <v>-0.1599319746986767</v>
      </c>
      <c r="AR214" s="536">
        <v>-0.16755855507559736</v>
      </c>
      <c r="AS214" s="536">
        <v>-3.1447462243976432E-2</v>
      </c>
      <c r="AT214" s="536">
        <v>-0.10607228103734234</v>
      </c>
      <c r="AU214" s="536">
        <v>-9.15155038962433E-2</v>
      </c>
      <c r="AV214" s="536">
        <v>-5.4719285264865469E-2</v>
      </c>
      <c r="AW214" s="536">
        <v>-5.4719285264865469E-2</v>
      </c>
      <c r="AX214" s="536">
        <v>-5.4719285264914319E-2</v>
      </c>
      <c r="AY214" s="536">
        <v>-0.22518662226491615</v>
      </c>
      <c r="AZ214" s="536">
        <v>-0.22518662226491615</v>
      </c>
      <c r="BA214" s="536">
        <v>0</v>
      </c>
      <c r="BB214" s="536">
        <v>-0.10366508891629078</v>
      </c>
      <c r="BC214" s="536">
        <v>-2.4067519144930327E-2</v>
      </c>
      <c r="BD214" s="536">
        <v>-4.6717735436160757E-2</v>
      </c>
      <c r="BE214" s="536">
        <v>0</v>
      </c>
      <c r="BF214" s="536">
        <v>-5.0707106311995043E-2</v>
      </c>
      <c r="BG214" s="536">
        <v>-7.1248419329858592E-2</v>
      </c>
      <c r="BH214" s="536">
        <v>-4.1887463450863804E-2</v>
      </c>
      <c r="BI214" s="536">
        <v>-0.13344367631450837</v>
      </c>
      <c r="BJ214" s="536">
        <v>-7.0695008613464783E-2</v>
      </c>
      <c r="BK214" s="536">
        <v>0</v>
      </c>
    </row>
    <row r="215" spans="1:63" ht="14.25" customHeight="1" x14ac:dyDescent="0.35">
      <c r="A215" s="46" t="s">
        <v>155</v>
      </c>
      <c r="B215" s="536">
        <v>-2.7008639290560743E-2</v>
      </c>
      <c r="C215" s="536">
        <v>-2.7008639290560743E-2</v>
      </c>
      <c r="D215" s="536">
        <v>-3.3055791560464565E-2</v>
      </c>
      <c r="E215" s="536">
        <v>0</v>
      </c>
      <c r="F215" s="536">
        <v>0</v>
      </c>
      <c r="G215" s="536">
        <v>0</v>
      </c>
      <c r="H215" s="536">
        <v>0</v>
      </c>
      <c r="I215" s="536">
        <v>0</v>
      </c>
      <c r="J215" s="536">
        <v>0</v>
      </c>
      <c r="K215" s="536">
        <v>0</v>
      </c>
      <c r="L215" s="536">
        <v>0</v>
      </c>
      <c r="M215" s="536">
        <v>0</v>
      </c>
      <c r="N215" s="536">
        <v>0</v>
      </c>
      <c r="O215" s="536">
        <v>0</v>
      </c>
      <c r="P215" s="536">
        <v>0</v>
      </c>
      <c r="Q215" s="536">
        <v>0</v>
      </c>
      <c r="R215" s="536">
        <v>0</v>
      </c>
      <c r="S215" s="536">
        <v>0</v>
      </c>
      <c r="T215" s="536">
        <v>0</v>
      </c>
      <c r="U215" s="536">
        <v>0</v>
      </c>
      <c r="V215" s="536">
        <v>0</v>
      </c>
      <c r="W215" s="536">
        <v>0</v>
      </c>
      <c r="X215" s="536">
        <v>0</v>
      </c>
      <c r="Y215" s="536">
        <v>0</v>
      </c>
      <c r="Z215" s="536">
        <v>0</v>
      </c>
      <c r="AA215" s="536">
        <v>0</v>
      </c>
      <c r="AB215" s="536">
        <v>0</v>
      </c>
      <c r="AC215" s="536">
        <v>0</v>
      </c>
      <c r="AD215" s="536">
        <v>0</v>
      </c>
      <c r="AE215" s="536">
        <v>0</v>
      </c>
      <c r="AF215" s="536">
        <v>0</v>
      </c>
      <c r="AG215" s="536">
        <v>0</v>
      </c>
      <c r="AH215" s="536">
        <v>0</v>
      </c>
      <c r="AI215" s="536">
        <v>0</v>
      </c>
      <c r="AJ215" s="536">
        <v>0</v>
      </c>
      <c r="AK215" s="536">
        <v>0</v>
      </c>
      <c r="AL215" s="536">
        <v>0</v>
      </c>
      <c r="AM215" s="536">
        <v>0</v>
      </c>
      <c r="AN215" s="536">
        <v>0</v>
      </c>
      <c r="AO215" s="536">
        <v>0</v>
      </c>
      <c r="AP215" s="536">
        <v>0</v>
      </c>
      <c r="AQ215" s="536">
        <v>0</v>
      </c>
      <c r="AR215" s="536">
        <v>0</v>
      </c>
      <c r="AS215" s="536">
        <v>0</v>
      </c>
      <c r="AT215" s="536">
        <v>0</v>
      </c>
      <c r="AU215" s="536">
        <v>0</v>
      </c>
      <c r="AV215" s="536">
        <v>0</v>
      </c>
      <c r="AW215" s="536">
        <v>0</v>
      </c>
      <c r="AX215" s="536">
        <v>0</v>
      </c>
      <c r="AY215" s="536">
        <v>0</v>
      </c>
      <c r="AZ215" s="536">
        <v>0</v>
      </c>
      <c r="BA215" s="536">
        <v>0</v>
      </c>
      <c r="BB215" s="536">
        <v>0</v>
      </c>
      <c r="BC215" s="536">
        <v>0</v>
      </c>
      <c r="BD215" s="536">
        <v>0</v>
      </c>
      <c r="BE215" s="536">
        <v>0</v>
      </c>
      <c r="BF215" s="536">
        <v>0</v>
      </c>
      <c r="BG215" s="536">
        <v>0</v>
      </c>
      <c r="BH215" s="536">
        <v>0</v>
      </c>
      <c r="BI215" s="536">
        <v>0</v>
      </c>
      <c r="BJ215" s="536">
        <v>0</v>
      </c>
      <c r="BK215" s="536">
        <v>0</v>
      </c>
    </row>
    <row r="216" spans="1:63" ht="14.25" customHeight="1" x14ac:dyDescent="0.35">
      <c r="A216" s="46" t="s">
        <v>156</v>
      </c>
      <c r="B216" s="536">
        <v>0</v>
      </c>
      <c r="C216" s="536">
        <v>0</v>
      </c>
      <c r="D216" s="536">
        <v>0</v>
      </c>
      <c r="E216" s="536">
        <v>0</v>
      </c>
      <c r="F216" s="536">
        <v>0</v>
      </c>
      <c r="G216" s="536">
        <v>0</v>
      </c>
      <c r="H216" s="536">
        <v>0</v>
      </c>
      <c r="I216" s="536">
        <v>0</v>
      </c>
      <c r="J216" s="536">
        <v>0</v>
      </c>
      <c r="K216" s="536">
        <v>0</v>
      </c>
      <c r="L216" s="536">
        <v>0</v>
      </c>
      <c r="M216" s="536">
        <v>0</v>
      </c>
      <c r="N216" s="536">
        <v>0</v>
      </c>
      <c r="O216" s="536">
        <v>0</v>
      </c>
      <c r="P216" s="536">
        <v>0</v>
      </c>
      <c r="Q216" s="536">
        <v>0</v>
      </c>
      <c r="R216" s="536">
        <v>0</v>
      </c>
      <c r="S216" s="536">
        <v>0</v>
      </c>
      <c r="T216" s="536">
        <v>0</v>
      </c>
      <c r="U216" s="536">
        <v>0</v>
      </c>
      <c r="V216" s="536">
        <v>0</v>
      </c>
      <c r="W216" s="536">
        <v>0</v>
      </c>
      <c r="X216" s="536">
        <v>0</v>
      </c>
      <c r="Y216" s="536">
        <v>0</v>
      </c>
      <c r="Z216" s="536">
        <v>0</v>
      </c>
      <c r="AA216" s="536">
        <v>0</v>
      </c>
      <c r="AB216" s="536">
        <v>0</v>
      </c>
      <c r="AC216" s="536">
        <v>0</v>
      </c>
      <c r="AD216" s="536">
        <v>0</v>
      </c>
      <c r="AE216" s="536">
        <v>0</v>
      </c>
      <c r="AF216" s="536">
        <v>0</v>
      </c>
      <c r="AG216" s="536">
        <v>0</v>
      </c>
      <c r="AH216" s="536">
        <v>0</v>
      </c>
      <c r="AI216" s="536">
        <v>0</v>
      </c>
      <c r="AJ216" s="536">
        <v>0</v>
      </c>
      <c r="AK216" s="536">
        <v>0</v>
      </c>
      <c r="AL216" s="536">
        <v>0</v>
      </c>
      <c r="AM216" s="536">
        <v>0</v>
      </c>
      <c r="AN216" s="536">
        <v>0</v>
      </c>
      <c r="AO216" s="536">
        <v>0</v>
      </c>
      <c r="AP216" s="536">
        <v>0</v>
      </c>
      <c r="AQ216" s="536">
        <v>0</v>
      </c>
      <c r="AR216" s="536">
        <v>0</v>
      </c>
      <c r="AS216" s="536">
        <v>0</v>
      </c>
      <c r="AT216" s="536">
        <v>0</v>
      </c>
      <c r="AU216" s="536">
        <v>0</v>
      </c>
      <c r="AV216" s="536">
        <v>0</v>
      </c>
      <c r="AW216" s="536">
        <v>0</v>
      </c>
      <c r="AX216" s="536">
        <v>0</v>
      </c>
      <c r="AY216" s="536">
        <v>0</v>
      </c>
      <c r="AZ216" s="536">
        <v>0</v>
      </c>
      <c r="BA216" s="536">
        <v>0</v>
      </c>
      <c r="BB216" s="536">
        <v>0</v>
      </c>
      <c r="BC216" s="536">
        <v>0</v>
      </c>
      <c r="BD216" s="536">
        <v>0</v>
      </c>
      <c r="BE216" s="536">
        <v>0</v>
      </c>
      <c r="BF216" s="536">
        <v>0</v>
      </c>
      <c r="BG216" s="536">
        <v>0</v>
      </c>
      <c r="BH216" s="536">
        <v>0</v>
      </c>
      <c r="BI216" s="536">
        <v>0</v>
      </c>
      <c r="BJ216" s="536">
        <v>0</v>
      </c>
      <c r="BK216" s="536">
        <v>-0.37731084303898577</v>
      </c>
    </row>
    <row r="217" spans="1:63" ht="14.25" customHeight="1" x14ac:dyDescent="0.35">
      <c r="A217" s="46" t="s">
        <v>157</v>
      </c>
      <c r="B217" s="536">
        <v>0</v>
      </c>
      <c r="C217" s="536">
        <v>0</v>
      </c>
      <c r="D217" s="536">
        <v>0</v>
      </c>
      <c r="E217" s="536">
        <v>0</v>
      </c>
      <c r="F217" s="536">
        <v>0</v>
      </c>
      <c r="G217" s="536">
        <v>0</v>
      </c>
      <c r="H217" s="536">
        <v>0</v>
      </c>
      <c r="I217" s="536">
        <v>0</v>
      </c>
      <c r="J217" s="536">
        <v>0</v>
      </c>
      <c r="K217" s="536">
        <v>0</v>
      </c>
      <c r="L217" s="536">
        <v>0</v>
      </c>
      <c r="M217" s="536">
        <v>0</v>
      </c>
      <c r="N217" s="536">
        <v>0</v>
      </c>
      <c r="O217" s="536">
        <v>0</v>
      </c>
      <c r="P217" s="536">
        <v>0</v>
      </c>
      <c r="Q217" s="536">
        <v>0</v>
      </c>
      <c r="R217" s="536">
        <v>0</v>
      </c>
      <c r="S217" s="536">
        <v>0</v>
      </c>
      <c r="T217" s="536">
        <v>0</v>
      </c>
      <c r="U217" s="536">
        <v>0</v>
      </c>
      <c r="V217" s="536">
        <v>0</v>
      </c>
      <c r="W217" s="536">
        <v>0</v>
      </c>
      <c r="X217" s="536">
        <v>0</v>
      </c>
      <c r="Y217" s="536">
        <v>0</v>
      </c>
      <c r="Z217" s="536">
        <v>0</v>
      </c>
      <c r="AA217" s="536">
        <v>0</v>
      </c>
      <c r="AB217" s="536">
        <v>0</v>
      </c>
      <c r="AC217" s="536">
        <v>0</v>
      </c>
      <c r="AD217" s="536">
        <v>0</v>
      </c>
      <c r="AE217" s="536">
        <v>0</v>
      </c>
      <c r="AF217" s="536">
        <v>0</v>
      </c>
      <c r="AG217" s="536">
        <v>0</v>
      </c>
      <c r="AH217" s="536">
        <v>0</v>
      </c>
      <c r="AI217" s="536">
        <v>0</v>
      </c>
      <c r="AJ217" s="536">
        <v>0</v>
      </c>
      <c r="AK217" s="536">
        <v>0</v>
      </c>
      <c r="AL217" s="536">
        <v>0</v>
      </c>
      <c r="AM217" s="536">
        <v>0</v>
      </c>
      <c r="AN217" s="536">
        <v>0</v>
      </c>
      <c r="AO217" s="536">
        <v>0</v>
      </c>
      <c r="AP217" s="536">
        <v>0</v>
      </c>
      <c r="AQ217" s="536">
        <v>0</v>
      </c>
      <c r="AR217" s="536">
        <v>0</v>
      </c>
      <c r="AS217" s="536">
        <v>0</v>
      </c>
      <c r="AT217" s="536">
        <v>0</v>
      </c>
      <c r="AU217" s="536">
        <v>0</v>
      </c>
      <c r="AV217" s="536">
        <v>0</v>
      </c>
      <c r="AW217" s="536">
        <v>0</v>
      </c>
      <c r="AX217" s="536">
        <v>0</v>
      </c>
      <c r="AY217" s="536">
        <v>0</v>
      </c>
      <c r="AZ217" s="536">
        <v>0</v>
      </c>
      <c r="BA217" s="536">
        <v>0</v>
      </c>
      <c r="BB217" s="536">
        <v>0</v>
      </c>
      <c r="BC217" s="536">
        <v>0</v>
      </c>
      <c r="BD217" s="536">
        <v>0</v>
      </c>
      <c r="BE217" s="536">
        <v>-2.3191094619658292E-2</v>
      </c>
      <c r="BF217" s="536">
        <v>0</v>
      </c>
      <c r="BG217" s="536">
        <v>0</v>
      </c>
      <c r="BH217" s="536">
        <v>0</v>
      </c>
      <c r="BI217" s="536">
        <v>0</v>
      </c>
      <c r="BJ217" s="536">
        <v>0</v>
      </c>
      <c r="BK217" s="536">
        <v>0</v>
      </c>
    </row>
    <row r="218" spans="1:63" ht="14.25" customHeight="1" x14ac:dyDescent="0.35">
      <c r="A218" s="46" t="s">
        <v>158</v>
      </c>
      <c r="B218" s="536">
        <v>-6.2167919696293539E-2</v>
      </c>
      <c r="C218" s="536">
        <v>-6.2167919696293428E-2</v>
      </c>
      <c r="D218" s="536">
        <v>0</v>
      </c>
      <c r="E218" s="536">
        <v>-5.3102901002638481E-2</v>
      </c>
      <c r="F218" s="536">
        <v>-0.16068114020016999</v>
      </c>
      <c r="G218" s="536">
        <v>-0.17587098597773343</v>
      </c>
      <c r="H218" s="536">
        <v>-0.17724369905285964</v>
      </c>
      <c r="I218" s="536">
        <v>0</v>
      </c>
      <c r="J218" s="536">
        <v>0</v>
      </c>
      <c r="K218" s="536">
        <v>-0.17035996949125132</v>
      </c>
      <c r="L218" s="536">
        <v>-0.17035996949125132</v>
      </c>
      <c r="M218" s="536">
        <v>-0.15017240114459462</v>
      </c>
      <c r="N218" s="536">
        <v>-0.17035996949125132</v>
      </c>
      <c r="O218" s="536">
        <v>-0.17035996949125132</v>
      </c>
      <c r="P218" s="536">
        <v>-0.17035996949125132</v>
      </c>
      <c r="Q218" s="536">
        <v>-0.17035996949125132</v>
      </c>
      <c r="R218" s="536">
        <v>-0.17035996949125132</v>
      </c>
      <c r="S218" s="536">
        <v>-0.41828359289014838</v>
      </c>
      <c r="T218" s="536">
        <v>-0.22629970343677797</v>
      </c>
      <c r="U218" s="536">
        <v>0</v>
      </c>
      <c r="V218" s="536">
        <v>-0.25447752321086425</v>
      </c>
      <c r="W218" s="536">
        <v>-9.2561030744596651E-2</v>
      </c>
      <c r="X218" s="536">
        <v>-0.10766230100271579</v>
      </c>
      <c r="Y218" s="536">
        <v>-0.2060240664965568</v>
      </c>
      <c r="Z218" s="536">
        <v>0</v>
      </c>
      <c r="AA218" s="536">
        <v>-4.9401768764343879E-2</v>
      </c>
      <c r="AB218" s="536">
        <v>-0.25895657138091588</v>
      </c>
      <c r="AC218" s="536">
        <v>-0.28915497202700657</v>
      </c>
      <c r="AD218" s="536">
        <v>-7.9120979377187317E-2</v>
      </c>
      <c r="AE218" s="536">
        <v>-0.15603599812357105</v>
      </c>
      <c r="AF218" s="536">
        <v>-0.10445249142959701</v>
      </c>
      <c r="AG218" s="536">
        <v>-0.35680771100394915</v>
      </c>
      <c r="AH218" s="536">
        <v>-0.35680771100394915</v>
      </c>
      <c r="AI218" s="536">
        <v>0</v>
      </c>
      <c r="AJ218" s="536">
        <v>-0.35680771100394915</v>
      </c>
      <c r="AK218" s="536">
        <v>-0.35680771100394915</v>
      </c>
      <c r="AL218" s="536">
        <v>-0.36142146076696591</v>
      </c>
      <c r="AM218" s="536">
        <v>-0.38214216062138251</v>
      </c>
      <c r="AN218" s="536">
        <v>0</v>
      </c>
      <c r="AO218" s="536">
        <v>-0.36142146076696591</v>
      </c>
      <c r="AP218" s="536">
        <v>-0.36142146076696591</v>
      </c>
      <c r="AQ218" s="536">
        <v>-0.36142146076696591</v>
      </c>
      <c r="AR218" s="536">
        <v>-0.36721881337384621</v>
      </c>
      <c r="AS218" s="536">
        <v>-8.6963257398009919E-2</v>
      </c>
      <c r="AT218" s="536">
        <v>0</v>
      </c>
      <c r="AU218" s="536">
        <v>-0.23083098332528718</v>
      </c>
      <c r="AV218" s="536">
        <v>-0.24590136143324803</v>
      </c>
      <c r="AW218" s="536">
        <v>-0.24590136143324803</v>
      </c>
      <c r="AX218" s="536">
        <v>-0.24590136143324803</v>
      </c>
      <c r="AY218" s="536">
        <v>-0.30242002840350879</v>
      </c>
      <c r="AZ218" s="536">
        <v>-0.30242002840350879</v>
      </c>
      <c r="BA218" s="536">
        <v>-0.21625469910580986</v>
      </c>
      <c r="BB218" s="536">
        <v>-0.13774415251088878</v>
      </c>
      <c r="BC218" s="536">
        <v>-9.2287795741040624E-2</v>
      </c>
      <c r="BD218" s="536">
        <v>-0.21616595081532586</v>
      </c>
      <c r="BE218" s="536">
        <v>-5.5999360920275132E-2</v>
      </c>
      <c r="BF218" s="536">
        <v>-0.12260112029916526</v>
      </c>
      <c r="BG218" s="536">
        <v>-0.11007049941867864</v>
      </c>
      <c r="BH218" s="536">
        <v>0</v>
      </c>
      <c r="BI218" s="536">
        <v>-0.154442202830405</v>
      </c>
      <c r="BJ218" s="536">
        <v>-0.12033878650795149</v>
      </c>
      <c r="BK218" s="536">
        <v>-0.17542756026180983</v>
      </c>
    </row>
    <row r="219" spans="1:63" ht="14.25" customHeight="1" x14ac:dyDescent="0.35">
      <c r="A219" s="46" t="s">
        <v>159</v>
      </c>
      <c r="B219" s="536">
        <v>0</v>
      </c>
      <c r="C219" s="536">
        <v>0</v>
      </c>
      <c r="D219" s="536">
        <v>0</v>
      </c>
      <c r="E219" s="536">
        <v>0</v>
      </c>
      <c r="F219" s="536">
        <v>0</v>
      </c>
      <c r="G219" s="536">
        <v>-6.6426598088603628E-3</v>
      </c>
      <c r="H219" s="536">
        <v>-8.29724857585179E-3</v>
      </c>
      <c r="I219" s="536">
        <v>0</v>
      </c>
      <c r="J219" s="536">
        <v>0</v>
      </c>
      <c r="K219" s="536">
        <v>0</v>
      </c>
      <c r="L219" s="536">
        <v>0</v>
      </c>
      <c r="M219" s="536">
        <v>0</v>
      </c>
      <c r="N219" s="536">
        <v>0</v>
      </c>
      <c r="O219" s="536">
        <v>0</v>
      </c>
      <c r="P219" s="536">
        <v>0</v>
      </c>
      <c r="Q219" s="536">
        <v>0</v>
      </c>
      <c r="R219" s="536">
        <v>0</v>
      </c>
      <c r="S219" s="536">
        <v>0</v>
      </c>
      <c r="T219" s="536">
        <v>0</v>
      </c>
      <c r="U219" s="536">
        <v>-1.485294530366521E-2</v>
      </c>
      <c r="V219" s="536">
        <v>-4.0860219698349853E-3</v>
      </c>
      <c r="W219" s="536">
        <v>0</v>
      </c>
      <c r="X219" s="536">
        <v>-3.2358540928732582E-2</v>
      </c>
      <c r="Y219" s="536">
        <v>0</v>
      </c>
      <c r="Z219" s="536">
        <v>0</v>
      </c>
      <c r="AA219" s="536">
        <v>0</v>
      </c>
      <c r="AB219" s="536">
        <v>-4.5485186619907969E-3</v>
      </c>
      <c r="AC219" s="536">
        <v>0</v>
      </c>
      <c r="AD219" s="536">
        <v>0</v>
      </c>
      <c r="AE219" s="536">
        <v>0</v>
      </c>
      <c r="AF219" s="536">
        <v>0</v>
      </c>
      <c r="AG219" s="536">
        <v>0</v>
      </c>
      <c r="AH219" s="536">
        <v>0</v>
      </c>
      <c r="AI219" s="536">
        <v>-2.80745699292273E-3</v>
      </c>
      <c r="AJ219" s="536">
        <v>0</v>
      </c>
      <c r="AK219" s="536">
        <v>0</v>
      </c>
      <c r="AL219" s="536">
        <v>0</v>
      </c>
      <c r="AM219" s="536">
        <v>-1.4037284964613095E-3</v>
      </c>
      <c r="AN219" s="536">
        <v>0</v>
      </c>
      <c r="AO219" s="536">
        <v>0</v>
      </c>
      <c r="AP219" s="536">
        <v>0</v>
      </c>
      <c r="AQ219" s="536">
        <v>0</v>
      </c>
      <c r="AR219" s="536">
        <v>0</v>
      </c>
      <c r="AS219" s="536">
        <v>0</v>
      </c>
      <c r="AT219" s="536">
        <v>0</v>
      </c>
      <c r="AU219" s="536">
        <v>0</v>
      </c>
      <c r="AV219" s="536">
        <v>0</v>
      </c>
      <c r="AW219" s="536">
        <v>0</v>
      </c>
      <c r="AX219" s="536">
        <v>0</v>
      </c>
      <c r="AY219" s="536">
        <v>0</v>
      </c>
      <c r="AZ219" s="536">
        <v>0</v>
      </c>
      <c r="BA219" s="536">
        <v>-5.4400794031105426E-2</v>
      </c>
      <c r="BB219" s="536">
        <v>0</v>
      </c>
      <c r="BC219" s="536">
        <v>-1.3222077984633707E-3</v>
      </c>
      <c r="BD219" s="536">
        <v>-3.3783949943126723E-2</v>
      </c>
      <c r="BE219" s="536">
        <v>0</v>
      </c>
      <c r="BF219" s="536">
        <v>0</v>
      </c>
      <c r="BG219" s="536">
        <v>-1.645246022977509E-2</v>
      </c>
      <c r="BH219" s="536">
        <v>-4.8842006600588794E-2</v>
      </c>
      <c r="BI219" s="536">
        <v>-5.8909690671199333E-2</v>
      </c>
      <c r="BJ219" s="536">
        <v>-8.757145894673557E-2</v>
      </c>
      <c r="BK219" s="536">
        <v>-0.19286363348333335</v>
      </c>
    </row>
    <row r="220" spans="1:63" ht="14.25" customHeight="1" x14ac:dyDescent="0.35">
      <c r="A220" s="46" t="s">
        <v>160</v>
      </c>
      <c r="B220" s="536">
        <v>-5.1473659376957914E-2</v>
      </c>
      <c r="C220" s="536">
        <v>-5.1473659376957803E-2</v>
      </c>
      <c r="D220" s="536">
        <v>-0.29273694223171998</v>
      </c>
      <c r="E220" s="536">
        <v>-0.35588249229344338</v>
      </c>
      <c r="F220" s="536">
        <v>-0.28532537048397</v>
      </c>
      <c r="G220" s="536">
        <v>0</v>
      </c>
      <c r="H220" s="536">
        <v>-0.29942828318952552</v>
      </c>
      <c r="I220" s="536">
        <v>-0.27637724653377649</v>
      </c>
      <c r="J220" s="536">
        <v>-0.28481479867307535</v>
      </c>
      <c r="K220" s="536">
        <v>-0.29356683158899288</v>
      </c>
      <c r="L220" s="536">
        <v>-0.29356683158899288</v>
      </c>
      <c r="M220" s="536">
        <v>-0.27637724653377649</v>
      </c>
      <c r="N220" s="536">
        <v>-0.29356683158899288</v>
      </c>
      <c r="O220" s="536">
        <v>-0.29356683158899288</v>
      </c>
      <c r="P220" s="536">
        <v>-0.29356683158899288</v>
      </c>
      <c r="Q220" s="536">
        <v>-0.29356683158899288</v>
      </c>
      <c r="R220" s="536">
        <v>-0.29356683158899288</v>
      </c>
      <c r="S220" s="536">
        <v>-0.10489613540880172</v>
      </c>
      <c r="T220" s="536">
        <v>-6.3194856189980109E-2</v>
      </c>
      <c r="U220" s="536">
        <v>-0.12673538510311733</v>
      </c>
      <c r="V220" s="536">
        <v>-0.11719125347939763</v>
      </c>
      <c r="W220" s="536">
        <v>-0.25598417868362777</v>
      </c>
      <c r="X220" s="536">
        <v>-0.13686551402463099</v>
      </c>
      <c r="Y220" s="536">
        <v>-9.1487737219695386E-2</v>
      </c>
      <c r="Z220" s="536">
        <v>0</v>
      </c>
      <c r="AA220" s="536">
        <v>-9.51852298112843E-2</v>
      </c>
      <c r="AB220" s="536">
        <v>-0.18347368053244595</v>
      </c>
      <c r="AC220" s="536">
        <v>-2.3739964294339444E-2</v>
      </c>
      <c r="AD220" s="536">
        <v>-7.0511959789532397E-2</v>
      </c>
      <c r="AE220" s="536">
        <v>-7.6286975641720156E-2</v>
      </c>
      <c r="AF220" s="536">
        <v>-8.6119811580013805E-2</v>
      </c>
      <c r="AG220" s="536">
        <v>-8.1036589150794813E-2</v>
      </c>
      <c r="AH220" s="536">
        <v>-8.1036589150794813E-2</v>
      </c>
      <c r="AI220" s="536">
        <v>0</v>
      </c>
      <c r="AJ220" s="536">
        <v>-8.1036589150794813E-2</v>
      </c>
      <c r="AK220" s="536">
        <v>-8.1036589150794813E-2</v>
      </c>
      <c r="AL220" s="536">
        <v>-8.7628501540858772E-2</v>
      </c>
      <c r="AM220" s="536">
        <v>0</v>
      </c>
      <c r="AN220" s="536">
        <v>0</v>
      </c>
      <c r="AO220" s="536">
        <v>-8.7628501540858772E-2</v>
      </c>
      <c r="AP220" s="536">
        <v>-8.7628501540858772E-2</v>
      </c>
      <c r="AQ220" s="536">
        <v>-8.7628501540858772E-2</v>
      </c>
      <c r="AR220" s="536">
        <v>0</v>
      </c>
      <c r="AS220" s="536">
        <v>-0.26458634455531016</v>
      </c>
      <c r="AT220" s="536">
        <v>-4.3704303289438529E-2</v>
      </c>
      <c r="AU220" s="536">
        <v>0</v>
      </c>
      <c r="AV220" s="536">
        <v>-6.8829475908643634E-2</v>
      </c>
      <c r="AW220" s="536">
        <v>-6.8829475908643523E-2</v>
      </c>
      <c r="AX220" s="536">
        <v>-6.8829475908643412E-2</v>
      </c>
      <c r="AY220" s="536">
        <v>-0.18240507845720155</v>
      </c>
      <c r="AZ220" s="536">
        <v>-0.18240507845720155</v>
      </c>
      <c r="BA220" s="536">
        <v>-0.15252796627260135</v>
      </c>
      <c r="BB220" s="536">
        <v>0</v>
      </c>
      <c r="BC220" s="536">
        <v>-0.27237668105939739</v>
      </c>
      <c r="BD220" s="536">
        <v>-0.11440549677760681</v>
      </c>
      <c r="BE220" s="536">
        <v>-2.2513536620120012E-2</v>
      </c>
      <c r="BF220" s="536">
        <v>-0.12635397761613321</v>
      </c>
      <c r="BG220" s="536">
        <v>-6.6652110654055297E-2</v>
      </c>
      <c r="BH220" s="536">
        <v>0</v>
      </c>
      <c r="BI220" s="536">
        <v>-5.8716655127155626E-3</v>
      </c>
      <c r="BJ220" s="536">
        <v>0</v>
      </c>
      <c r="BK220" s="536">
        <v>0</v>
      </c>
    </row>
    <row r="221" spans="1:63" ht="14.25" customHeight="1" x14ac:dyDescent="0.35">
      <c r="A221" s="46" t="s">
        <v>161</v>
      </c>
      <c r="B221" s="536">
        <v>0</v>
      </c>
      <c r="C221" s="536">
        <v>0</v>
      </c>
      <c r="D221" s="536">
        <v>0</v>
      </c>
      <c r="E221" s="536">
        <v>0</v>
      </c>
      <c r="F221" s="536">
        <v>0</v>
      </c>
      <c r="G221" s="536">
        <v>0</v>
      </c>
      <c r="H221" s="536">
        <v>0</v>
      </c>
      <c r="I221" s="536">
        <v>0</v>
      </c>
      <c r="J221" s="536">
        <v>0</v>
      </c>
      <c r="K221" s="536">
        <v>0</v>
      </c>
      <c r="L221" s="536">
        <v>0</v>
      </c>
      <c r="M221" s="536">
        <v>0</v>
      </c>
      <c r="N221" s="536">
        <v>0</v>
      </c>
      <c r="O221" s="536">
        <v>0</v>
      </c>
      <c r="P221" s="536">
        <v>0</v>
      </c>
      <c r="Q221" s="536">
        <v>0</v>
      </c>
      <c r="R221" s="536">
        <v>0</v>
      </c>
      <c r="S221" s="536">
        <v>0</v>
      </c>
      <c r="T221" s="536">
        <v>0</v>
      </c>
      <c r="U221" s="536">
        <v>-2.2836478724345244E-2</v>
      </c>
      <c r="V221" s="536">
        <v>-1.2156809462750995E-2</v>
      </c>
      <c r="W221" s="536">
        <v>0</v>
      </c>
      <c r="X221" s="536">
        <v>0</v>
      </c>
      <c r="Y221" s="536">
        <v>0</v>
      </c>
      <c r="Z221" s="536">
        <v>0</v>
      </c>
      <c r="AA221" s="536">
        <v>0</v>
      </c>
      <c r="AB221" s="536">
        <v>0</v>
      </c>
      <c r="AC221" s="536">
        <v>0</v>
      </c>
      <c r="AD221" s="536">
        <v>0</v>
      </c>
      <c r="AE221" s="536">
        <v>0</v>
      </c>
      <c r="AF221" s="536">
        <v>0</v>
      </c>
      <c r="AG221" s="536">
        <v>-7.1221160146250906E-3</v>
      </c>
      <c r="AH221" s="536">
        <v>-7.1221160146250906E-3</v>
      </c>
      <c r="AI221" s="536">
        <v>0</v>
      </c>
      <c r="AJ221" s="536">
        <v>-7.1221160146250906E-3</v>
      </c>
      <c r="AK221" s="536">
        <v>-7.1221160146250906E-3</v>
      </c>
      <c r="AL221" s="536">
        <v>-1.4244232029250181E-2</v>
      </c>
      <c r="AM221" s="536">
        <v>-4.6230194824702031E-2</v>
      </c>
      <c r="AN221" s="536">
        <v>0</v>
      </c>
      <c r="AO221" s="536">
        <v>-1.4244232029250181E-2</v>
      </c>
      <c r="AP221" s="536">
        <v>-1.4244232029250181E-2</v>
      </c>
      <c r="AQ221" s="536">
        <v>-1.4244232029250181E-2</v>
      </c>
      <c r="AR221" s="536">
        <v>-2.3193442533656183E-2</v>
      </c>
      <c r="AS221" s="536">
        <v>0</v>
      </c>
      <c r="AT221" s="536">
        <v>0</v>
      </c>
      <c r="AU221" s="536">
        <v>0</v>
      </c>
      <c r="AV221" s="536">
        <v>0</v>
      </c>
      <c r="AW221" s="536">
        <v>0</v>
      </c>
      <c r="AX221" s="536">
        <v>0</v>
      </c>
      <c r="AY221" s="536">
        <v>-8.7109347195101217E-3</v>
      </c>
      <c r="AZ221" s="536">
        <v>-8.7109347195101217E-3</v>
      </c>
      <c r="BA221" s="536">
        <v>-6.8402266594174477E-2</v>
      </c>
      <c r="BB221" s="536">
        <v>-5.2444405842377861E-4</v>
      </c>
      <c r="BC221" s="536">
        <v>0</v>
      </c>
      <c r="BD221" s="536">
        <v>0</v>
      </c>
      <c r="BE221" s="536">
        <v>0</v>
      </c>
      <c r="BF221" s="536">
        <v>0</v>
      </c>
      <c r="BG221" s="536">
        <v>0</v>
      </c>
      <c r="BH221" s="536">
        <v>-0.14811006118604519</v>
      </c>
      <c r="BI221" s="536">
        <v>0</v>
      </c>
      <c r="BJ221" s="536">
        <v>0</v>
      </c>
      <c r="BK221" s="536">
        <v>0</v>
      </c>
    </row>
    <row r="222" spans="1:63" ht="14.25" customHeight="1" x14ac:dyDescent="0.35">
      <c r="A222" s="46" t="s">
        <v>162</v>
      </c>
      <c r="B222" s="536">
        <v>-0.21711735754756156</v>
      </c>
      <c r="C222" s="536">
        <v>-0.21711735754756156</v>
      </c>
      <c r="D222" s="536">
        <v>-0.22118289748160824</v>
      </c>
      <c r="E222" s="536">
        <v>-0.1935831076321155</v>
      </c>
      <c r="F222" s="536">
        <v>-0.18702538667586011</v>
      </c>
      <c r="G222" s="536">
        <v>0</v>
      </c>
      <c r="H222" s="536">
        <v>0</v>
      </c>
      <c r="I222" s="536">
        <v>-0.17684649224202342</v>
      </c>
      <c r="J222" s="536">
        <v>0</v>
      </c>
      <c r="K222" s="536">
        <v>-0.19640042026228965</v>
      </c>
      <c r="L222" s="536">
        <v>-0.19640042026228965</v>
      </c>
      <c r="M222" s="536">
        <v>-0.17684649224202342</v>
      </c>
      <c r="N222" s="536">
        <v>-0.19640042026228965</v>
      </c>
      <c r="O222" s="536">
        <v>-0.19640042026228965</v>
      </c>
      <c r="P222" s="536">
        <v>-0.19640042026228965</v>
      </c>
      <c r="Q222" s="536">
        <v>-0.19640042026228965</v>
      </c>
      <c r="R222" s="536">
        <v>-0.19640042026228965</v>
      </c>
      <c r="S222" s="536">
        <v>-0.12126519612033981</v>
      </c>
      <c r="T222" s="536">
        <v>-9.7619644593069044E-2</v>
      </c>
      <c r="U222" s="536">
        <v>0</v>
      </c>
      <c r="V222" s="536">
        <v>-6.6820784458702653E-2</v>
      </c>
      <c r="W222" s="536">
        <v>-0.10212086154621169</v>
      </c>
      <c r="X222" s="536">
        <v>-0.12815307193244374</v>
      </c>
      <c r="Y222" s="536">
        <v>-9.7023925726334559E-2</v>
      </c>
      <c r="Z222" s="536">
        <v>0</v>
      </c>
      <c r="AA222" s="536">
        <v>-9.9229400616326791E-2</v>
      </c>
      <c r="AB222" s="536">
        <v>-8.8469631459383247E-2</v>
      </c>
      <c r="AC222" s="536">
        <v>-9.1402884744206769E-2</v>
      </c>
      <c r="AD222" s="536">
        <v>-8.9299534366482858E-2</v>
      </c>
      <c r="AE222" s="536">
        <v>-9.1973653677104195E-2</v>
      </c>
      <c r="AF222" s="536">
        <v>-0.1198576943740659</v>
      </c>
      <c r="AG222" s="536">
        <v>-0.23038038536004823</v>
      </c>
      <c r="AH222" s="536">
        <v>-0.23038038536004823</v>
      </c>
      <c r="AI222" s="536">
        <v>0</v>
      </c>
      <c r="AJ222" s="536">
        <v>-0.23038038536004823</v>
      </c>
      <c r="AK222" s="536">
        <v>-0.23038038536004823</v>
      </c>
      <c r="AL222" s="536">
        <v>-0.23590102417274383</v>
      </c>
      <c r="AM222" s="536">
        <v>0</v>
      </c>
      <c r="AN222" s="536">
        <v>0</v>
      </c>
      <c r="AO222" s="536">
        <v>-0.23590102417241865</v>
      </c>
      <c r="AP222" s="536">
        <v>-0.23590102417274383</v>
      </c>
      <c r="AQ222" s="536">
        <v>-0.23590102417274383</v>
      </c>
      <c r="AR222" s="536">
        <v>-0.24283791747133021</v>
      </c>
      <c r="AS222" s="536">
        <v>-0.27907344238694676</v>
      </c>
      <c r="AT222" s="536">
        <v>-0.18349157277546735</v>
      </c>
      <c r="AU222" s="536">
        <v>-0.13312836098034675</v>
      </c>
      <c r="AV222" s="536">
        <v>-7.6717716638948441E-2</v>
      </c>
      <c r="AW222" s="536">
        <v>-7.6717716638948441E-2</v>
      </c>
      <c r="AX222" s="536">
        <v>-7.6717716638948441E-2</v>
      </c>
      <c r="AY222" s="536">
        <v>-9.093817150433936E-2</v>
      </c>
      <c r="AZ222" s="536">
        <v>-9.093817150433936E-2</v>
      </c>
      <c r="BA222" s="536">
        <v>-0.14333997558060452</v>
      </c>
      <c r="BB222" s="536">
        <v>-0.13753692222518277</v>
      </c>
      <c r="BC222" s="536">
        <v>-5.5601662253555229E-2</v>
      </c>
      <c r="BD222" s="536">
        <v>-0.13088809112854127</v>
      </c>
      <c r="BE222" s="536">
        <v>-5.6795906420106346E-2</v>
      </c>
      <c r="BF222" s="536">
        <v>-7.5736519943429781E-2</v>
      </c>
      <c r="BG222" s="536">
        <v>-0.278630985771807</v>
      </c>
      <c r="BH222" s="536">
        <v>-0.15797642043226445</v>
      </c>
      <c r="BI222" s="536">
        <v>-0.25251601204096552</v>
      </c>
      <c r="BJ222" s="536">
        <v>0</v>
      </c>
      <c r="BK222" s="536">
        <v>0</v>
      </c>
    </row>
    <row r="223" spans="1:63" ht="14.25" customHeight="1" x14ac:dyDescent="0.35">
      <c r="A223" s="46" t="s">
        <v>292</v>
      </c>
      <c r="B223" s="536">
        <v>0</v>
      </c>
      <c r="C223" s="536">
        <v>0</v>
      </c>
      <c r="D223" s="536">
        <v>-5.0016165572657201E-3</v>
      </c>
      <c r="E223" s="536">
        <v>-3.5500884141919098E-3</v>
      </c>
      <c r="F223" s="536">
        <v>-0.27466532702594793</v>
      </c>
      <c r="G223" s="536">
        <v>-0.28779230694657421</v>
      </c>
      <c r="H223" s="536">
        <v>0</v>
      </c>
      <c r="I223" s="536">
        <v>-0.26558373340125174</v>
      </c>
      <c r="J223" s="536">
        <v>0</v>
      </c>
      <c r="K223" s="536">
        <v>-0.28302971726530524</v>
      </c>
      <c r="L223" s="536">
        <v>-0.28302971726530524</v>
      </c>
      <c r="M223" s="536">
        <v>0</v>
      </c>
      <c r="N223" s="536">
        <v>-0.28302971726530524</v>
      </c>
      <c r="O223" s="536">
        <v>-0.28302971726530524</v>
      </c>
      <c r="P223" s="536">
        <v>-0.28302971726530524</v>
      </c>
      <c r="Q223" s="536">
        <v>-0.28302971726530524</v>
      </c>
      <c r="R223" s="536">
        <v>-0.28302971726530524</v>
      </c>
      <c r="S223" s="536">
        <v>-8.3701886074538212E-2</v>
      </c>
      <c r="T223" s="536">
        <v>-7.5922773535628374E-2</v>
      </c>
      <c r="U223" s="536">
        <v>0</v>
      </c>
      <c r="V223" s="536">
        <v>-0.19396447214493195</v>
      </c>
      <c r="W223" s="536">
        <v>-5.3578293231023588E-2</v>
      </c>
      <c r="X223" s="536">
        <v>-0.12699005375398997</v>
      </c>
      <c r="Y223" s="536">
        <v>-9.4913204678172214E-2</v>
      </c>
      <c r="Z223" s="536">
        <v>0</v>
      </c>
      <c r="AA223" s="536">
        <v>-7.2715117915744587E-2</v>
      </c>
      <c r="AB223" s="536">
        <v>-5.5051816254719999E-2</v>
      </c>
      <c r="AC223" s="536">
        <v>-5.5410958448213754E-2</v>
      </c>
      <c r="AD223" s="536">
        <v>-6.5587041273731161E-2</v>
      </c>
      <c r="AE223" s="536">
        <v>-4.8856529791726944E-2</v>
      </c>
      <c r="AF223" s="536">
        <v>-8.4848061634505645E-2</v>
      </c>
      <c r="AG223" s="536">
        <v>0</v>
      </c>
      <c r="AH223" s="536">
        <v>-6.9999823203922173E-2</v>
      </c>
      <c r="AI223" s="536">
        <v>0</v>
      </c>
      <c r="AJ223" s="536">
        <v>-6.9999823203922062E-2</v>
      </c>
      <c r="AK223" s="536">
        <v>-6.9999823203921951E-2</v>
      </c>
      <c r="AL223" s="536">
        <v>-7.6670904572133325E-2</v>
      </c>
      <c r="AM223" s="536">
        <v>0</v>
      </c>
      <c r="AN223" s="536">
        <v>0</v>
      </c>
      <c r="AO223" s="536">
        <v>-7.6670904572133214E-2</v>
      </c>
      <c r="AP223" s="536">
        <v>-7.6670904572133103E-2</v>
      </c>
      <c r="AQ223" s="536">
        <v>-7.6670904572133214E-2</v>
      </c>
      <c r="AR223" s="536">
        <v>-8.5053372834872021E-2</v>
      </c>
      <c r="AS223" s="536">
        <v>-3.9216118212787698E-2</v>
      </c>
      <c r="AT223" s="536">
        <v>-7.7288449830936634E-2</v>
      </c>
      <c r="AU223" s="536">
        <v>-7.1625303846744814E-2</v>
      </c>
      <c r="AV223" s="536">
        <v>-5.0114673135142951E-2</v>
      </c>
      <c r="AW223" s="536">
        <v>-5.0114673135142951E-2</v>
      </c>
      <c r="AX223" s="536">
        <v>-5.011467313514284E-2</v>
      </c>
      <c r="AY223" s="536">
        <v>-6.6461219009196437E-2</v>
      </c>
      <c r="AZ223" s="536">
        <v>-6.6461219009196437E-2</v>
      </c>
      <c r="BA223" s="536">
        <v>-0.1498845279557115</v>
      </c>
      <c r="BB223" s="536">
        <v>-2.8456329400127434E-2</v>
      </c>
      <c r="BC223" s="536">
        <v>-4.5507739559846661E-2</v>
      </c>
      <c r="BD223" s="536">
        <v>-7.5203085781095913E-2</v>
      </c>
      <c r="BE223" s="536">
        <v>-3.268143744142471E-2</v>
      </c>
      <c r="BF223" s="536">
        <v>-7.2849586110650733E-2</v>
      </c>
      <c r="BG223" s="536">
        <v>-0.1163438023446115</v>
      </c>
      <c r="BH223" s="536">
        <v>0</v>
      </c>
      <c r="BI223" s="536">
        <v>-9.6893511212347905E-2</v>
      </c>
      <c r="BJ223" s="536">
        <v>-9.8272330592671375E-3</v>
      </c>
      <c r="BK223" s="536">
        <v>-8.5877437250419408E-2</v>
      </c>
    </row>
    <row r="224" spans="1:63" ht="14.25" customHeight="1" x14ac:dyDescent="0.35">
      <c r="A224" s="46" t="s">
        <v>164</v>
      </c>
      <c r="B224" s="536">
        <v>0</v>
      </c>
      <c r="C224" s="536">
        <v>0</v>
      </c>
      <c r="D224" s="536">
        <v>0</v>
      </c>
      <c r="E224" s="536">
        <v>0</v>
      </c>
      <c r="F224" s="536">
        <v>0</v>
      </c>
      <c r="G224" s="536">
        <v>0</v>
      </c>
      <c r="H224" s="536">
        <v>0</v>
      </c>
      <c r="I224" s="536">
        <v>0</v>
      </c>
      <c r="J224" s="536">
        <v>0</v>
      </c>
      <c r="K224" s="536">
        <v>0</v>
      </c>
      <c r="L224" s="536">
        <v>0</v>
      </c>
      <c r="M224" s="536">
        <v>0</v>
      </c>
      <c r="N224" s="536">
        <v>0</v>
      </c>
      <c r="O224" s="536">
        <v>0</v>
      </c>
      <c r="P224" s="536">
        <v>0</v>
      </c>
      <c r="Q224" s="536">
        <v>0</v>
      </c>
      <c r="R224" s="536">
        <v>0</v>
      </c>
      <c r="S224" s="536">
        <v>0</v>
      </c>
      <c r="T224" s="536">
        <v>0</v>
      </c>
      <c r="U224" s="536">
        <v>0</v>
      </c>
      <c r="V224" s="536">
        <v>0</v>
      </c>
      <c r="W224" s="536">
        <v>0</v>
      </c>
      <c r="X224" s="536">
        <v>0</v>
      </c>
      <c r="Y224" s="536">
        <v>0</v>
      </c>
      <c r="Z224" s="536">
        <v>0</v>
      </c>
      <c r="AA224" s="536">
        <v>0</v>
      </c>
      <c r="AB224" s="536">
        <v>0</v>
      </c>
      <c r="AC224" s="536">
        <v>0</v>
      </c>
      <c r="AD224" s="536">
        <v>0</v>
      </c>
      <c r="AE224" s="536">
        <v>0</v>
      </c>
      <c r="AF224" s="536">
        <v>0</v>
      </c>
      <c r="AG224" s="536">
        <v>0</v>
      </c>
      <c r="AH224" s="536">
        <v>0</v>
      </c>
      <c r="AI224" s="536">
        <v>0</v>
      </c>
      <c r="AJ224" s="536">
        <v>0</v>
      </c>
      <c r="AK224" s="536">
        <v>0</v>
      </c>
      <c r="AL224" s="536">
        <v>0</v>
      </c>
      <c r="AM224" s="536">
        <v>0</v>
      </c>
      <c r="AN224" s="536">
        <v>0</v>
      </c>
      <c r="AO224" s="536">
        <v>0</v>
      </c>
      <c r="AP224" s="536">
        <v>0</v>
      </c>
      <c r="AQ224" s="536">
        <v>0</v>
      </c>
      <c r="AR224" s="536">
        <v>0</v>
      </c>
      <c r="AS224" s="536">
        <v>0</v>
      </c>
      <c r="AT224" s="536">
        <v>0</v>
      </c>
      <c r="AU224" s="536">
        <v>0</v>
      </c>
      <c r="AV224" s="536">
        <v>0</v>
      </c>
      <c r="AW224" s="536">
        <v>0</v>
      </c>
      <c r="AX224" s="536">
        <v>0</v>
      </c>
      <c r="AY224" s="536">
        <v>0</v>
      </c>
      <c r="AZ224" s="536">
        <v>0</v>
      </c>
      <c r="BA224" s="536">
        <v>0</v>
      </c>
      <c r="BB224" s="536">
        <v>0</v>
      </c>
      <c r="BC224" s="536">
        <v>0</v>
      </c>
      <c r="BD224" s="536">
        <v>0</v>
      </c>
      <c r="BE224" s="536">
        <v>0</v>
      </c>
      <c r="BF224" s="536">
        <v>0</v>
      </c>
      <c r="BG224" s="536">
        <v>0</v>
      </c>
      <c r="BH224" s="536">
        <v>-1.2660766080486274E-2</v>
      </c>
      <c r="BI224" s="536">
        <v>0</v>
      </c>
      <c r="BJ224" s="536">
        <v>0</v>
      </c>
      <c r="BK224" s="536">
        <v>-5.2695988145674555E-2</v>
      </c>
    </row>
    <row r="225" spans="1:63" ht="14.25" customHeight="1" x14ac:dyDescent="0.35">
      <c r="A225" s="46" t="s">
        <v>165</v>
      </c>
      <c r="B225" s="536">
        <v>0</v>
      </c>
      <c r="C225" s="536">
        <v>0</v>
      </c>
      <c r="D225" s="536">
        <v>0</v>
      </c>
      <c r="E225" s="536">
        <v>0</v>
      </c>
      <c r="F225" s="536">
        <v>-4.9494838372180494E-2</v>
      </c>
      <c r="G225" s="536">
        <v>-6.6696914373842175E-2</v>
      </c>
      <c r="H225" s="536">
        <v>-6.8251473583500033E-2</v>
      </c>
      <c r="I225" s="536">
        <v>-3.7593984962420834E-2</v>
      </c>
      <c r="J225" s="536">
        <v>0</v>
      </c>
      <c r="K225" s="536">
        <v>-6.0455842157894679E-2</v>
      </c>
      <c r="L225" s="536">
        <v>-6.045584215789479E-2</v>
      </c>
      <c r="M225" s="536">
        <v>-3.7593984962420945E-2</v>
      </c>
      <c r="N225" s="536">
        <v>-6.0455842157894568E-2</v>
      </c>
      <c r="O225" s="536">
        <v>-6.0455842157894568E-2</v>
      </c>
      <c r="P225" s="536">
        <v>-6.0455842157894679E-2</v>
      </c>
      <c r="Q225" s="536">
        <v>-6.0455842157894679E-2</v>
      </c>
      <c r="R225" s="536">
        <v>-6.045584215789479E-2</v>
      </c>
      <c r="S225" s="536">
        <v>-9.8412857918994456E-2</v>
      </c>
      <c r="T225" s="536">
        <v>0</v>
      </c>
      <c r="U225" s="536">
        <v>0</v>
      </c>
      <c r="V225" s="536">
        <v>0</v>
      </c>
      <c r="W225" s="536">
        <v>0</v>
      </c>
      <c r="X225" s="536">
        <v>-2.3514719998856681E-2</v>
      </c>
      <c r="Y225" s="536">
        <v>0</v>
      </c>
      <c r="Z225" s="536">
        <v>0</v>
      </c>
      <c r="AA225" s="536">
        <v>-2.776827383719227E-2</v>
      </c>
      <c r="AB225" s="536">
        <v>0</v>
      </c>
      <c r="AC225" s="536">
        <v>-5.2690348302462109E-2</v>
      </c>
      <c r="AD225" s="536">
        <v>-1.1837332851914351E-2</v>
      </c>
      <c r="AE225" s="536">
        <v>0</v>
      </c>
      <c r="AF225" s="536">
        <v>-3.2757635761772042E-2</v>
      </c>
      <c r="AG225" s="536">
        <v>0</v>
      </c>
      <c r="AH225" s="536">
        <v>0</v>
      </c>
      <c r="AI225" s="536">
        <v>-1.5940631840745678E-2</v>
      </c>
      <c r="AJ225" s="536">
        <v>0</v>
      </c>
      <c r="AK225" s="536">
        <v>0</v>
      </c>
      <c r="AL225" s="536">
        <v>0</v>
      </c>
      <c r="AM225" s="536">
        <v>-1.4555390658406497E-2</v>
      </c>
      <c r="AN225" s="536">
        <v>0</v>
      </c>
      <c r="AO225" s="536">
        <v>0</v>
      </c>
      <c r="AP225" s="536">
        <v>0</v>
      </c>
      <c r="AQ225" s="536">
        <v>0</v>
      </c>
      <c r="AR225" s="536">
        <v>0</v>
      </c>
      <c r="AS225" s="536">
        <v>0</v>
      </c>
      <c r="AT225" s="536">
        <v>-4.010668988529642E-3</v>
      </c>
      <c r="AU225" s="536">
        <v>-8.7680451898478062E-2</v>
      </c>
      <c r="AV225" s="536">
        <v>0</v>
      </c>
      <c r="AW225" s="536">
        <v>0</v>
      </c>
      <c r="AX225" s="536">
        <v>0</v>
      </c>
      <c r="AY225" s="536">
        <v>0</v>
      </c>
      <c r="AZ225" s="536">
        <v>0</v>
      </c>
      <c r="BA225" s="536">
        <v>-4.8438706720580038E-2</v>
      </c>
      <c r="BB225" s="536">
        <v>-0.35510588455693071</v>
      </c>
      <c r="BC225" s="536">
        <v>0</v>
      </c>
      <c r="BD225" s="536">
        <v>0</v>
      </c>
      <c r="BE225" s="536">
        <v>-8.3457526080477296E-2</v>
      </c>
      <c r="BF225" s="536">
        <v>-0.11422623150513311</v>
      </c>
      <c r="BG225" s="536">
        <v>0</v>
      </c>
      <c r="BH225" s="536">
        <v>-3.696331256587615E-2</v>
      </c>
      <c r="BI225" s="536">
        <v>0</v>
      </c>
      <c r="BJ225" s="536">
        <v>-0.33721389426441317</v>
      </c>
      <c r="BK225" s="536">
        <v>-0.4239819763184971</v>
      </c>
    </row>
    <row r="226" spans="1:63" ht="14.25" customHeight="1" x14ac:dyDescent="0.35">
      <c r="A226" s="46" t="s">
        <v>166</v>
      </c>
      <c r="B226" s="536">
        <v>0</v>
      </c>
      <c r="C226" s="536">
        <v>0</v>
      </c>
      <c r="D226" s="536">
        <v>0</v>
      </c>
      <c r="E226" s="536">
        <v>-0.25090036014383676</v>
      </c>
      <c r="F226" s="536">
        <v>0</v>
      </c>
      <c r="G226" s="536">
        <v>0</v>
      </c>
      <c r="H226" s="536">
        <v>-1.6656531341209257E-3</v>
      </c>
      <c r="I226" s="536">
        <v>0</v>
      </c>
      <c r="J226" s="536">
        <v>0</v>
      </c>
      <c r="K226" s="536">
        <v>0</v>
      </c>
      <c r="L226" s="536">
        <v>0</v>
      </c>
      <c r="M226" s="536">
        <v>0</v>
      </c>
      <c r="N226" s="536">
        <v>0</v>
      </c>
      <c r="O226" s="536">
        <v>0</v>
      </c>
      <c r="P226" s="536">
        <v>0</v>
      </c>
      <c r="Q226" s="536">
        <v>0</v>
      </c>
      <c r="R226" s="536">
        <v>0</v>
      </c>
      <c r="S226" s="536">
        <v>0</v>
      </c>
      <c r="T226" s="536">
        <v>0</v>
      </c>
      <c r="U226" s="536">
        <v>0</v>
      </c>
      <c r="V226" s="536">
        <v>0</v>
      </c>
      <c r="W226" s="536">
        <v>0</v>
      </c>
      <c r="X226" s="536">
        <v>0</v>
      </c>
      <c r="Y226" s="536">
        <v>0</v>
      </c>
      <c r="Z226" s="536">
        <v>0</v>
      </c>
      <c r="AA226" s="536">
        <v>0</v>
      </c>
      <c r="AB226" s="536">
        <v>0</v>
      </c>
      <c r="AC226" s="536">
        <v>0</v>
      </c>
      <c r="AD226" s="536">
        <v>0</v>
      </c>
      <c r="AE226" s="536">
        <v>0</v>
      </c>
      <c r="AF226" s="536">
        <v>0</v>
      </c>
      <c r="AG226" s="536">
        <v>0</v>
      </c>
      <c r="AH226" s="536">
        <v>0</v>
      </c>
      <c r="AI226" s="536">
        <v>0</v>
      </c>
      <c r="AJ226" s="536">
        <v>0</v>
      </c>
      <c r="AK226" s="536">
        <v>0</v>
      </c>
      <c r="AL226" s="536">
        <v>0</v>
      </c>
      <c r="AM226" s="536">
        <v>0</v>
      </c>
      <c r="AN226" s="536">
        <v>0</v>
      </c>
      <c r="AO226" s="536">
        <v>0</v>
      </c>
      <c r="AP226" s="536">
        <v>0</v>
      </c>
      <c r="AQ226" s="536">
        <v>0</v>
      </c>
      <c r="AR226" s="536">
        <v>0</v>
      </c>
      <c r="AS226" s="536">
        <v>0</v>
      </c>
      <c r="AT226" s="536">
        <v>0</v>
      </c>
      <c r="AU226" s="536">
        <v>0</v>
      </c>
      <c r="AV226" s="536">
        <v>0</v>
      </c>
      <c r="AW226" s="536">
        <v>0</v>
      </c>
      <c r="AX226" s="536">
        <v>0</v>
      </c>
      <c r="AY226" s="536">
        <v>0</v>
      </c>
      <c r="AZ226" s="536">
        <v>0</v>
      </c>
      <c r="BA226" s="536">
        <v>0</v>
      </c>
      <c r="BB226" s="536">
        <v>0</v>
      </c>
      <c r="BC226" s="536">
        <v>0</v>
      </c>
      <c r="BD226" s="536">
        <v>0</v>
      </c>
      <c r="BE226" s="536">
        <v>0</v>
      </c>
      <c r="BF226" s="536">
        <v>0</v>
      </c>
      <c r="BG226" s="536">
        <v>0</v>
      </c>
      <c r="BH226" s="536">
        <v>0</v>
      </c>
      <c r="BI226" s="536">
        <v>0</v>
      </c>
      <c r="BJ226" s="536">
        <v>0</v>
      </c>
      <c r="BK226" s="536">
        <v>0</v>
      </c>
    </row>
    <row r="227" spans="1:63" ht="14.25" customHeight="1" x14ac:dyDescent="0.35">
      <c r="A227" s="46" t="s">
        <v>167</v>
      </c>
      <c r="B227" s="536">
        <v>-0.35292739286176134</v>
      </c>
      <c r="C227" s="536">
        <v>-0.35292739286176134</v>
      </c>
      <c r="D227" s="536">
        <v>-0.25562394350655393</v>
      </c>
      <c r="E227" s="536">
        <v>-0.15708484300717329</v>
      </c>
      <c r="F227" s="536">
        <v>-0.29440798133806445</v>
      </c>
      <c r="G227" s="536">
        <v>-0.307177662157474</v>
      </c>
      <c r="H227" s="536">
        <v>-0.30833166385589039</v>
      </c>
      <c r="I227" s="536">
        <v>-0.28557357672861328</v>
      </c>
      <c r="J227" s="536">
        <v>-0.29390389824928187</v>
      </c>
      <c r="K227" s="536">
        <v>-0.30254470389355081</v>
      </c>
      <c r="L227" s="536">
        <v>-0.30254470389355081</v>
      </c>
      <c r="M227" s="536">
        <v>-0.28557357672861328</v>
      </c>
      <c r="N227" s="536">
        <v>-0.30254470389355081</v>
      </c>
      <c r="O227" s="536">
        <v>-0.30254470389355081</v>
      </c>
      <c r="P227" s="536">
        <v>-0.30254470389355081</v>
      </c>
      <c r="Q227" s="536">
        <v>-0.30254470389355081</v>
      </c>
      <c r="R227" s="536">
        <v>-0.30254470389355081</v>
      </c>
      <c r="S227" s="536">
        <v>-0.36805185178891975</v>
      </c>
      <c r="T227" s="536">
        <v>-0.3456120258985671</v>
      </c>
      <c r="U227" s="536">
        <v>-0.43071804062159569</v>
      </c>
      <c r="V227" s="536">
        <v>-0.42449621294344331</v>
      </c>
      <c r="W227" s="536">
        <v>-0.31511046760104655</v>
      </c>
      <c r="X227" s="536">
        <v>-0.35947809807661513</v>
      </c>
      <c r="Y227" s="536">
        <v>-0.37157117183106469</v>
      </c>
      <c r="Z227" s="536">
        <v>0</v>
      </c>
      <c r="AA227" s="536">
        <v>-0.37245988195020108</v>
      </c>
      <c r="AB227" s="536">
        <v>-0.27611565364736901</v>
      </c>
      <c r="AC227" s="536">
        <v>-0.28381772931091376</v>
      </c>
      <c r="AD227" s="536">
        <v>-0.30907344043801666</v>
      </c>
      <c r="AE227" s="536">
        <v>-0.35680393261060561</v>
      </c>
      <c r="AF227" s="536">
        <v>-0.33746442352590478</v>
      </c>
      <c r="AG227" s="536">
        <v>-0.17373570643548342</v>
      </c>
      <c r="AH227" s="536">
        <v>-0.17373570643548342</v>
      </c>
      <c r="AI227" s="536">
        <v>0</v>
      </c>
      <c r="AJ227" s="536">
        <v>-0.17373570643548342</v>
      </c>
      <c r="AK227" s="536">
        <v>-0.17373570643548342</v>
      </c>
      <c r="AL227" s="536">
        <v>-0.1796626691087656</v>
      </c>
      <c r="AM227" s="536">
        <v>0</v>
      </c>
      <c r="AN227" s="536">
        <v>0</v>
      </c>
      <c r="AO227" s="536">
        <v>-0.1796626691087656</v>
      </c>
      <c r="AP227" s="536">
        <v>-0.1796626691087656</v>
      </c>
      <c r="AQ227" s="536">
        <v>-0.1796626691087656</v>
      </c>
      <c r="AR227" s="536">
        <v>-0.18711012384076375</v>
      </c>
      <c r="AS227" s="536">
        <v>-0.21437307369736391</v>
      </c>
      <c r="AT227" s="536">
        <v>-0.18532780629405632</v>
      </c>
      <c r="AU227" s="536">
        <v>-0.24454839060701805</v>
      </c>
      <c r="AV227" s="536">
        <v>-0.18993580998186321</v>
      </c>
      <c r="AW227" s="536">
        <v>-0.18993580998222193</v>
      </c>
      <c r="AX227" s="536">
        <v>-0.18993580998222193</v>
      </c>
      <c r="AY227" s="536">
        <v>0</v>
      </c>
      <c r="AZ227" s="536">
        <v>0</v>
      </c>
      <c r="BA227" s="536">
        <v>-0.3856710857514617</v>
      </c>
      <c r="BB227" s="536">
        <v>-0.36028228603827173</v>
      </c>
      <c r="BC227" s="536">
        <v>-0.10854943286191976</v>
      </c>
      <c r="BD227" s="536">
        <v>-0.21931244710153164</v>
      </c>
      <c r="BE227" s="536">
        <v>-7.4836082584215258E-2</v>
      </c>
      <c r="BF227" s="536">
        <v>-0.38966715587911849</v>
      </c>
      <c r="BG227" s="536">
        <v>-0.19034651676046233</v>
      </c>
      <c r="BH227" s="536">
        <v>-0.10702701374539325</v>
      </c>
      <c r="BI227" s="536">
        <v>-0.15905620693627742</v>
      </c>
      <c r="BJ227" s="536">
        <v>-0.11965081174920023</v>
      </c>
      <c r="BK227" s="536">
        <v>0</v>
      </c>
    </row>
    <row r="228" spans="1:63" ht="14.25" customHeight="1" x14ac:dyDescent="0.35">
      <c r="A228" s="46" t="s">
        <v>168</v>
      </c>
      <c r="B228" s="536">
        <v>-2.0757103725139725E-2</v>
      </c>
      <c r="C228" s="536">
        <v>-2.0757103725139725E-2</v>
      </c>
      <c r="D228" s="536">
        <v>-1.5884752792852952E-2</v>
      </c>
      <c r="E228" s="536">
        <v>0</v>
      </c>
      <c r="F228" s="536">
        <v>-1.1400301102639454E-2</v>
      </c>
      <c r="G228" s="536">
        <v>0</v>
      </c>
      <c r="H228" s="536">
        <v>0</v>
      </c>
      <c r="I228" s="536">
        <v>0</v>
      </c>
      <c r="J228" s="536">
        <v>0</v>
      </c>
      <c r="K228" s="536">
        <v>-2.2800602205278575E-2</v>
      </c>
      <c r="L228" s="536">
        <v>-2.2800602205278464E-2</v>
      </c>
      <c r="M228" s="536">
        <v>0</v>
      </c>
      <c r="N228" s="536">
        <v>-2.2800602205278575E-2</v>
      </c>
      <c r="O228" s="536">
        <v>-2.2800602205278464E-2</v>
      </c>
      <c r="P228" s="536">
        <v>-2.2800602205278686E-2</v>
      </c>
      <c r="Q228" s="536">
        <v>-2.2800602205278575E-2</v>
      </c>
      <c r="R228" s="536">
        <v>-2.2800602205278575E-2</v>
      </c>
      <c r="S228" s="536">
        <v>-0.10211021651682173</v>
      </c>
      <c r="T228" s="536">
        <v>-4.3848055693354482E-2</v>
      </c>
      <c r="U228" s="536">
        <v>0</v>
      </c>
      <c r="V228" s="536">
        <v>-1.5292077775292512E-2</v>
      </c>
      <c r="W228" s="536">
        <v>-3.8563962236635385E-2</v>
      </c>
      <c r="X228" s="536">
        <v>-7.1022687033033827E-2</v>
      </c>
      <c r="Y228" s="536">
        <v>-3.1120133208027645E-2</v>
      </c>
      <c r="Z228" s="536">
        <v>0</v>
      </c>
      <c r="AA228" s="536">
        <v>-3.8943250035788468E-2</v>
      </c>
      <c r="AB228" s="536">
        <v>0</v>
      </c>
      <c r="AC228" s="536">
        <v>0</v>
      </c>
      <c r="AD228" s="536">
        <v>-3.0663051739994951E-2</v>
      </c>
      <c r="AE228" s="536">
        <v>-1.9137299271915098E-2</v>
      </c>
      <c r="AF228" s="536">
        <v>-5.6873360585435351E-2</v>
      </c>
      <c r="AG228" s="536">
        <v>0</v>
      </c>
      <c r="AH228" s="536">
        <v>0</v>
      </c>
      <c r="AI228" s="536">
        <v>0</v>
      </c>
      <c r="AJ228" s="536">
        <v>0</v>
      </c>
      <c r="AK228" s="536">
        <v>0</v>
      </c>
      <c r="AL228" s="536">
        <v>0</v>
      </c>
      <c r="AM228" s="536">
        <v>-3.2448161943091858E-2</v>
      </c>
      <c r="AN228" s="536">
        <v>0</v>
      </c>
      <c r="AO228" s="536">
        <v>0</v>
      </c>
      <c r="AP228" s="536">
        <v>0</v>
      </c>
      <c r="AQ228" s="536">
        <v>0</v>
      </c>
      <c r="AR228" s="536">
        <v>-9.0785271516377053E-3</v>
      </c>
      <c r="AS228" s="536">
        <v>-4.9154027148434754E-4</v>
      </c>
      <c r="AT228" s="536">
        <v>-0.10481152004862537</v>
      </c>
      <c r="AU228" s="536">
        <v>-8.6753146278506499E-2</v>
      </c>
      <c r="AV228" s="536">
        <v>-0.38803766983803967</v>
      </c>
      <c r="AW228" s="536">
        <v>-0.38803766983803967</v>
      </c>
      <c r="AX228" s="536">
        <v>-0.38803766983803967</v>
      </c>
      <c r="AY228" s="536">
        <v>-7.6749799485060888E-2</v>
      </c>
      <c r="AZ228" s="536">
        <v>-7.6749799485060888E-2</v>
      </c>
      <c r="BA228" s="536">
        <v>0</v>
      </c>
      <c r="BB228" s="536">
        <v>-0.27426639164840649</v>
      </c>
      <c r="BC228" s="536">
        <v>-0.19676282437007742</v>
      </c>
      <c r="BD228" s="536">
        <v>0</v>
      </c>
      <c r="BE228" s="536">
        <v>-0.33175096370668855</v>
      </c>
      <c r="BF228" s="536">
        <v>-0.11871269798641471</v>
      </c>
      <c r="BG228" s="536">
        <v>-6.8271807857053224E-3</v>
      </c>
      <c r="BH228" s="536">
        <v>-0.15607257687708542</v>
      </c>
      <c r="BI228" s="536">
        <v>-0.14049542705107776</v>
      </c>
      <c r="BJ228" s="536">
        <v>-0.14880842541671757</v>
      </c>
      <c r="BK228" s="536">
        <v>0</v>
      </c>
    </row>
    <row r="229" spans="1:63" ht="14.25" customHeight="1" x14ac:dyDescent="0.35">
      <c r="A229" s="46" t="s">
        <v>169</v>
      </c>
      <c r="B229" s="536">
        <v>0</v>
      </c>
      <c r="C229" s="536">
        <v>0</v>
      </c>
      <c r="D229" s="536">
        <v>-8.1878657720677595E-2</v>
      </c>
      <c r="E229" s="536">
        <v>-0.35935475525064864</v>
      </c>
      <c r="F229" s="536">
        <v>-4.5070468241082962E-2</v>
      </c>
      <c r="G229" s="536">
        <v>-6.2352615718762938E-2</v>
      </c>
      <c r="H229" s="536">
        <v>-6.3914411023091366E-2</v>
      </c>
      <c r="I229" s="536">
        <v>-3.3114219255911292E-2</v>
      </c>
      <c r="J229" s="536">
        <v>-4.4388255552720079E-2</v>
      </c>
      <c r="K229" s="536">
        <v>-5.6082492831011854E-2</v>
      </c>
      <c r="L229" s="536">
        <v>-5.6082492831011854E-2</v>
      </c>
      <c r="M229" s="536">
        <v>-3.3114219255911292E-2</v>
      </c>
      <c r="N229" s="536">
        <v>-5.6082492831011854E-2</v>
      </c>
      <c r="O229" s="536">
        <v>-5.6082492831011854E-2</v>
      </c>
      <c r="P229" s="536">
        <v>-5.6082492831011854E-2</v>
      </c>
      <c r="Q229" s="536">
        <v>-5.6082492831011854E-2</v>
      </c>
      <c r="R229" s="536">
        <v>-5.6082492831011854E-2</v>
      </c>
      <c r="S229" s="536">
        <v>-0.10584049576333943</v>
      </c>
      <c r="T229" s="536">
        <v>-0.16390101640542265</v>
      </c>
      <c r="U229" s="536">
        <v>0</v>
      </c>
      <c r="V229" s="536">
        <v>-0.11550083669001387</v>
      </c>
      <c r="W229" s="536">
        <v>-7.9166167917540831E-2</v>
      </c>
      <c r="X229" s="536">
        <v>-0.12431604088930537</v>
      </c>
      <c r="Y229" s="536">
        <v>-5.5812668902479046E-2</v>
      </c>
      <c r="Z229" s="536">
        <v>0</v>
      </c>
      <c r="AA229" s="536">
        <v>-0.10201443572212232</v>
      </c>
      <c r="AB229" s="536">
        <v>-8.793979740350566E-2</v>
      </c>
      <c r="AC229" s="536">
        <v>-7.2931094325220491E-2</v>
      </c>
      <c r="AD229" s="536">
        <v>-5.1280198271632882E-2</v>
      </c>
      <c r="AE229" s="536">
        <v>-6.8642472079487704E-2</v>
      </c>
      <c r="AF229" s="536">
        <v>-0.11367173174354439</v>
      </c>
      <c r="AG229" s="536">
        <v>-4.3694880287639903E-2</v>
      </c>
      <c r="AH229" s="536">
        <v>-4.3694880287639903E-2</v>
      </c>
      <c r="AI229" s="536">
        <v>-8.2653739225815204E-2</v>
      </c>
      <c r="AJ229" s="536">
        <v>-4.3694880287639903E-2</v>
      </c>
      <c r="AK229" s="536">
        <v>-4.3694880287639903E-2</v>
      </c>
      <c r="AL229" s="536">
        <v>-5.0554652388346444E-2</v>
      </c>
      <c r="AM229" s="536">
        <v>-8.136240878376455E-2</v>
      </c>
      <c r="AN229" s="536">
        <v>0</v>
      </c>
      <c r="AO229" s="536">
        <v>-5.0554652388346444E-2</v>
      </c>
      <c r="AP229" s="536">
        <v>-5.0554652388346444E-2</v>
      </c>
      <c r="AQ229" s="536">
        <v>-5.0554652388346444E-2</v>
      </c>
      <c r="AR229" s="536">
        <v>-5.9174217755634917E-2</v>
      </c>
      <c r="AS229" s="536">
        <v>-4.1354057079078355E-2</v>
      </c>
      <c r="AT229" s="536">
        <v>-9.2392047984658277E-2</v>
      </c>
      <c r="AU229" s="536">
        <v>-0.12946396508212177</v>
      </c>
      <c r="AV229" s="536">
        <v>-7.4127288271318537E-2</v>
      </c>
      <c r="AW229" s="536">
        <v>-7.4127288271318537E-2</v>
      </c>
      <c r="AX229" s="536">
        <v>-7.4127288271318537E-2</v>
      </c>
      <c r="AY229" s="536">
        <v>-3.6542728765139976E-2</v>
      </c>
      <c r="AZ229" s="536">
        <v>-3.6542728765139865E-2</v>
      </c>
      <c r="BA229" s="536">
        <v>-0.10622747141556554</v>
      </c>
      <c r="BB229" s="536">
        <v>-0.14330872694701213</v>
      </c>
      <c r="BC229" s="536">
        <v>-3.0734628414657905E-2</v>
      </c>
      <c r="BD229" s="536">
        <v>-9.5020131802504793E-2</v>
      </c>
      <c r="BE229" s="536">
        <v>-0.33522727272735597</v>
      </c>
      <c r="BF229" s="536">
        <v>-0.10415077120846505</v>
      </c>
      <c r="BG229" s="536">
        <v>-0.10446788445308264</v>
      </c>
      <c r="BH229" s="536">
        <v>-0.11712179701985193</v>
      </c>
      <c r="BI229" s="536">
        <v>-0.13821211215611817</v>
      </c>
      <c r="BJ229" s="536">
        <v>-0.13494626981715396</v>
      </c>
      <c r="BK229" s="536">
        <v>0</v>
      </c>
    </row>
    <row r="230" spans="1:63" ht="14.25" customHeight="1" x14ac:dyDescent="0.35">
      <c r="A230" s="46" t="s">
        <v>170</v>
      </c>
      <c r="B230" s="536">
        <v>-9.7693716340219172E-4</v>
      </c>
      <c r="C230" s="536">
        <v>-9.7693716340219172E-4</v>
      </c>
      <c r="D230" s="536">
        <v>0</v>
      </c>
      <c r="E230" s="536">
        <v>0</v>
      </c>
      <c r="F230" s="536">
        <v>0</v>
      </c>
      <c r="G230" s="536">
        <v>0</v>
      </c>
      <c r="H230" s="536">
        <v>0</v>
      </c>
      <c r="I230" s="536">
        <v>0</v>
      </c>
      <c r="J230" s="536">
        <v>0</v>
      </c>
      <c r="K230" s="536">
        <v>0</v>
      </c>
      <c r="L230" s="536">
        <v>0</v>
      </c>
      <c r="M230" s="536">
        <v>0</v>
      </c>
      <c r="N230" s="536">
        <v>0</v>
      </c>
      <c r="O230" s="536">
        <v>0</v>
      </c>
      <c r="P230" s="536">
        <v>0</v>
      </c>
      <c r="Q230" s="536">
        <v>0</v>
      </c>
      <c r="R230" s="536">
        <v>0</v>
      </c>
      <c r="S230" s="536">
        <v>0</v>
      </c>
      <c r="T230" s="536">
        <v>0</v>
      </c>
      <c r="U230" s="536">
        <v>-6.7359478256013849E-3</v>
      </c>
      <c r="V230" s="536">
        <v>0</v>
      </c>
      <c r="W230" s="536">
        <v>0</v>
      </c>
      <c r="X230" s="536">
        <v>0</v>
      </c>
      <c r="Y230" s="536">
        <v>0</v>
      </c>
      <c r="Z230" s="536">
        <v>0</v>
      </c>
      <c r="AA230" s="536">
        <v>0</v>
      </c>
      <c r="AB230" s="536">
        <v>0</v>
      </c>
      <c r="AC230" s="536">
        <v>0</v>
      </c>
      <c r="AD230" s="536">
        <v>0</v>
      </c>
      <c r="AE230" s="536">
        <v>0</v>
      </c>
      <c r="AF230" s="536">
        <v>0</v>
      </c>
      <c r="AG230" s="536">
        <v>0</v>
      </c>
      <c r="AH230" s="536">
        <v>0</v>
      </c>
      <c r="AI230" s="536">
        <v>0</v>
      </c>
      <c r="AJ230" s="536">
        <v>0</v>
      </c>
      <c r="AK230" s="536">
        <v>0</v>
      </c>
      <c r="AL230" s="536">
        <v>0</v>
      </c>
      <c r="AM230" s="536">
        <v>0</v>
      </c>
      <c r="AN230" s="536">
        <v>0</v>
      </c>
      <c r="AO230" s="536">
        <v>0</v>
      </c>
      <c r="AP230" s="536">
        <v>0</v>
      </c>
      <c r="AQ230" s="536">
        <v>0</v>
      </c>
      <c r="AR230" s="536">
        <v>0</v>
      </c>
      <c r="AS230" s="536">
        <v>-1.968733671400924E-2</v>
      </c>
      <c r="AT230" s="536">
        <v>0</v>
      </c>
      <c r="AU230" s="536">
        <v>-1.349292807263236E-2</v>
      </c>
      <c r="AV230" s="536">
        <v>0</v>
      </c>
      <c r="AW230" s="536">
        <v>0</v>
      </c>
      <c r="AX230" s="536">
        <v>0</v>
      </c>
      <c r="AY230" s="536">
        <v>-1.6634650637772475E-2</v>
      </c>
      <c r="AZ230" s="536">
        <v>-1.6634650637772475E-2</v>
      </c>
      <c r="BA230" s="536">
        <v>-5.4627565201744943E-2</v>
      </c>
      <c r="BB230" s="536">
        <v>0</v>
      </c>
      <c r="BC230" s="536">
        <v>0</v>
      </c>
      <c r="BD230" s="536">
        <v>0</v>
      </c>
      <c r="BE230" s="536">
        <v>0</v>
      </c>
      <c r="BF230" s="536">
        <v>-4.8754247223606884E-3</v>
      </c>
      <c r="BG230" s="536">
        <v>0</v>
      </c>
      <c r="BH230" s="536">
        <v>0</v>
      </c>
      <c r="BI230" s="536">
        <v>0</v>
      </c>
      <c r="BJ230" s="536">
        <v>0</v>
      </c>
      <c r="BK230" s="536">
        <v>0</v>
      </c>
    </row>
    <row r="231" spans="1:63" ht="14.25" customHeight="1" x14ac:dyDescent="0.35">
      <c r="A231" s="46" t="s">
        <v>171</v>
      </c>
      <c r="B231" s="536">
        <v>0</v>
      </c>
      <c r="C231" s="536">
        <v>0</v>
      </c>
      <c r="D231" s="536">
        <v>0</v>
      </c>
      <c r="E231" s="536">
        <v>0</v>
      </c>
      <c r="F231" s="536">
        <v>0</v>
      </c>
      <c r="G231" s="536">
        <v>0</v>
      </c>
      <c r="H231" s="536">
        <v>0</v>
      </c>
      <c r="I231" s="536">
        <v>0</v>
      </c>
      <c r="J231" s="536">
        <v>0</v>
      </c>
      <c r="K231" s="536">
        <v>0</v>
      </c>
      <c r="L231" s="536">
        <v>0</v>
      </c>
      <c r="M231" s="536">
        <v>0</v>
      </c>
      <c r="N231" s="536">
        <v>0</v>
      </c>
      <c r="O231" s="536">
        <v>0</v>
      </c>
      <c r="P231" s="536">
        <v>0</v>
      </c>
      <c r="Q231" s="536">
        <v>0</v>
      </c>
      <c r="R231" s="536">
        <v>0</v>
      </c>
      <c r="S231" s="536">
        <v>0</v>
      </c>
      <c r="T231" s="536">
        <v>0</v>
      </c>
      <c r="U231" s="536">
        <v>0</v>
      </c>
      <c r="V231" s="536">
        <v>0</v>
      </c>
      <c r="W231" s="536">
        <v>0</v>
      </c>
      <c r="X231" s="536">
        <v>0</v>
      </c>
      <c r="Y231" s="536">
        <v>0</v>
      </c>
      <c r="Z231" s="536">
        <v>0</v>
      </c>
      <c r="AA231" s="536">
        <v>0</v>
      </c>
      <c r="AB231" s="536">
        <v>0</v>
      </c>
      <c r="AC231" s="536">
        <v>0</v>
      </c>
      <c r="AD231" s="536">
        <v>0</v>
      </c>
      <c r="AE231" s="536">
        <v>0</v>
      </c>
      <c r="AF231" s="536">
        <v>0</v>
      </c>
      <c r="AG231" s="536">
        <v>0</v>
      </c>
      <c r="AH231" s="536">
        <v>0</v>
      </c>
      <c r="AI231" s="536">
        <v>0</v>
      </c>
      <c r="AJ231" s="536">
        <v>0</v>
      </c>
      <c r="AK231" s="536">
        <v>0</v>
      </c>
      <c r="AL231" s="536">
        <v>0</v>
      </c>
      <c r="AM231" s="536">
        <v>0</v>
      </c>
      <c r="AN231" s="536">
        <v>0</v>
      </c>
      <c r="AO231" s="536">
        <v>0</v>
      </c>
      <c r="AP231" s="536">
        <v>0</v>
      </c>
      <c r="AQ231" s="536">
        <v>0</v>
      </c>
      <c r="AR231" s="536">
        <v>0</v>
      </c>
      <c r="AS231" s="536">
        <v>0</v>
      </c>
      <c r="AT231" s="536">
        <v>0</v>
      </c>
      <c r="AU231" s="536">
        <v>0</v>
      </c>
      <c r="AV231" s="536">
        <v>0</v>
      </c>
      <c r="AW231" s="536">
        <v>0</v>
      </c>
      <c r="AX231" s="536">
        <v>0</v>
      </c>
      <c r="AY231" s="536">
        <v>0</v>
      </c>
      <c r="AZ231" s="536">
        <v>0</v>
      </c>
      <c r="BA231" s="536">
        <v>0</v>
      </c>
      <c r="BB231" s="536">
        <v>0</v>
      </c>
      <c r="BC231" s="536">
        <v>0</v>
      </c>
      <c r="BD231" s="536">
        <v>0</v>
      </c>
      <c r="BE231" s="536">
        <v>0</v>
      </c>
      <c r="BF231" s="536">
        <v>0</v>
      </c>
      <c r="BG231" s="536">
        <v>0</v>
      </c>
      <c r="BH231" s="536">
        <v>0</v>
      </c>
      <c r="BI231" s="536">
        <v>-1.1301949850274218E-3</v>
      </c>
      <c r="BJ231" s="536">
        <v>0</v>
      </c>
      <c r="BK231" s="536">
        <v>-0.14162158159495952</v>
      </c>
    </row>
    <row r="232" spans="1:63" ht="14.25" customHeight="1" x14ac:dyDescent="0.35">
      <c r="A232" s="46" t="s">
        <v>172</v>
      </c>
      <c r="B232" s="536">
        <v>0</v>
      </c>
      <c r="C232" s="536">
        <v>0</v>
      </c>
      <c r="D232" s="536">
        <v>0</v>
      </c>
      <c r="E232" s="536">
        <v>0</v>
      </c>
      <c r="F232" s="536">
        <v>0</v>
      </c>
      <c r="G232" s="536">
        <v>0</v>
      </c>
      <c r="H232" s="536">
        <v>0</v>
      </c>
      <c r="I232" s="536">
        <v>0</v>
      </c>
      <c r="J232" s="536">
        <v>0</v>
      </c>
      <c r="K232" s="536">
        <v>0</v>
      </c>
      <c r="L232" s="536">
        <v>0</v>
      </c>
      <c r="M232" s="536">
        <v>0</v>
      </c>
      <c r="N232" s="536">
        <v>0</v>
      </c>
      <c r="O232" s="536">
        <v>0</v>
      </c>
      <c r="P232" s="536">
        <v>0</v>
      </c>
      <c r="Q232" s="536">
        <v>0</v>
      </c>
      <c r="R232" s="536">
        <v>0</v>
      </c>
      <c r="S232" s="536">
        <v>-0.10650812182610137</v>
      </c>
      <c r="T232" s="536">
        <v>0</v>
      </c>
      <c r="U232" s="536">
        <v>0</v>
      </c>
      <c r="V232" s="536">
        <v>0</v>
      </c>
      <c r="W232" s="536">
        <v>-4.2866386576150606E-2</v>
      </c>
      <c r="X232" s="536">
        <v>-1.0708978427988569E-2</v>
      </c>
      <c r="Y232" s="536">
        <v>0</v>
      </c>
      <c r="Z232" s="536">
        <v>0</v>
      </c>
      <c r="AA232" s="536">
        <v>0</v>
      </c>
      <c r="AB232" s="536">
        <v>-4.4876187985030458E-2</v>
      </c>
      <c r="AC232" s="536">
        <v>-3.5128865141374921E-2</v>
      </c>
      <c r="AD232" s="536">
        <v>-4.1691333683780751E-2</v>
      </c>
      <c r="AE232" s="536">
        <v>0</v>
      </c>
      <c r="AF232" s="536">
        <v>-6.8435349712551052E-2</v>
      </c>
      <c r="AG232" s="536">
        <v>0</v>
      </c>
      <c r="AH232" s="536">
        <v>0</v>
      </c>
      <c r="AI232" s="536">
        <v>0</v>
      </c>
      <c r="AJ232" s="536">
        <v>0</v>
      </c>
      <c r="AK232" s="536">
        <v>0</v>
      </c>
      <c r="AL232" s="536">
        <v>0</v>
      </c>
      <c r="AM232" s="536">
        <v>0</v>
      </c>
      <c r="AN232" s="536">
        <v>0</v>
      </c>
      <c r="AO232" s="536">
        <v>0</v>
      </c>
      <c r="AP232" s="536">
        <v>0</v>
      </c>
      <c r="AQ232" s="536">
        <v>0</v>
      </c>
      <c r="AR232" s="536">
        <v>0</v>
      </c>
      <c r="AS232" s="536">
        <v>0</v>
      </c>
      <c r="AT232" s="536">
        <v>-7.4844667168473267E-2</v>
      </c>
      <c r="AU232" s="536">
        <v>0</v>
      </c>
      <c r="AV232" s="536">
        <v>0</v>
      </c>
      <c r="AW232" s="536">
        <v>0</v>
      </c>
      <c r="AX232" s="536">
        <v>0</v>
      </c>
      <c r="AY232" s="536">
        <v>-4.1195472730038096E-2</v>
      </c>
      <c r="AZ232" s="536">
        <v>-4.1195472730038096E-2</v>
      </c>
      <c r="BA232" s="536">
        <v>-1.1509530243084432E-2</v>
      </c>
      <c r="BB232" s="536">
        <v>0</v>
      </c>
      <c r="BC232" s="536">
        <v>0</v>
      </c>
      <c r="BD232" s="536">
        <v>0</v>
      </c>
      <c r="BE232" s="536">
        <v>0</v>
      </c>
      <c r="BF232" s="536">
        <v>0</v>
      </c>
      <c r="BG232" s="536">
        <v>0</v>
      </c>
      <c r="BH232" s="536">
        <v>0</v>
      </c>
      <c r="BI232" s="536">
        <v>0</v>
      </c>
      <c r="BJ232" s="536">
        <v>0</v>
      </c>
      <c r="BK232" s="536">
        <v>0</v>
      </c>
    </row>
    <row r="233" spans="1:63" ht="14.25" customHeight="1" x14ac:dyDescent="0.35">
      <c r="A233" s="46" t="s">
        <v>173</v>
      </c>
      <c r="B233" s="536">
        <v>-0.22643627461489457</v>
      </c>
      <c r="C233" s="536">
        <v>-0.22643627461489457</v>
      </c>
      <c r="D233" s="536">
        <v>-0.16246872393661393</v>
      </c>
      <c r="E233" s="536">
        <v>0</v>
      </c>
      <c r="F233" s="536">
        <v>0</v>
      </c>
      <c r="G233" s="536">
        <v>0</v>
      </c>
      <c r="H233" s="536">
        <v>0</v>
      </c>
      <c r="I233" s="536">
        <v>0</v>
      </c>
      <c r="J233" s="536">
        <v>0</v>
      </c>
      <c r="K233" s="536">
        <v>0</v>
      </c>
      <c r="L233" s="536">
        <v>0</v>
      </c>
      <c r="M233" s="536">
        <v>0</v>
      </c>
      <c r="N233" s="536">
        <v>0</v>
      </c>
      <c r="O233" s="536">
        <v>0</v>
      </c>
      <c r="P233" s="536">
        <v>0</v>
      </c>
      <c r="Q233" s="536">
        <v>0</v>
      </c>
      <c r="R233" s="536">
        <v>0</v>
      </c>
      <c r="S233" s="536">
        <v>0</v>
      </c>
      <c r="T233" s="536">
        <v>-2.4629306098327919E-2</v>
      </c>
      <c r="U233" s="536">
        <v>0</v>
      </c>
      <c r="V233" s="536">
        <v>0</v>
      </c>
      <c r="W233" s="536">
        <v>0</v>
      </c>
      <c r="X233" s="536">
        <v>0</v>
      </c>
      <c r="Y233" s="536">
        <v>-5.4600690200310442E-3</v>
      </c>
      <c r="Z233" s="536">
        <v>0</v>
      </c>
      <c r="AA233" s="536">
        <v>0</v>
      </c>
      <c r="AB233" s="536">
        <v>0</v>
      </c>
      <c r="AC233" s="536">
        <v>0</v>
      </c>
      <c r="AD233" s="536">
        <v>0</v>
      </c>
      <c r="AE233" s="536">
        <v>0</v>
      </c>
      <c r="AF233" s="536">
        <v>0</v>
      </c>
      <c r="AG233" s="536">
        <v>-4.0805210549516358E-2</v>
      </c>
      <c r="AH233" s="536">
        <v>-4.0805210549516358E-2</v>
      </c>
      <c r="AI233" s="536">
        <v>-7.9881791575950878E-2</v>
      </c>
      <c r="AJ233" s="536">
        <v>-4.0805210549516358E-2</v>
      </c>
      <c r="AK233" s="536">
        <v>-4.0805210549516358E-2</v>
      </c>
      <c r="AL233" s="536">
        <v>-4.7685710841927853E-2</v>
      </c>
      <c r="AM233" s="536">
        <v>-7.8586559117249433E-2</v>
      </c>
      <c r="AN233" s="536">
        <v>0</v>
      </c>
      <c r="AO233" s="536">
        <v>-4.7685710841927853E-2</v>
      </c>
      <c r="AP233" s="536">
        <v>-4.7685710841927853E-2</v>
      </c>
      <c r="AQ233" s="536">
        <v>-4.7685710841927853E-2</v>
      </c>
      <c r="AR233" s="536">
        <v>-5.6331321972941995E-2</v>
      </c>
      <c r="AS233" s="536">
        <v>0</v>
      </c>
      <c r="AT233" s="536">
        <v>0</v>
      </c>
      <c r="AU233" s="536">
        <v>0</v>
      </c>
      <c r="AV233" s="536">
        <v>-2.0732866306824915E-2</v>
      </c>
      <c r="AW233" s="536">
        <v>-2.0732866306824915E-2</v>
      </c>
      <c r="AX233" s="536">
        <v>-2.0732866307349163E-2</v>
      </c>
      <c r="AY233" s="536">
        <v>0</v>
      </c>
      <c r="AZ233" s="536">
        <v>0</v>
      </c>
      <c r="BA233" s="536">
        <v>0</v>
      </c>
      <c r="BB233" s="536">
        <v>0</v>
      </c>
      <c r="BC233" s="536">
        <v>0</v>
      </c>
      <c r="BD233" s="536">
        <v>0</v>
      </c>
      <c r="BE233" s="536">
        <v>-9.0602944180925293E-3</v>
      </c>
      <c r="BF233" s="536">
        <v>0</v>
      </c>
      <c r="BG233" s="536">
        <v>0</v>
      </c>
      <c r="BH233" s="536">
        <v>0</v>
      </c>
      <c r="BI233" s="536">
        <v>0</v>
      </c>
      <c r="BJ233" s="536">
        <v>0</v>
      </c>
      <c r="BK233" s="536">
        <v>-0.26344970355893538</v>
      </c>
    </row>
    <row r="234" spans="1:63" ht="14.25" customHeight="1" x14ac:dyDescent="0.35">
      <c r="A234" s="47" t="s">
        <v>136</v>
      </c>
      <c r="B234" s="536">
        <v>-0.20158773930235707</v>
      </c>
      <c r="C234" s="536">
        <v>-0.20158773930235707</v>
      </c>
      <c r="D234" s="536">
        <v>-0.20539827677159195</v>
      </c>
      <c r="E234" s="536">
        <v>-0.20146738898580419</v>
      </c>
      <c r="F234" s="536">
        <v>-0.19466001458892601</v>
      </c>
      <c r="G234" s="536">
        <v>-0.20923491664678862</v>
      </c>
      <c r="H234" s="536">
        <v>-0.21055205698622925</v>
      </c>
      <c r="I234" s="536">
        <v>0</v>
      </c>
      <c r="J234" s="536">
        <v>0</v>
      </c>
      <c r="K234" s="536">
        <v>-0.20394700742730287</v>
      </c>
      <c r="L234" s="536">
        <v>-0.20394700742730287</v>
      </c>
      <c r="M234" s="536">
        <v>0</v>
      </c>
      <c r="N234" s="536">
        <v>-0.20394700742730287</v>
      </c>
      <c r="O234" s="536">
        <v>-0.20394700742730287</v>
      </c>
      <c r="P234" s="536">
        <v>-0.20394700742730287</v>
      </c>
      <c r="Q234" s="536">
        <v>-0.20394700742730287</v>
      </c>
      <c r="R234" s="536">
        <v>-0.20394700742730287</v>
      </c>
      <c r="S234" s="536">
        <v>-7.7064560902665336E-2</v>
      </c>
      <c r="T234" s="536">
        <v>-6.0425337050959094E-2</v>
      </c>
      <c r="U234" s="536">
        <v>-0.14514393335640841</v>
      </c>
      <c r="V234" s="536">
        <v>-0.13580099344999164</v>
      </c>
      <c r="W234" s="536">
        <v>-5.2436098891073812E-2</v>
      </c>
      <c r="X234" s="536">
        <v>-0.12023654062920297</v>
      </c>
      <c r="Y234" s="536">
        <v>-8.8325564287766722E-2</v>
      </c>
      <c r="Z234" s="536">
        <v>0</v>
      </c>
      <c r="AA234" s="536">
        <v>-9.3644353256516766E-2</v>
      </c>
      <c r="AB234" s="536">
        <v>-5.8127042411252106E-2</v>
      </c>
      <c r="AC234" s="536">
        <v>-1.3814243565617113E-2</v>
      </c>
      <c r="AD234" s="536">
        <v>-8.4257482541886586E-2</v>
      </c>
      <c r="AE234" s="536">
        <v>-7.4907205152408118E-2</v>
      </c>
      <c r="AF234" s="536">
        <v>-8.4888999797959053E-2</v>
      </c>
      <c r="AG234" s="536">
        <v>-6.0024863832692343E-2</v>
      </c>
      <c r="AH234" s="536">
        <v>-6.0024863832692343E-2</v>
      </c>
      <c r="AI234" s="536">
        <v>-9.8318456516112263E-2</v>
      </c>
      <c r="AJ234" s="536">
        <v>-6.0024863832692343E-2</v>
      </c>
      <c r="AK234" s="536">
        <v>-6.0024863832692343E-2</v>
      </c>
      <c r="AL234" s="536">
        <v>-6.6767497623440808E-2</v>
      </c>
      <c r="AM234" s="536">
        <v>-9.7049176991112263E-2</v>
      </c>
      <c r="AN234" s="536">
        <v>0</v>
      </c>
      <c r="AO234" s="536">
        <v>-6.6767497623440808E-2</v>
      </c>
      <c r="AP234" s="536">
        <v>-6.6767497623440808E-2</v>
      </c>
      <c r="AQ234" s="536">
        <v>-6.6767497623440808E-2</v>
      </c>
      <c r="AR234" s="536">
        <v>-7.523987423505718E-2</v>
      </c>
      <c r="AS234" s="536">
        <v>-9.1593508481839891E-2</v>
      </c>
      <c r="AT234" s="536">
        <v>-0.10844914062506794</v>
      </c>
      <c r="AU234" s="536">
        <v>0</v>
      </c>
      <c r="AV234" s="536">
        <v>-1.3765455360405632E-2</v>
      </c>
      <c r="AW234" s="536">
        <v>-1.3765455360405632E-2</v>
      </c>
      <c r="AX234" s="536">
        <v>-1.3765455360405632E-2</v>
      </c>
      <c r="AY234" s="536">
        <v>-3.0934986924943786E-2</v>
      </c>
      <c r="AZ234" s="536">
        <v>-3.0934986924944119E-2</v>
      </c>
      <c r="BA234" s="536">
        <v>-8.6187532178580106E-2</v>
      </c>
      <c r="BB234" s="536">
        <v>0</v>
      </c>
      <c r="BC234" s="536">
        <v>-7.1322025814276602E-2</v>
      </c>
      <c r="BD234" s="536">
        <v>-7.0982908003594969E-2</v>
      </c>
      <c r="BE234" s="536">
        <v>0</v>
      </c>
      <c r="BF234" s="536">
        <v>0</v>
      </c>
      <c r="BG234" s="536">
        <v>-1.8129258223111844E-3</v>
      </c>
      <c r="BH234" s="536">
        <v>0</v>
      </c>
      <c r="BI234" s="536">
        <v>0</v>
      </c>
      <c r="BJ234" s="536">
        <v>0</v>
      </c>
      <c r="BK234" s="536">
        <v>0</v>
      </c>
    </row>
    <row r="235" spans="1:63" ht="14.25" customHeight="1" x14ac:dyDescent="0.35">
      <c r="A235" s="47" t="s">
        <v>197</v>
      </c>
      <c r="B235" s="536">
        <v>-0.37497203129248402</v>
      </c>
      <c r="C235" s="536">
        <v>-0.37497203129248402</v>
      </c>
      <c r="D235" s="536">
        <v>-0.1517366879411991</v>
      </c>
      <c r="E235" s="536">
        <v>-0.27551986969466646</v>
      </c>
      <c r="F235" s="536">
        <v>-9.4107458637363695E-2</v>
      </c>
      <c r="G235" s="536">
        <v>-0.11050214324819829</v>
      </c>
      <c r="H235" s="536">
        <v>-0.11198373814109086</v>
      </c>
      <c r="I235" s="536">
        <v>-8.276518005227107E-2</v>
      </c>
      <c r="J235" s="536">
        <v>-9.3460278541391051E-2</v>
      </c>
      <c r="K235" s="536">
        <v>-0.10455400009361537</v>
      </c>
      <c r="L235" s="536">
        <v>-0.10455400009361537</v>
      </c>
      <c r="M235" s="536">
        <v>-8.276518005227107E-2</v>
      </c>
      <c r="N235" s="536">
        <v>-0.10455400009361537</v>
      </c>
      <c r="O235" s="536">
        <v>-0.10455400009361537</v>
      </c>
      <c r="P235" s="536">
        <v>-0.10455400009361537</v>
      </c>
      <c r="Q235" s="536">
        <v>-0.10455400009361537</v>
      </c>
      <c r="R235" s="536">
        <v>-0.10455400009361537</v>
      </c>
      <c r="S235" s="536">
        <v>-0.1035150395271035</v>
      </c>
      <c r="T235" s="536">
        <v>-8.6438814991125268E-2</v>
      </c>
      <c r="U235" s="536">
        <v>-6.5055898914938681E-2</v>
      </c>
      <c r="V235" s="536">
        <v>-5.4837656460869022E-2</v>
      </c>
      <c r="W235" s="536">
        <v>-9.6655466250193833E-2</v>
      </c>
      <c r="X235" s="536">
        <v>-7.5497406034139458E-2</v>
      </c>
      <c r="Y235" s="536">
        <v>-0.22613118768953033</v>
      </c>
      <c r="Z235" s="536">
        <v>0</v>
      </c>
      <c r="AA235" s="536">
        <v>-5.9569593886538375E-2</v>
      </c>
      <c r="AB235" s="536">
        <v>-8.7982925827081115E-2</v>
      </c>
      <c r="AC235" s="536">
        <v>-0.28059709835819147</v>
      </c>
      <c r="AD235" s="536">
        <v>-6.8581229431805557E-2</v>
      </c>
      <c r="AE235" s="536">
        <v>-7.2905939086455152E-2</v>
      </c>
      <c r="AF235" s="536">
        <v>-0.39021261839179544</v>
      </c>
      <c r="AG235" s="536">
        <v>-7.9602253312590188E-2</v>
      </c>
      <c r="AH235" s="536">
        <v>-7.9602253312590188E-2</v>
      </c>
      <c r="AI235" s="536">
        <v>-0.11709828385877663</v>
      </c>
      <c r="AJ235" s="536">
        <v>-7.9602253312590188E-2</v>
      </c>
      <c r="AK235" s="536">
        <v>-7.9602253312590188E-2</v>
      </c>
      <c r="AL235" s="536">
        <v>-8.6204454486812132E-2</v>
      </c>
      <c r="AM235" s="536">
        <v>-0.11585544033049999</v>
      </c>
      <c r="AN235" s="536">
        <v>-6.3720099941695585E-2</v>
      </c>
      <c r="AO235" s="536">
        <v>-8.6204454486812132E-2</v>
      </c>
      <c r="AP235" s="536">
        <v>-8.6204454486812132E-2</v>
      </c>
      <c r="AQ235" s="536">
        <v>-8.6204454486812132E-2</v>
      </c>
      <c r="AR235" s="536">
        <v>-9.4500372157799162E-2</v>
      </c>
      <c r="AS235" s="536">
        <v>-8.6025647329835975E-2</v>
      </c>
      <c r="AT235" s="536">
        <v>-0.17025018768021027</v>
      </c>
      <c r="AU235" s="536">
        <v>-9.0997014580238567E-2</v>
      </c>
      <c r="AV235" s="536">
        <v>-0.18066197665065475</v>
      </c>
      <c r="AW235" s="536">
        <v>-0.18066197665065475</v>
      </c>
      <c r="AX235" s="536">
        <v>-0.18066197665065475</v>
      </c>
      <c r="AY235" s="536">
        <v>-6.5298615298167717E-2</v>
      </c>
      <c r="AZ235" s="536">
        <v>-6.529861529816805E-2</v>
      </c>
      <c r="BA235" s="536">
        <v>-8.758247854004908E-2</v>
      </c>
      <c r="BB235" s="536">
        <v>-7.0772286118305661E-2</v>
      </c>
      <c r="BC235" s="536">
        <v>-0.3353527400678149</v>
      </c>
      <c r="BD235" s="536">
        <v>-0.14002725034701424</v>
      </c>
      <c r="BE235" s="536">
        <v>-0.19224896400293445</v>
      </c>
      <c r="BF235" s="536">
        <v>-4.4602195509157339E-2</v>
      </c>
      <c r="BG235" s="536">
        <v>-5.8340287991872186E-2</v>
      </c>
      <c r="BH235" s="536">
        <v>-0.13429284029983557</v>
      </c>
      <c r="BI235" s="536">
        <v>-4.0352387753730401E-2</v>
      </c>
      <c r="BJ235" s="536">
        <v>-0.10597754905309498</v>
      </c>
      <c r="BK235" s="536">
        <v>0</v>
      </c>
    </row>
    <row r="236" spans="1:63" ht="14.25" customHeight="1" x14ac:dyDescent="0.35">
      <c r="A236" s="47" t="s">
        <v>218</v>
      </c>
      <c r="B236" s="536">
        <v>0</v>
      </c>
      <c r="C236" s="536">
        <v>0</v>
      </c>
      <c r="D236" s="536">
        <v>0</v>
      </c>
      <c r="E236" s="536">
        <v>0</v>
      </c>
      <c r="F236" s="536">
        <v>0</v>
      </c>
      <c r="G236" s="536">
        <v>0</v>
      </c>
      <c r="H236" s="536">
        <v>0</v>
      </c>
      <c r="I236" s="536">
        <v>0</v>
      </c>
      <c r="J236" s="536">
        <v>0</v>
      </c>
      <c r="K236" s="536">
        <v>0</v>
      </c>
      <c r="L236" s="536">
        <v>0</v>
      </c>
      <c r="M236" s="536">
        <v>0</v>
      </c>
      <c r="N236" s="536">
        <v>0</v>
      </c>
      <c r="O236" s="536">
        <v>0</v>
      </c>
      <c r="P236" s="536">
        <v>0</v>
      </c>
      <c r="Q236" s="536">
        <v>0</v>
      </c>
      <c r="R236" s="536">
        <v>0</v>
      </c>
      <c r="S236" s="536">
        <v>0</v>
      </c>
      <c r="T236" s="536">
        <v>0</v>
      </c>
      <c r="U236" s="536">
        <v>0</v>
      </c>
      <c r="V236" s="536">
        <v>0</v>
      </c>
      <c r="W236" s="536">
        <v>-2.8108431092792263E-2</v>
      </c>
      <c r="X236" s="536">
        <v>0</v>
      </c>
      <c r="Y236" s="536">
        <v>0</v>
      </c>
      <c r="Z236" s="536">
        <v>0</v>
      </c>
      <c r="AA236" s="536">
        <v>0</v>
      </c>
      <c r="AB236" s="536">
        <v>-0.23198020100276817</v>
      </c>
      <c r="AC236" s="536">
        <v>-8.2157917594331997E-2</v>
      </c>
      <c r="AD236" s="536">
        <v>-0.28185803120113795</v>
      </c>
      <c r="AE236" s="536">
        <v>-9.2319440110665507E-2</v>
      </c>
      <c r="AF236" s="536">
        <v>0</v>
      </c>
      <c r="AG236" s="536">
        <v>-0.15020281011939507</v>
      </c>
      <c r="AH236" s="536">
        <v>-0.15020281011939507</v>
      </c>
      <c r="AI236" s="536">
        <v>-0.184822648666923</v>
      </c>
      <c r="AJ236" s="536">
        <v>-0.15020281011939507</v>
      </c>
      <c r="AK236" s="536">
        <v>-0.15020281011939507</v>
      </c>
      <c r="AL236" s="536">
        <v>-0.15629857906827938</v>
      </c>
      <c r="AM236" s="536">
        <v>-0.18367513940628866</v>
      </c>
      <c r="AN236" s="536">
        <v>-0.1355389223030522</v>
      </c>
      <c r="AO236" s="536">
        <v>-0.15629857906827938</v>
      </c>
      <c r="AP236" s="536">
        <v>-0.15629857906827938</v>
      </c>
      <c r="AQ236" s="536">
        <v>-0.15629857906827938</v>
      </c>
      <c r="AR236" s="536">
        <v>-0.16395814532608333</v>
      </c>
      <c r="AS236" s="536">
        <v>-8.0942231674788201E-2</v>
      </c>
      <c r="AT236" s="536">
        <v>0</v>
      </c>
      <c r="AU236" s="536">
        <v>0</v>
      </c>
      <c r="AV236" s="536">
        <v>-2.3497331234915264E-2</v>
      </c>
      <c r="AW236" s="536">
        <v>-2.3497331234915264E-2</v>
      </c>
      <c r="AX236" s="536">
        <v>-2.3497331234915264E-2</v>
      </c>
      <c r="AY236" s="536">
        <v>0</v>
      </c>
      <c r="AZ236" s="536">
        <v>0</v>
      </c>
      <c r="BA236" s="536">
        <v>0</v>
      </c>
      <c r="BB236" s="536">
        <v>0</v>
      </c>
      <c r="BC236" s="536">
        <v>-7.9985303764891769E-2</v>
      </c>
      <c r="BD236" s="536">
        <v>-0.22749245554836817</v>
      </c>
      <c r="BE236" s="536">
        <v>-0.39521024107897385</v>
      </c>
      <c r="BF236" s="536">
        <v>-0.1054933063917658</v>
      </c>
      <c r="BG236" s="536">
        <v>0</v>
      </c>
      <c r="BH236" s="536">
        <v>-7.4990602709039123E-2</v>
      </c>
      <c r="BI236" s="536">
        <v>-3.8101717148126046E-2</v>
      </c>
      <c r="BJ236" s="536">
        <v>-8.7276308723443274E-2</v>
      </c>
      <c r="BK236" s="536">
        <v>0</v>
      </c>
    </row>
    <row r="237" spans="1:63" ht="14.25" customHeight="1" x14ac:dyDescent="0.35">
      <c r="A237" s="47" t="s">
        <v>198</v>
      </c>
      <c r="B237" s="536">
        <v>-0.18509810022412243</v>
      </c>
      <c r="C237" s="536">
        <v>-0.18509810022412221</v>
      </c>
      <c r="D237" s="536">
        <v>-0.18912842565143551</v>
      </c>
      <c r="E237" s="536">
        <v>-0.18492010300597139</v>
      </c>
      <c r="F237" s="536">
        <v>-0.23922168524422172</v>
      </c>
      <c r="G237" s="536">
        <v>-0.25299011798837689</v>
      </c>
      <c r="H237" s="536">
        <v>-0.25423437733956888</v>
      </c>
      <c r="I237" s="536">
        <v>0</v>
      </c>
      <c r="J237" s="536">
        <v>-0.2386781764280248</v>
      </c>
      <c r="K237" s="536">
        <v>-0.24799480329215151</v>
      </c>
      <c r="L237" s="536">
        <v>-0.24799480329215151</v>
      </c>
      <c r="M237" s="536">
        <v>0</v>
      </c>
      <c r="N237" s="536">
        <v>-0.24799480329215151</v>
      </c>
      <c r="O237" s="536">
        <v>-0.24799480329215151</v>
      </c>
      <c r="P237" s="536">
        <v>-0.24799480329215151</v>
      </c>
      <c r="Q237" s="536">
        <v>-0.24799480329215151</v>
      </c>
      <c r="R237" s="536">
        <v>-0.24799480329215151</v>
      </c>
      <c r="S237" s="536">
        <v>-0.27269242780767733</v>
      </c>
      <c r="T237" s="536">
        <v>-0.24482486270582426</v>
      </c>
      <c r="U237" s="536">
        <v>-0.28154710077271028</v>
      </c>
      <c r="V237" s="536">
        <v>-0.27369494586033249</v>
      </c>
      <c r="W237" s="536">
        <v>-0.22451512075467461</v>
      </c>
      <c r="X237" s="536">
        <v>-0.26459052563303664</v>
      </c>
      <c r="Y237" s="536">
        <v>-0.23318707422822893</v>
      </c>
      <c r="Z237" s="536">
        <v>0</v>
      </c>
      <c r="AA237" s="536">
        <v>-0.23379467719989733</v>
      </c>
      <c r="AB237" s="536">
        <v>-0.26707299058253564</v>
      </c>
      <c r="AC237" s="536">
        <v>-0.26780582200785796</v>
      </c>
      <c r="AD237" s="536">
        <v>-0.2739634962028763</v>
      </c>
      <c r="AE237" s="536">
        <v>-0.24017194569795208</v>
      </c>
      <c r="AF237" s="536">
        <v>-0.26142989993692911</v>
      </c>
      <c r="AG237" s="536">
        <v>-0.25719736635573742</v>
      </c>
      <c r="AH237" s="536">
        <v>-0.25719736635573753</v>
      </c>
      <c r="AI237" s="536">
        <v>-0.28745835986767887</v>
      </c>
      <c r="AJ237" s="536">
        <v>-0.25719736635573776</v>
      </c>
      <c r="AK237" s="536">
        <v>-0.25719736635573776</v>
      </c>
      <c r="AL237" s="536">
        <v>-0.26252564148212909</v>
      </c>
      <c r="AM237" s="536">
        <v>-0.28645532889619474</v>
      </c>
      <c r="AN237" s="536">
        <v>0</v>
      </c>
      <c r="AO237" s="536">
        <v>-0.26252564148212909</v>
      </c>
      <c r="AP237" s="536">
        <v>-0.26252564148212909</v>
      </c>
      <c r="AQ237" s="536">
        <v>-0.26252564148212909</v>
      </c>
      <c r="AR237" s="536">
        <v>-0.26922082246957024</v>
      </c>
      <c r="AS237" s="536">
        <v>-0.26140118448844019</v>
      </c>
      <c r="AT237" s="536">
        <v>-0.28229592957017202</v>
      </c>
      <c r="AU237" s="536">
        <v>-0.3262165271597659</v>
      </c>
      <c r="AV237" s="536">
        <v>-0.3003605547451681</v>
      </c>
      <c r="AW237" s="536">
        <v>-0.3003605547451681</v>
      </c>
      <c r="AX237" s="536">
        <v>-0.3003605547451681</v>
      </c>
      <c r="AY237" s="536">
        <v>-0.31265082825773793</v>
      </c>
      <c r="AZ237" s="536">
        <v>-0.31265082825773793</v>
      </c>
      <c r="BA237" s="536">
        <v>-0.35166661581480652</v>
      </c>
      <c r="BB237" s="536">
        <v>-0.35747866505837234</v>
      </c>
      <c r="BC237" s="536">
        <v>-0.27528319204805751</v>
      </c>
      <c r="BD237" s="536">
        <v>-0.30960990778072517</v>
      </c>
      <c r="BE237" s="536">
        <v>-0.27919071162997688</v>
      </c>
      <c r="BF237" s="536">
        <v>-0.31689335444770728</v>
      </c>
      <c r="BG237" s="536">
        <v>-0.2573768206952729</v>
      </c>
      <c r="BH237" s="536">
        <v>-0.34464576178609108</v>
      </c>
      <c r="BI237" s="536">
        <v>-0.38702627436015047</v>
      </c>
      <c r="BJ237" s="536">
        <v>-0.36540285936161443</v>
      </c>
      <c r="BK237" s="536">
        <v>0</v>
      </c>
    </row>
    <row r="238" spans="1:63" ht="14.25" customHeight="1" x14ac:dyDescent="0.35">
      <c r="A238" s="47" t="s">
        <v>140</v>
      </c>
      <c r="B238" s="536">
        <v>-1.5401327502261974E-2</v>
      </c>
      <c r="C238" s="536">
        <v>-1.5401327502261974E-2</v>
      </c>
      <c r="D238" s="536">
        <v>-2.0262403977372112E-2</v>
      </c>
      <c r="E238" s="536">
        <v>-1.5159208627038123E-2</v>
      </c>
      <c r="F238" s="536">
        <v>-9.5318916638840179E-2</v>
      </c>
      <c r="G238" s="536">
        <v>-0.11169167649486478</v>
      </c>
      <c r="H238" s="536">
        <v>-0.11317129003797688</v>
      </c>
      <c r="I238" s="536">
        <v>-8.3991806181885731E-2</v>
      </c>
      <c r="J238" s="536">
        <v>-9.4672602022457863E-2</v>
      </c>
      <c r="K238" s="536">
        <v>-0.10575148784403321</v>
      </c>
      <c r="L238" s="536">
        <v>-0.10575148784403321</v>
      </c>
      <c r="M238" s="536">
        <v>-8.3991806181885731E-2</v>
      </c>
      <c r="N238" s="536">
        <v>-0.10575148784403321</v>
      </c>
      <c r="O238" s="536">
        <v>-0.10575148784403321</v>
      </c>
      <c r="P238" s="536">
        <v>-0.10575148784403321</v>
      </c>
      <c r="Q238" s="536">
        <v>-0.10575148784403321</v>
      </c>
      <c r="R238" s="536">
        <v>-0.10575148784403321</v>
      </c>
      <c r="S238" s="536">
        <v>-0.193618797001604</v>
      </c>
      <c r="T238" s="536">
        <v>-0.17152925415703657</v>
      </c>
      <c r="U238" s="536">
        <v>-0.23902329924035148</v>
      </c>
      <c r="V238" s="536">
        <v>-0.23070639085915978</v>
      </c>
      <c r="W238" s="536">
        <v>-0.21300330224983188</v>
      </c>
      <c r="X238" s="536">
        <v>-0.23612811280274426</v>
      </c>
      <c r="Y238" s="536">
        <v>-0.20872725536024861</v>
      </c>
      <c r="Z238" s="536">
        <v>0</v>
      </c>
      <c r="AA238" s="536">
        <v>-0.21043989003546948</v>
      </c>
      <c r="AB238" s="536">
        <v>-0.20293600190712169</v>
      </c>
      <c r="AC238" s="536">
        <v>-0.20375284143250061</v>
      </c>
      <c r="AD238" s="536">
        <v>-0.20199333576546441</v>
      </c>
      <c r="AE238" s="536">
        <v>-0.20371845243077935</v>
      </c>
      <c r="AF238" s="536">
        <v>-0.20438135986262507</v>
      </c>
      <c r="AG238" s="536">
        <v>-0.25880644212832637</v>
      </c>
      <c r="AH238" s="536">
        <v>-0.25880644212832637</v>
      </c>
      <c r="AI238" s="536">
        <v>-0.28900188359547252</v>
      </c>
      <c r="AJ238" s="536">
        <v>-0.25880644212832637</v>
      </c>
      <c r="AK238" s="536">
        <v>-0.25880644212832637</v>
      </c>
      <c r="AL238" s="536">
        <v>-0.26412317502529215</v>
      </c>
      <c r="AM238" s="536">
        <v>-0.28800102541223971</v>
      </c>
      <c r="AN238" s="536">
        <v>-0.24601659142953392</v>
      </c>
      <c r="AO238" s="536">
        <v>-0.26412317502529215</v>
      </c>
      <c r="AP238" s="536">
        <v>-0.26412317502529215</v>
      </c>
      <c r="AQ238" s="536">
        <v>-0.26412317502529215</v>
      </c>
      <c r="AR238" s="536">
        <v>0</v>
      </c>
      <c r="AS238" s="536">
        <v>-0.26373327050130257</v>
      </c>
      <c r="AT238" s="536">
        <v>-0.21533800723708951</v>
      </c>
      <c r="AU238" s="536">
        <v>-0.25160325709821696</v>
      </c>
      <c r="AV238" s="536">
        <v>-0.25158994795933698</v>
      </c>
      <c r="AW238" s="536">
        <v>-0.25158994795933698</v>
      </c>
      <c r="AX238" s="536">
        <v>-0.25158994795933698</v>
      </c>
      <c r="AY238" s="536">
        <v>-0.26462099767861891</v>
      </c>
      <c r="AZ238" s="536">
        <v>-0.26462099767861891</v>
      </c>
      <c r="BA238" s="536">
        <v>-0.30536039898336742</v>
      </c>
      <c r="BB238" s="536">
        <v>-0.2627770241376689</v>
      </c>
      <c r="BC238" s="536">
        <v>-0.19902812651253732</v>
      </c>
      <c r="BD238" s="536">
        <v>-0.21332577820525611</v>
      </c>
      <c r="BE238" s="536">
        <v>-0.17867382769219231</v>
      </c>
      <c r="BF238" s="536">
        <v>-0.20445871804286864</v>
      </c>
      <c r="BG238" s="536">
        <v>-0.39453182672809395</v>
      </c>
      <c r="BH238" s="536">
        <v>-0.19755597758761756</v>
      </c>
      <c r="BI238" s="536">
        <v>-0.15073800365144641</v>
      </c>
      <c r="BJ238" s="536">
        <v>-0.23882467839314547</v>
      </c>
      <c r="BK238" s="536">
        <v>-0.32687395913609452</v>
      </c>
    </row>
    <row r="239" spans="1:63" ht="14.25" customHeight="1" x14ac:dyDescent="0.35">
      <c r="A239" s="47" t="s">
        <v>199</v>
      </c>
      <c r="B239" s="536">
        <v>0</v>
      </c>
      <c r="C239" s="536">
        <v>0</v>
      </c>
      <c r="D239" s="536">
        <v>0</v>
      </c>
      <c r="E239" s="536">
        <v>0</v>
      </c>
      <c r="F239" s="536">
        <v>0</v>
      </c>
      <c r="G239" s="536">
        <v>0</v>
      </c>
      <c r="H239" s="536">
        <v>0</v>
      </c>
      <c r="I239" s="536">
        <v>0</v>
      </c>
      <c r="J239" s="536">
        <v>0</v>
      </c>
      <c r="K239" s="536">
        <v>0</v>
      </c>
      <c r="L239" s="536">
        <v>0</v>
      </c>
      <c r="M239" s="536">
        <v>0</v>
      </c>
      <c r="N239" s="536">
        <v>0</v>
      </c>
      <c r="O239" s="536">
        <v>0</v>
      </c>
      <c r="P239" s="536">
        <v>0</v>
      </c>
      <c r="Q239" s="536">
        <v>0</v>
      </c>
      <c r="R239" s="536">
        <v>0</v>
      </c>
      <c r="S239" s="536">
        <v>0</v>
      </c>
      <c r="T239" s="536">
        <v>-9.2593445327975421E-2</v>
      </c>
      <c r="U239" s="536">
        <v>0</v>
      </c>
      <c r="V239" s="536">
        <v>0</v>
      </c>
      <c r="W239" s="536">
        <v>0</v>
      </c>
      <c r="X239" s="536">
        <v>0</v>
      </c>
      <c r="Y239" s="536">
        <v>0</v>
      </c>
      <c r="Z239" s="536">
        <v>0</v>
      </c>
      <c r="AA239" s="536">
        <v>0</v>
      </c>
      <c r="AB239" s="536">
        <v>0</v>
      </c>
      <c r="AC239" s="536">
        <v>0</v>
      </c>
      <c r="AD239" s="536">
        <v>0</v>
      </c>
      <c r="AE239" s="536">
        <v>0</v>
      </c>
      <c r="AF239" s="536">
        <v>0</v>
      </c>
      <c r="AG239" s="536">
        <v>0</v>
      </c>
      <c r="AH239" s="536">
        <v>0</v>
      </c>
      <c r="AI239" s="536">
        <v>0</v>
      </c>
      <c r="AJ239" s="536">
        <v>0</v>
      </c>
      <c r="AK239" s="536">
        <v>0</v>
      </c>
      <c r="AL239" s="536">
        <v>0</v>
      </c>
      <c r="AM239" s="536">
        <v>0</v>
      </c>
      <c r="AN239" s="536">
        <v>0</v>
      </c>
      <c r="AO239" s="536">
        <v>0</v>
      </c>
      <c r="AP239" s="536">
        <v>0</v>
      </c>
      <c r="AQ239" s="536">
        <v>0</v>
      </c>
      <c r="AR239" s="536">
        <v>0</v>
      </c>
      <c r="AS239" s="536">
        <v>0</v>
      </c>
      <c r="AT239" s="536">
        <v>-0.17963722388259695</v>
      </c>
      <c r="AU239" s="536">
        <v>-0.13831973660040864</v>
      </c>
      <c r="AV239" s="536">
        <v>0</v>
      </c>
      <c r="AW239" s="536">
        <v>0</v>
      </c>
      <c r="AX239" s="536">
        <v>0</v>
      </c>
      <c r="AY239" s="536">
        <v>0</v>
      </c>
      <c r="AZ239" s="536">
        <v>0</v>
      </c>
      <c r="BA239" s="536">
        <v>0</v>
      </c>
      <c r="BB239" s="536">
        <v>-0.11873348281643914</v>
      </c>
      <c r="BC239" s="536">
        <v>0</v>
      </c>
      <c r="BD239" s="536">
        <v>-4.585575088788918E-2</v>
      </c>
      <c r="BE239" s="536">
        <v>-7.4507195933048664E-2</v>
      </c>
      <c r="BF239" s="536">
        <v>-0.26541060075222511</v>
      </c>
      <c r="BG239" s="536">
        <v>0</v>
      </c>
      <c r="BH239" s="536">
        <v>0</v>
      </c>
      <c r="BI239" s="536">
        <v>0</v>
      </c>
      <c r="BJ239" s="536">
        <v>-0.17295669700686855</v>
      </c>
      <c r="BK239" s="536">
        <v>0</v>
      </c>
    </row>
    <row r="240" spans="1:63" ht="14.25" customHeight="1" x14ac:dyDescent="0.35">
      <c r="A240" s="47" t="s">
        <v>142</v>
      </c>
      <c r="B240" s="536">
        <v>-0.3634426108030171</v>
      </c>
      <c r="C240" s="536">
        <v>-0.3634426108030171</v>
      </c>
      <c r="D240" s="536">
        <v>-4.8389648763499493E-2</v>
      </c>
      <c r="E240" s="536">
        <v>-5.8503627997801622E-2</v>
      </c>
      <c r="F240" s="536">
        <v>-0.1964076542389902</v>
      </c>
      <c r="G240" s="536">
        <v>-0.210950927820441</v>
      </c>
      <c r="H240" s="536">
        <v>-0.21226520988049213</v>
      </c>
      <c r="I240" s="536">
        <v>-0.18634623101459835</v>
      </c>
      <c r="J240" s="536">
        <v>-0.19583355858447671</v>
      </c>
      <c r="K240" s="536">
        <v>-0.20567449370461999</v>
      </c>
      <c r="L240" s="536">
        <v>-0.20567449370461999</v>
      </c>
      <c r="M240" s="536">
        <v>-0.18634623101459835</v>
      </c>
      <c r="N240" s="536">
        <v>-0.20567449370461999</v>
      </c>
      <c r="O240" s="536">
        <v>-0.20567449370461999</v>
      </c>
      <c r="P240" s="536">
        <v>-0.20567449370461999</v>
      </c>
      <c r="Q240" s="536">
        <v>-0.20567449370461999</v>
      </c>
      <c r="R240" s="536">
        <v>-0.20567449370461999</v>
      </c>
      <c r="S240" s="536">
        <v>-0.12608696374864292</v>
      </c>
      <c r="T240" s="536">
        <v>-0.24421751801752589</v>
      </c>
      <c r="U240" s="536">
        <v>-0.26577459001382864</v>
      </c>
      <c r="V240" s="536">
        <v>-0.25775005331000833</v>
      </c>
      <c r="W240" s="536">
        <v>-0.32021372598813724</v>
      </c>
      <c r="X240" s="536">
        <v>-0.32095062794740559</v>
      </c>
      <c r="Y240" s="536">
        <v>-0.17618353713442569</v>
      </c>
      <c r="Z240" s="536">
        <v>0</v>
      </c>
      <c r="AA240" s="536">
        <v>-0.35159825185533056</v>
      </c>
      <c r="AB240" s="536">
        <v>-0.23178290749214703</v>
      </c>
      <c r="AC240" s="536">
        <v>-0.33235676230029776</v>
      </c>
      <c r="AD240" s="536">
        <v>-0.15435432621963796</v>
      </c>
      <c r="AE240" s="536">
        <v>-8.9055187944591663E-2</v>
      </c>
      <c r="AF240" s="536">
        <v>-0.29649205776211485</v>
      </c>
      <c r="AG240" s="536">
        <v>-8.0933702477281932E-2</v>
      </c>
      <c r="AH240" s="536">
        <v>-8.0933702477281932E-2</v>
      </c>
      <c r="AI240" s="536">
        <v>-0.11837549119298851</v>
      </c>
      <c r="AJ240" s="536">
        <v>-8.0933702477282043E-2</v>
      </c>
      <c r="AK240" s="536">
        <v>-8.0933702477282154E-2</v>
      </c>
      <c r="AL240" s="536">
        <v>-8.7526352894485959E-2</v>
      </c>
      <c r="AM240" s="536">
        <v>-0.11713444556456931</v>
      </c>
      <c r="AN240" s="536">
        <v>-6.5074524260243849E-2</v>
      </c>
      <c r="AO240" s="536">
        <v>-8.7526352894485848E-2</v>
      </c>
      <c r="AP240" s="536">
        <v>-8.7526352894485848E-2</v>
      </c>
      <c r="AQ240" s="536">
        <v>-8.752635289448607E-2</v>
      </c>
      <c r="AR240" s="536">
        <v>-9.5810269674887261E-2</v>
      </c>
      <c r="AS240" s="536">
        <v>-0.15792699650654085</v>
      </c>
      <c r="AT240" s="536">
        <v>-0.18025494927966512</v>
      </c>
      <c r="AU240" s="536">
        <v>-1.8596787087428512E-2</v>
      </c>
      <c r="AV240" s="536">
        <v>-0.1682769692974827</v>
      </c>
      <c r="AW240" s="536">
        <v>-0.1682769692974827</v>
      </c>
      <c r="AX240" s="536">
        <v>-0.1682769692974827</v>
      </c>
      <c r="AY240" s="536">
        <v>0</v>
      </c>
      <c r="AZ240" s="536">
        <v>0</v>
      </c>
      <c r="BA240" s="536">
        <v>0</v>
      </c>
      <c r="BB240" s="536">
        <v>-9.2472359421887806E-2</v>
      </c>
      <c r="BC240" s="536">
        <v>-4.3013248458247055E-2</v>
      </c>
      <c r="BD240" s="536">
        <v>-5.2941415955268467E-2</v>
      </c>
      <c r="BE240" s="536">
        <v>-5.0772583758521117E-2</v>
      </c>
      <c r="BF240" s="536">
        <v>-3.4853104198234508E-2</v>
      </c>
      <c r="BG240" s="536">
        <v>-2.7217075906567634E-2</v>
      </c>
      <c r="BH240" s="536">
        <v>-3.2247648553890729E-2</v>
      </c>
      <c r="BI240" s="536">
        <v>-6.7110299744663315E-2</v>
      </c>
      <c r="BJ240" s="536">
        <v>-8.5350605543589642E-2</v>
      </c>
      <c r="BK240" s="536">
        <v>-0.21305266330193351</v>
      </c>
    </row>
    <row r="241" spans="1:87" ht="14.25" customHeight="1" x14ac:dyDescent="0.35">
      <c r="A241" s="47" t="s">
        <v>143</v>
      </c>
      <c r="B241" s="536">
        <v>-5.1091131757807329E-2</v>
      </c>
      <c r="C241" s="536">
        <v>-5.1091131757807329E-2</v>
      </c>
      <c r="D241" s="536">
        <v>-3.474063793807225E-2</v>
      </c>
      <c r="E241" s="536">
        <v>0</v>
      </c>
      <c r="F241" s="536">
        <v>-2.2289515978721197E-2</v>
      </c>
      <c r="G241" s="536">
        <v>-3.9983949141979336E-2</v>
      </c>
      <c r="H241" s="536">
        <v>-4.1583002885897447E-2</v>
      </c>
      <c r="I241" s="536">
        <v>-1.0048036797697835E-2</v>
      </c>
      <c r="J241" s="536">
        <v>-2.1591028314907779E-2</v>
      </c>
      <c r="K241" s="536">
        <v>-3.356424519569523E-2</v>
      </c>
      <c r="L241" s="536">
        <v>-3.356424519569523E-2</v>
      </c>
      <c r="M241" s="536">
        <v>-1.0048036797697835E-2</v>
      </c>
      <c r="N241" s="536">
        <v>-3.356424519569523E-2</v>
      </c>
      <c r="O241" s="536">
        <v>-3.356424519569523E-2</v>
      </c>
      <c r="P241" s="536">
        <v>-3.356424519569523E-2</v>
      </c>
      <c r="Q241" s="536">
        <v>-3.356424519569523E-2</v>
      </c>
      <c r="R241" s="536">
        <v>-3.356424519569523E-2</v>
      </c>
      <c r="S241" s="536">
        <v>-4.9450424409974492E-2</v>
      </c>
      <c r="T241" s="536">
        <v>-2.4948614430152394E-2</v>
      </c>
      <c r="U241" s="536">
        <v>-1.5450294221060146E-2</v>
      </c>
      <c r="V241" s="536">
        <v>-4.6898994658480797E-3</v>
      </c>
      <c r="W241" s="536">
        <v>-3.4540435366613442E-2</v>
      </c>
      <c r="X241" s="536">
        <v>-8.1059743629435133E-2</v>
      </c>
      <c r="Y241" s="536">
        <v>-4.8462393351626498E-2</v>
      </c>
      <c r="Z241" s="536">
        <v>0</v>
      </c>
      <c r="AA241" s="536">
        <v>-3.1394817434834299E-2</v>
      </c>
      <c r="AB241" s="536">
        <v>-5.0972226883161387E-3</v>
      </c>
      <c r="AC241" s="536">
        <v>-3.061363233019454E-2</v>
      </c>
      <c r="AD241" s="536">
        <v>-3.279646451883278E-2</v>
      </c>
      <c r="AE241" s="536">
        <v>-3.7644742038599022E-2</v>
      </c>
      <c r="AF241" s="536">
        <v>-7.4644809058446726E-2</v>
      </c>
      <c r="AG241" s="536">
        <v>-1.6963039973308724E-2</v>
      </c>
      <c r="AH241" s="536">
        <v>-1.6963039973308947E-2</v>
      </c>
      <c r="AI241" s="536">
        <v>-5.701092580729028E-2</v>
      </c>
      <c r="AJ241" s="536">
        <v>-1.6963039973308836E-2</v>
      </c>
      <c r="AK241" s="536">
        <v>-1.6963039973308836E-2</v>
      </c>
      <c r="AL241" s="536">
        <v>-2.4014565028808721E-2</v>
      </c>
      <c r="AM241" s="536">
        <v>-5.5683498476852833E-2</v>
      </c>
      <c r="AN241" s="536">
        <v>0</v>
      </c>
      <c r="AO241" s="536">
        <v>-2.401456502880861E-2</v>
      </c>
      <c r="AP241" s="536">
        <v>-2.4014565028808721E-2</v>
      </c>
      <c r="AQ241" s="536">
        <v>-2.401456502880861E-2</v>
      </c>
      <c r="AR241" s="536">
        <v>-3.2875075299797607E-2</v>
      </c>
      <c r="AS241" s="536">
        <v>-1.0431092615113657E-2</v>
      </c>
      <c r="AT241" s="536">
        <v>-4.4826532133302899E-2</v>
      </c>
      <c r="AU241" s="536">
        <v>-4.4554839023340231E-2</v>
      </c>
      <c r="AV241" s="536">
        <v>0</v>
      </c>
      <c r="AW241" s="536">
        <v>0</v>
      </c>
      <c r="AX241" s="536">
        <v>0</v>
      </c>
      <c r="AY241" s="536">
        <v>-4.35097223025529E-2</v>
      </c>
      <c r="AZ241" s="536">
        <v>-4.3509722302552789E-2</v>
      </c>
      <c r="BA241" s="536">
        <v>-5.0289415532864479E-2</v>
      </c>
      <c r="BB241" s="536">
        <v>-7.8269632905898945E-2</v>
      </c>
      <c r="BC241" s="536">
        <v>-1.7014303195731273E-2</v>
      </c>
      <c r="BD241" s="536">
        <v>-7.4904736518393356E-2</v>
      </c>
      <c r="BE241" s="536">
        <v>-3.7271203763994509E-2</v>
      </c>
      <c r="BF241" s="536">
        <v>0</v>
      </c>
      <c r="BG241" s="536">
        <v>-1.3871934234563232E-2</v>
      </c>
      <c r="BH241" s="536">
        <v>-9.632485231982213E-2</v>
      </c>
      <c r="BI241" s="536">
        <v>0</v>
      </c>
      <c r="BJ241" s="536">
        <v>-2.9869483946292519E-2</v>
      </c>
      <c r="BK241" s="536">
        <v>-0.22615885048377271</v>
      </c>
    </row>
    <row r="243" spans="1:87" ht="14.25" customHeight="1" x14ac:dyDescent="0.35">
      <c r="A243" s="198" t="s">
        <v>1413</v>
      </c>
      <c r="B243" s="2"/>
    </row>
    <row r="244" spans="1:87" ht="14.25" customHeight="1" x14ac:dyDescent="0.35">
      <c r="A244" s="39" t="s">
        <v>1461</v>
      </c>
      <c r="B244" s="2"/>
    </row>
    <row r="245" spans="1:87" ht="14.25" customHeight="1" x14ac:dyDescent="0.35">
      <c r="A245" s="43" t="s">
        <v>1449</v>
      </c>
      <c r="B245" s="11" t="s">
        <v>223</v>
      </c>
    </row>
    <row r="246" spans="1:87" ht="14.25" customHeight="1" x14ac:dyDescent="0.35">
      <c r="A246" s="523">
        <v>0</v>
      </c>
      <c r="B246" s="524" t="s">
        <v>1456</v>
      </c>
    </row>
    <row r="247" spans="1:87" ht="14.25" customHeight="1" x14ac:dyDescent="0.35">
      <c r="A247" s="523">
        <v>1</v>
      </c>
      <c r="B247" s="524" t="s">
        <v>1723</v>
      </c>
    </row>
    <row r="248" spans="1:87" ht="14.25" customHeight="1" x14ac:dyDescent="0.35">
      <c r="A248" s="44" t="s">
        <v>224</v>
      </c>
      <c r="B248" s="45">
        <v>1</v>
      </c>
    </row>
    <row r="249" spans="1:87" ht="13.75" customHeight="1" x14ac:dyDescent="0.35">
      <c r="A249" s="49"/>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c r="AE249" s="16"/>
      <c r="AF249" s="16"/>
      <c r="AG249" s="16"/>
      <c r="AH249" s="16"/>
      <c r="AI249" s="16"/>
      <c r="AJ249" s="16"/>
      <c r="AK249" s="16"/>
      <c r="AL249" s="16"/>
      <c r="AM249" s="16"/>
      <c r="AN249" s="16"/>
      <c r="AO249" s="16"/>
      <c r="AP249" s="16"/>
      <c r="AQ249" s="16"/>
      <c r="AR249" s="16"/>
      <c r="AS249" s="16"/>
      <c r="AT249" s="16"/>
      <c r="AU249" s="16"/>
      <c r="AV249" s="16"/>
      <c r="AW249" s="16"/>
      <c r="AX249" s="16"/>
      <c r="AY249" s="16"/>
      <c r="AZ249" s="16"/>
      <c r="BA249" s="16"/>
      <c r="BB249" s="16"/>
      <c r="BC249" s="16"/>
      <c r="BD249" s="16"/>
      <c r="BE249" s="16"/>
      <c r="BF249" s="16"/>
      <c r="BG249" s="16"/>
      <c r="BH249" s="16"/>
      <c r="BI249" s="16"/>
      <c r="BJ249" s="16"/>
      <c r="BK249" s="16"/>
    </row>
    <row r="250" spans="1:87" ht="14.25" customHeight="1" x14ac:dyDescent="0.35">
      <c r="A250" s="17" t="s">
        <v>727</v>
      </c>
      <c r="B250" s="531" t="s">
        <v>1526</v>
      </c>
    </row>
    <row r="251" spans="1:87" ht="14.25" customHeight="1" x14ac:dyDescent="0.35">
      <c r="A251" s="86" t="s">
        <v>448</v>
      </c>
      <c r="B251" s="525" t="s">
        <v>28</v>
      </c>
    </row>
    <row r="252" spans="1:87" ht="14.25" customHeight="1" x14ac:dyDescent="0.35">
      <c r="A252" s="86" t="s">
        <v>180</v>
      </c>
      <c r="B252" s="115">
        <v>2015</v>
      </c>
    </row>
    <row r="253" spans="1:87" ht="14.25" customHeight="1" x14ac:dyDescent="0.35">
      <c r="A253" s="44"/>
    </row>
    <row r="254" spans="1:87" ht="14.25" customHeight="1" x14ac:dyDescent="0.35">
      <c r="A254" s="116" t="s">
        <v>1462</v>
      </c>
    </row>
    <row r="255" spans="1:87" ht="14.25" customHeight="1" x14ac:dyDescent="0.35">
      <c r="A255" s="4" t="s">
        <v>1463</v>
      </c>
      <c r="B255" s="40">
        <v>2015</v>
      </c>
      <c r="C255" s="40">
        <v>2016</v>
      </c>
      <c r="D255" s="40">
        <v>2017</v>
      </c>
      <c r="E255" s="40">
        <v>2018</v>
      </c>
      <c r="F255" s="40">
        <v>2019</v>
      </c>
      <c r="G255" s="40">
        <v>2020</v>
      </c>
      <c r="H255" s="40">
        <v>2021</v>
      </c>
      <c r="I255" s="40">
        <v>2022</v>
      </c>
      <c r="J255" s="40">
        <v>2023</v>
      </c>
      <c r="K255" s="40">
        <v>2024</v>
      </c>
      <c r="L255" s="40">
        <v>2025</v>
      </c>
      <c r="M255" s="40">
        <v>2026</v>
      </c>
      <c r="N255" s="40">
        <v>2027</v>
      </c>
      <c r="O255" s="40">
        <v>2028</v>
      </c>
      <c r="P255" s="40">
        <v>2029</v>
      </c>
      <c r="Q255" s="40">
        <v>2030</v>
      </c>
      <c r="R255" s="40">
        <v>2031</v>
      </c>
      <c r="S255" s="40">
        <v>2032</v>
      </c>
      <c r="T255" s="40">
        <v>2033</v>
      </c>
      <c r="U255" s="40">
        <v>2034</v>
      </c>
      <c r="V255" s="40">
        <v>2035</v>
      </c>
      <c r="W255" s="40">
        <v>2036</v>
      </c>
      <c r="X255" s="40">
        <v>2037</v>
      </c>
      <c r="Y255" s="40">
        <v>2038</v>
      </c>
      <c r="Z255" s="40">
        <v>2039</v>
      </c>
      <c r="AA255" s="40">
        <v>2040</v>
      </c>
      <c r="AB255" s="40">
        <v>2041</v>
      </c>
      <c r="AC255" s="40">
        <v>2042</v>
      </c>
      <c r="AD255" s="40">
        <v>2043</v>
      </c>
      <c r="AE255" s="40">
        <v>2044</v>
      </c>
      <c r="AF255" s="40">
        <v>2045</v>
      </c>
      <c r="AG255" s="40">
        <v>2046</v>
      </c>
      <c r="AH255" s="40">
        <v>2047</v>
      </c>
      <c r="AI255" s="40">
        <v>2048</v>
      </c>
      <c r="AJ255" s="40">
        <v>2049</v>
      </c>
      <c r="AK255" s="40">
        <v>2050</v>
      </c>
      <c r="AL255" s="40">
        <v>2051</v>
      </c>
      <c r="AM255" s="40">
        <v>2052</v>
      </c>
      <c r="AN255" s="40">
        <v>2053</v>
      </c>
      <c r="AO255" s="40">
        <v>2054</v>
      </c>
      <c r="AP255" s="40">
        <v>2055</v>
      </c>
      <c r="AQ255" s="40">
        <v>2056</v>
      </c>
      <c r="AR255" s="40">
        <v>2057</v>
      </c>
      <c r="AS255" s="40">
        <v>2058</v>
      </c>
      <c r="AT255" s="40">
        <v>2059</v>
      </c>
      <c r="AU255" s="40">
        <v>2060</v>
      </c>
      <c r="AV255" s="40">
        <v>2061</v>
      </c>
      <c r="AW255" s="40">
        <v>2062</v>
      </c>
      <c r="AX255" s="40">
        <v>2063</v>
      </c>
      <c r="AY255" s="40">
        <v>2064</v>
      </c>
      <c r="AZ255" s="40">
        <v>2065</v>
      </c>
      <c r="BA255" s="40">
        <v>2066</v>
      </c>
      <c r="BB255" s="40">
        <v>2067</v>
      </c>
      <c r="BC255" s="40">
        <v>2068</v>
      </c>
      <c r="BD255" s="40">
        <v>2069</v>
      </c>
      <c r="BE255" s="40">
        <v>2070</v>
      </c>
      <c r="BF255" s="40">
        <v>2071</v>
      </c>
      <c r="BG255" s="40">
        <v>2072</v>
      </c>
      <c r="BH255" s="40">
        <v>2073</v>
      </c>
      <c r="BI255" s="40">
        <v>2074</v>
      </c>
      <c r="BJ255" s="40">
        <v>2075</v>
      </c>
      <c r="BK255" s="40">
        <v>2076</v>
      </c>
      <c r="BL255" s="40">
        <v>2077</v>
      </c>
      <c r="BM255" s="40">
        <v>2078</v>
      </c>
      <c r="BN255" s="40">
        <v>2079</v>
      </c>
      <c r="BO255" s="40">
        <v>2080</v>
      </c>
      <c r="BP255" s="40">
        <v>2081</v>
      </c>
      <c r="BQ255" s="40">
        <v>2082</v>
      </c>
      <c r="BR255" s="40">
        <v>2083</v>
      </c>
      <c r="BS255" s="40">
        <v>2084</v>
      </c>
      <c r="BT255" s="40">
        <v>2085</v>
      </c>
      <c r="BU255" s="40">
        <v>2086</v>
      </c>
      <c r="BV255" s="40">
        <v>2087</v>
      </c>
      <c r="BW255" s="40">
        <v>2088</v>
      </c>
      <c r="BX255" s="40">
        <v>2089</v>
      </c>
      <c r="BY255" s="40">
        <v>2090</v>
      </c>
      <c r="BZ255" s="40">
        <v>2091</v>
      </c>
      <c r="CA255" s="40">
        <v>2092</v>
      </c>
      <c r="CB255" s="40">
        <v>2093</v>
      </c>
      <c r="CC255" s="40">
        <v>2094</v>
      </c>
      <c r="CD255" s="40">
        <v>2095</v>
      </c>
      <c r="CE255" s="40">
        <v>2096</v>
      </c>
      <c r="CF255" s="40">
        <v>2097</v>
      </c>
      <c r="CG255" s="40">
        <v>2098</v>
      </c>
      <c r="CH255" s="40">
        <v>2099</v>
      </c>
      <c r="CI255" s="40">
        <v>2100</v>
      </c>
    </row>
    <row r="256" spans="1:87" ht="14.25" customHeight="1" x14ac:dyDescent="0.35">
      <c r="A256" s="47" t="s">
        <v>291</v>
      </c>
      <c r="B256" s="538">
        <v>2.3948775955734955E-2</v>
      </c>
      <c r="C256" s="538">
        <v>2.3948775955734955E-2</v>
      </c>
      <c r="D256" s="538">
        <v>2.3948775955734955E-2</v>
      </c>
      <c r="E256" s="538">
        <v>2.3948775955734955E-2</v>
      </c>
      <c r="F256" s="538">
        <v>2.3948775955734955E-2</v>
      </c>
      <c r="G256" s="538">
        <v>2.3948775955734955E-2</v>
      </c>
      <c r="H256" s="538">
        <v>2.3948775955734955E-2</v>
      </c>
      <c r="I256" s="538">
        <v>2.3948775955734955E-2</v>
      </c>
      <c r="J256" s="538">
        <v>2.3948775955734955E-2</v>
      </c>
      <c r="K256" s="538">
        <v>2.3948775955734955E-2</v>
      </c>
      <c r="L256" s="538">
        <v>2.3948775955734955E-2</v>
      </c>
      <c r="M256" s="538">
        <v>2.3948775955734955E-2</v>
      </c>
      <c r="N256" s="538">
        <v>2.3948775955734955E-2</v>
      </c>
      <c r="O256" s="538">
        <v>2.3948775955734955E-2</v>
      </c>
      <c r="P256" s="538">
        <v>2.3948775955734955E-2</v>
      </c>
      <c r="Q256" s="538">
        <v>2.3948775955734955E-2</v>
      </c>
      <c r="R256" s="538">
        <v>2.3948775955734955E-2</v>
      </c>
      <c r="S256" s="538">
        <v>2.3948775955734955E-2</v>
      </c>
      <c r="T256" s="538">
        <v>2.3948775955734955E-2</v>
      </c>
      <c r="U256" s="538">
        <v>2.3948775955734955E-2</v>
      </c>
      <c r="V256" s="538">
        <v>2.3948775955734955E-2</v>
      </c>
      <c r="W256" s="538">
        <v>2.3948775955734955E-2</v>
      </c>
      <c r="X256" s="538">
        <v>2.3948775955734955E-2</v>
      </c>
      <c r="Y256" s="538">
        <v>2.3948775955734955E-2</v>
      </c>
      <c r="Z256" s="538">
        <v>2.3948775955734955E-2</v>
      </c>
      <c r="AA256" s="538">
        <v>2.3948775955734955E-2</v>
      </c>
      <c r="AB256" s="538">
        <v>2.3948775955734955E-2</v>
      </c>
      <c r="AC256" s="538">
        <v>2.3948775955734955E-2</v>
      </c>
      <c r="AD256" s="538">
        <v>2.3948775955734955E-2</v>
      </c>
      <c r="AE256" s="538">
        <v>2.3948775955734955E-2</v>
      </c>
      <c r="AF256" s="538">
        <v>2.3948775955734955E-2</v>
      </c>
      <c r="AG256" s="538">
        <v>2.3948775955734955E-2</v>
      </c>
      <c r="AH256" s="538">
        <v>2.3948775955734955E-2</v>
      </c>
      <c r="AI256" s="538">
        <v>2.3948775955734955E-2</v>
      </c>
      <c r="AJ256" s="538">
        <v>2.3948775955734955E-2</v>
      </c>
      <c r="AK256" s="538">
        <v>2.3948775955734955E-2</v>
      </c>
      <c r="AL256" s="538">
        <v>2.3948775955734955E-2</v>
      </c>
      <c r="AM256" s="538">
        <v>2.3948775955734955E-2</v>
      </c>
      <c r="AN256" s="538">
        <v>2.3948775955734955E-2</v>
      </c>
      <c r="AO256" s="538">
        <v>2.3948775955734955E-2</v>
      </c>
      <c r="AP256" s="538">
        <v>2.3948775955734955E-2</v>
      </c>
      <c r="AQ256" s="538">
        <v>2.3948775955734955E-2</v>
      </c>
      <c r="AR256" s="538">
        <v>2.3948775955734955E-2</v>
      </c>
      <c r="AS256" s="538">
        <v>2.3948775955734955E-2</v>
      </c>
      <c r="AT256" s="538">
        <v>2.3948775955734955E-2</v>
      </c>
      <c r="AU256" s="538">
        <v>2.3948775955734955E-2</v>
      </c>
      <c r="AV256" s="538">
        <v>2.3948775955734955E-2</v>
      </c>
      <c r="AW256" s="538">
        <v>2.3948775955734955E-2</v>
      </c>
      <c r="AX256" s="538">
        <v>2.3948775955734955E-2</v>
      </c>
      <c r="AY256" s="538">
        <v>2.3948775955734955E-2</v>
      </c>
      <c r="AZ256" s="538">
        <v>2.3948775955734955E-2</v>
      </c>
      <c r="BA256" s="538">
        <v>2.3948775955734955E-2</v>
      </c>
      <c r="BB256" s="538">
        <v>2.3948775955734955E-2</v>
      </c>
      <c r="BC256" s="538">
        <v>2.3948775955734955E-2</v>
      </c>
      <c r="BD256" s="538">
        <v>2.3948775955734955E-2</v>
      </c>
      <c r="BE256" s="538">
        <v>2.3948775955734955E-2</v>
      </c>
      <c r="BF256" s="538">
        <v>2.3948775955734955E-2</v>
      </c>
      <c r="BG256" s="538">
        <v>2.3948775955734955E-2</v>
      </c>
      <c r="BH256" s="538">
        <v>2.3948775955734955E-2</v>
      </c>
      <c r="BI256" s="538">
        <v>2.3948775955734955E-2</v>
      </c>
      <c r="BJ256" s="538">
        <v>2.3948775955734955E-2</v>
      </c>
      <c r="BK256" s="538">
        <v>2.3948775955734955E-2</v>
      </c>
      <c r="BL256" s="538">
        <v>2.3948775955734955E-2</v>
      </c>
      <c r="BM256" s="538">
        <v>2.3948775955734955E-2</v>
      </c>
      <c r="BN256" s="538">
        <v>2.3948775955734955E-2</v>
      </c>
      <c r="BO256" s="538">
        <v>2.3948775955734955E-2</v>
      </c>
      <c r="BP256" s="538">
        <v>2.3948775955734955E-2</v>
      </c>
      <c r="BQ256" s="538">
        <v>2.3948775955734955E-2</v>
      </c>
      <c r="BR256" s="538">
        <v>2.3948775955734955E-2</v>
      </c>
      <c r="BS256" s="538">
        <v>2.3948775955734955E-2</v>
      </c>
      <c r="BT256" s="538">
        <v>2.3948775955734955E-2</v>
      </c>
      <c r="BU256" s="538">
        <v>2.3948775955734955E-2</v>
      </c>
      <c r="BV256" s="538">
        <v>2.3948775955734955E-2</v>
      </c>
      <c r="BW256" s="538">
        <v>2.3948775955734955E-2</v>
      </c>
      <c r="BX256" s="538">
        <v>2.3948775955734955E-2</v>
      </c>
      <c r="BY256" s="538">
        <v>2.3948775955734955E-2</v>
      </c>
      <c r="BZ256" s="538">
        <v>2.3948775955734955E-2</v>
      </c>
      <c r="CA256" s="538">
        <v>2.3948775955734955E-2</v>
      </c>
      <c r="CB256" s="538">
        <v>2.3948775955734955E-2</v>
      </c>
      <c r="CC256" s="538">
        <v>2.3948775955734955E-2</v>
      </c>
      <c r="CD256" s="538">
        <v>2.3948775955734955E-2</v>
      </c>
      <c r="CE256" s="538">
        <v>2.3948775955734955E-2</v>
      </c>
      <c r="CF256" s="538">
        <v>2.3948775955734955E-2</v>
      </c>
      <c r="CG256" s="538">
        <v>2.3948775955734955E-2</v>
      </c>
      <c r="CH256" s="538">
        <v>2.3948775955734955E-2</v>
      </c>
      <c r="CI256" s="538">
        <v>2.3948775955734955E-2</v>
      </c>
    </row>
    <row r="257" spans="1:87" ht="14.25" customHeight="1" x14ac:dyDescent="0.35">
      <c r="A257" s="47" t="s">
        <v>148</v>
      </c>
      <c r="B257" s="538">
        <v>2.3293761446417788E-2</v>
      </c>
      <c r="C257" s="538">
        <v>2.3293761446417788E-2</v>
      </c>
      <c r="D257" s="538">
        <v>2.3293761446417788E-2</v>
      </c>
      <c r="E257" s="538">
        <v>2.3293761446417788E-2</v>
      </c>
      <c r="F257" s="538">
        <v>2.3293761446417788E-2</v>
      </c>
      <c r="G257" s="538">
        <v>2.3293761446417788E-2</v>
      </c>
      <c r="H257" s="538">
        <v>2.3293761446417788E-2</v>
      </c>
      <c r="I257" s="538">
        <v>2.3293761446417788E-2</v>
      </c>
      <c r="J257" s="538">
        <v>2.3293761446417788E-2</v>
      </c>
      <c r="K257" s="538">
        <v>2.3293761446417788E-2</v>
      </c>
      <c r="L257" s="538">
        <v>2.3293761446417788E-2</v>
      </c>
      <c r="M257" s="538">
        <v>2.3293761446417788E-2</v>
      </c>
      <c r="N257" s="538">
        <v>2.3293761446417788E-2</v>
      </c>
      <c r="O257" s="538">
        <v>2.3293761446417788E-2</v>
      </c>
      <c r="P257" s="538">
        <v>2.3293761446417788E-2</v>
      </c>
      <c r="Q257" s="538">
        <v>2.3293761446417788E-2</v>
      </c>
      <c r="R257" s="538">
        <v>2.3293761446417788E-2</v>
      </c>
      <c r="S257" s="538">
        <v>2.3293761446417788E-2</v>
      </c>
      <c r="T257" s="538">
        <v>2.3293761446417788E-2</v>
      </c>
      <c r="U257" s="538">
        <v>2.3293761446417788E-2</v>
      </c>
      <c r="V257" s="538">
        <v>2.3293761446417788E-2</v>
      </c>
      <c r="W257" s="538">
        <v>2.3293761446417788E-2</v>
      </c>
      <c r="X257" s="538">
        <v>2.3293761446417788E-2</v>
      </c>
      <c r="Y257" s="538">
        <v>2.3293761446417788E-2</v>
      </c>
      <c r="Z257" s="538">
        <v>2.3293761446417788E-2</v>
      </c>
      <c r="AA257" s="538">
        <v>2.3293761446417788E-2</v>
      </c>
      <c r="AB257" s="538">
        <v>2.3293761446417788E-2</v>
      </c>
      <c r="AC257" s="538">
        <v>2.3293761446417788E-2</v>
      </c>
      <c r="AD257" s="538">
        <v>2.3293761446417788E-2</v>
      </c>
      <c r="AE257" s="538">
        <v>2.3293761446417788E-2</v>
      </c>
      <c r="AF257" s="538">
        <v>2.3293761446417788E-2</v>
      </c>
      <c r="AG257" s="538">
        <v>2.3293761446417788E-2</v>
      </c>
      <c r="AH257" s="538">
        <v>2.3293761446417788E-2</v>
      </c>
      <c r="AI257" s="538">
        <v>2.3293761446417788E-2</v>
      </c>
      <c r="AJ257" s="538">
        <v>2.3293761446417788E-2</v>
      </c>
      <c r="AK257" s="538">
        <v>2.3293761446417788E-2</v>
      </c>
      <c r="AL257" s="538">
        <v>2.3293761446417788E-2</v>
      </c>
      <c r="AM257" s="538">
        <v>2.3293761446417788E-2</v>
      </c>
      <c r="AN257" s="538">
        <v>2.3293761446417788E-2</v>
      </c>
      <c r="AO257" s="538">
        <v>2.3293761446417788E-2</v>
      </c>
      <c r="AP257" s="538">
        <v>2.3293761446417788E-2</v>
      </c>
      <c r="AQ257" s="538">
        <v>2.3293761446417788E-2</v>
      </c>
      <c r="AR257" s="538">
        <v>2.3293761446417788E-2</v>
      </c>
      <c r="AS257" s="538">
        <v>2.3293761446417788E-2</v>
      </c>
      <c r="AT257" s="538">
        <v>2.3293761446417788E-2</v>
      </c>
      <c r="AU257" s="538">
        <v>2.3293761446417788E-2</v>
      </c>
      <c r="AV257" s="538">
        <v>2.3293761446417788E-2</v>
      </c>
      <c r="AW257" s="538">
        <v>2.3293761446417788E-2</v>
      </c>
      <c r="AX257" s="538">
        <v>2.3293761446417788E-2</v>
      </c>
      <c r="AY257" s="538">
        <v>2.3293761446417788E-2</v>
      </c>
      <c r="AZ257" s="538">
        <v>2.3293761446417788E-2</v>
      </c>
      <c r="BA257" s="538">
        <v>2.3293761446417788E-2</v>
      </c>
      <c r="BB257" s="538">
        <v>2.3293761446417788E-2</v>
      </c>
      <c r="BC257" s="538">
        <v>2.3293761446417788E-2</v>
      </c>
      <c r="BD257" s="538">
        <v>2.3293761446417788E-2</v>
      </c>
      <c r="BE257" s="538">
        <v>2.3293761446417788E-2</v>
      </c>
      <c r="BF257" s="538">
        <v>2.3293761446417788E-2</v>
      </c>
      <c r="BG257" s="538">
        <v>2.3293761446417788E-2</v>
      </c>
      <c r="BH257" s="538">
        <v>2.3293761446417788E-2</v>
      </c>
      <c r="BI257" s="538">
        <v>2.3293761446417788E-2</v>
      </c>
      <c r="BJ257" s="538">
        <v>2.3293761446417788E-2</v>
      </c>
      <c r="BK257" s="538">
        <v>2.3293761446417788E-2</v>
      </c>
      <c r="BL257" s="538">
        <v>2.3293761446417788E-2</v>
      </c>
      <c r="BM257" s="538">
        <v>2.3293761446417788E-2</v>
      </c>
      <c r="BN257" s="538">
        <v>2.3293761446417788E-2</v>
      </c>
      <c r="BO257" s="538">
        <v>2.3293761446417788E-2</v>
      </c>
      <c r="BP257" s="538">
        <v>2.3293761446417788E-2</v>
      </c>
      <c r="BQ257" s="538">
        <v>2.3293761446417788E-2</v>
      </c>
      <c r="BR257" s="538">
        <v>2.3293761446417788E-2</v>
      </c>
      <c r="BS257" s="538">
        <v>2.3293761446417788E-2</v>
      </c>
      <c r="BT257" s="538">
        <v>2.3293761446417788E-2</v>
      </c>
      <c r="BU257" s="538">
        <v>2.3293761446417788E-2</v>
      </c>
      <c r="BV257" s="538">
        <v>2.3293761446417788E-2</v>
      </c>
      <c r="BW257" s="538">
        <v>2.3293761446417788E-2</v>
      </c>
      <c r="BX257" s="538">
        <v>2.3293761446417788E-2</v>
      </c>
      <c r="BY257" s="538">
        <v>2.3293761446417788E-2</v>
      </c>
      <c r="BZ257" s="538">
        <v>2.3293761446417788E-2</v>
      </c>
      <c r="CA257" s="538">
        <v>2.3293761446417788E-2</v>
      </c>
      <c r="CB257" s="538">
        <v>2.3293761446417788E-2</v>
      </c>
      <c r="CC257" s="538">
        <v>2.3293761446417788E-2</v>
      </c>
      <c r="CD257" s="538">
        <v>2.3293761446417788E-2</v>
      </c>
      <c r="CE257" s="538">
        <v>2.3293761446417788E-2</v>
      </c>
      <c r="CF257" s="538">
        <v>2.3293761446417788E-2</v>
      </c>
      <c r="CG257" s="538">
        <v>2.3293761446417788E-2</v>
      </c>
      <c r="CH257" s="538">
        <v>2.3293761446417788E-2</v>
      </c>
      <c r="CI257" s="538">
        <v>2.3293761446417788E-2</v>
      </c>
    </row>
    <row r="258" spans="1:87" ht="14.25" customHeight="1" x14ac:dyDescent="0.35">
      <c r="A258" s="47" t="s">
        <v>149</v>
      </c>
      <c r="B258" s="538">
        <v>3.026424300341499E-2</v>
      </c>
      <c r="C258" s="538">
        <v>3.026424300341499E-2</v>
      </c>
      <c r="D258" s="538">
        <v>3.026424300341499E-2</v>
      </c>
      <c r="E258" s="538">
        <v>3.026424300341499E-2</v>
      </c>
      <c r="F258" s="538">
        <v>3.026424300341499E-2</v>
      </c>
      <c r="G258" s="538">
        <v>3.026424300341499E-2</v>
      </c>
      <c r="H258" s="538">
        <v>3.026424300341499E-2</v>
      </c>
      <c r="I258" s="538">
        <v>3.026424300341499E-2</v>
      </c>
      <c r="J258" s="538">
        <v>3.026424300341499E-2</v>
      </c>
      <c r="K258" s="538">
        <v>3.026424300341499E-2</v>
      </c>
      <c r="L258" s="538">
        <v>3.026424300341499E-2</v>
      </c>
      <c r="M258" s="538">
        <v>3.026424300341499E-2</v>
      </c>
      <c r="N258" s="538">
        <v>3.026424300341499E-2</v>
      </c>
      <c r="O258" s="538">
        <v>3.026424300341499E-2</v>
      </c>
      <c r="P258" s="538">
        <v>3.026424300341499E-2</v>
      </c>
      <c r="Q258" s="538">
        <v>3.026424300341499E-2</v>
      </c>
      <c r="R258" s="538">
        <v>3.026424300341499E-2</v>
      </c>
      <c r="S258" s="538">
        <v>3.026424300341499E-2</v>
      </c>
      <c r="T258" s="538">
        <v>3.026424300341499E-2</v>
      </c>
      <c r="U258" s="538">
        <v>3.026424300341499E-2</v>
      </c>
      <c r="V258" s="538">
        <v>3.026424300341499E-2</v>
      </c>
      <c r="W258" s="538">
        <v>3.026424300341499E-2</v>
      </c>
      <c r="X258" s="538">
        <v>3.026424300341499E-2</v>
      </c>
      <c r="Y258" s="538">
        <v>3.026424300341499E-2</v>
      </c>
      <c r="Z258" s="538">
        <v>3.026424300341499E-2</v>
      </c>
      <c r="AA258" s="538">
        <v>3.026424300341499E-2</v>
      </c>
      <c r="AB258" s="538">
        <v>3.026424300341499E-2</v>
      </c>
      <c r="AC258" s="538">
        <v>3.026424300341499E-2</v>
      </c>
      <c r="AD258" s="538">
        <v>3.026424300341499E-2</v>
      </c>
      <c r="AE258" s="538">
        <v>3.026424300341499E-2</v>
      </c>
      <c r="AF258" s="538">
        <v>3.026424300341499E-2</v>
      </c>
      <c r="AG258" s="538">
        <v>3.026424300341499E-2</v>
      </c>
      <c r="AH258" s="538">
        <v>3.026424300341499E-2</v>
      </c>
      <c r="AI258" s="538">
        <v>3.026424300341499E-2</v>
      </c>
      <c r="AJ258" s="538">
        <v>3.026424300341499E-2</v>
      </c>
      <c r="AK258" s="538">
        <v>3.026424300341499E-2</v>
      </c>
      <c r="AL258" s="538">
        <v>3.026424300341499E-2</v>
      </c>
      <c r="AM258" s="538">
        <v>3.026424300341499E-2</v>
      </c>
      <c r="AN258" s="538">
        <v>3.026424300341499E-2</v>
      </c>
      <c r="AO258" s="538">
        <v>3.026424300341499E-2</v>
      </c>
      <c r="AP258" s="538">
        <v>3.026424300341499E-2</v>
      </c>
      <c r="AQ258" s="538">
        <v>3.026424300341499E-2</v>
      </c>
      <c r="AR258" s="538">
        <v>3.026424300341499E-2</v>
      </c>
      <c r="AS258" s="538">
        <v>3.026424300341499E-2</v>
      </c>
      <c r="AT258" s="538">
        <v>3.026424300341499E-2</v>
      </c>
      <c r="AU258" s="538">
        <v>3.026424300341499E-2</v>
      </c>
      <c r="AV258" s="538">
        <v>3.026424300341499E-2</v>
      </c>
      <c r="AW258" s="538">
        <v>3.026424300341499E-2</v>
      </c>
      <c r="AX258" s="538">
        <v>3.026424300341499E-2</v>
      </c>
      <c r="AY258" s="538">
        <v>3.026424300341499E-2</v>
      </c>
      <c r="AZ258" s="538">
        <v>3.026424300341499E-2</v>
      </c>
      <c r="BA258" s="538">
        <v>3.026424300341499E-2</v>
      </c>
      <c r="BB258" s="538">
        <v>3.026424300341499E-2</v>
      </c>
      <c r="BC258" s="538">
        <v>3.026424300341499E-2</v>
      </c>
      <c r="BD258" s="538">
        <v>3.026424300341499E-2</v>
      </c>
      <c r="BE258" s="538">
        <v>3.026424300341499E-2</v>
      </c>
      <c r="BF258" s="538">
        <v>3.026424300341499E-2</v>
      </c>
      <c r="BG258" s="538">
        <v>3.026424300341499E-2</v>
      </c>
      <c r="BH258" s="538">
        <v>3.026424300341499E-2</v>
      </c>
      <c r="BI258" s="538">
        <v>3.026424300341499E-2</v>
      </c>
      <c r="BJ258" s="538">
        <v>3.026424300341499E-2</v>
      </c>
      <c r="BK258" s="538">
        <v>3.026424300341499E-2</v>
      </c>
      <c r="BL258" s="538">
        <v>3.026424300341499E-2</v>
      </c>
      <c r="BM258" s="538">
        <v>3.026424300341499E-2</v>
      </c>
      <c r="BN258" s="538">
        <v>3.026424300341499E-2</v>
      </c>
      <c r="BO258" s="538">
        <v>3.026424300341499E-2</v>
      </c>
      <c r="BP258" s="538">
        <v>3.026424300341499E-2</v>
      </c>
      <c r="BQ258" s="538">
        <v>3.026424300341499E-2</v>
      </c>
      <c r="BR258" s="538">
        <v>3.026424300341499E-2</v>
      </c>
      <c r="BS258" s="538">
        <v>3.026424300341499E-2</v>
      </c>
      <c r="BT258" s="538">
        <v>3.026424300341499E-2</v>
      </c>
      <c r="BU258" s="538">
        <v>3.026424300341499E-2</v>
      </c>
      <c r="BV258" s="538">
        <v>3.026424300341499E-2</v>
      </c>
      <c r="BW258" s="538">
        <v>3.026424300341499E-2</v>
      </c>
      <c r="BX258" s="538">
        <v>3.026424300341499E-2</v>
      </c>
      <c r="BY258" s="538">
        <v>3.026424300341499E-2</v>
      </c>
      <c r="BZ258" s="538">
        <v>3.026424300341499E-2</v>
      </c>
      <c r="CA258" s="538">
        <v>3.026424300341499E-2</v>
      </c>
      <c r="CB258" s="538">
        <v>3.026424300341499E-2</v>
      </c>
      <c r="CC258" s="538">
        <v>3.026424300341499E-2</v>
      </c>
      <c r="CD258" s="538">
        <v>3.026424300341499E-2</v>
      </c>
      <c r="CE258" s="538">
        <v>3.026424300341499E-2</v>
      </c>
      <c r="CF258" s="538">
        <v>3.026424300341499E-2</v>
      </c>
      <c r="CG258" s="538">
        <v>3.026424300341499E-2</v>
      </c>
      <c r="CH258" s="538">
        <v>3.026424300341499E-2</v>
      </c>
      <c r="CI258" s="538">
        <v>3.026424300341499E-2</v>
      </c>
    </row>
    <row r="259" spans="1:87" ht="14.25" customHeight="1" x14ac:dyDescent="0.35">
      <c r="A259" s="47" t="s">
        <v>150</v>
      </c>
      <c r="B259" s="538">
        <v>3.4884309991095326E-2</v>
      </c>
      <c r="C259" s="538">
        <v>3.4884309991095326E-2</v>
      </c>
      <c r="D259" s="538">
        <v>3.4884309991095326E-2</v>
      </c>
      <c r="E259" s="538">
        <v>3.4884309991095326E-2</v>
      </c>
      <c r="F259" s="538">
        <v>3.4884309991095326E-2</v>
      </c>
      <c r="G259" s="538">
        <v>3.4884309991095326E-2</v>
      </c>
      <c r="H259" s="538">
        <v>3.4884309991095326E-2</v>
      </c>
      <c r="I259" s="538">
        <v>3.4884309991095326E-2</v>
      </c>
      <c r="J259" s="538">
        <v>3.4884309991095326E-2</v>
      </c>
      <c r="K259" s="538">
        <v>3.4884309991095326E-2</v>
      </c>
      <c r="L259" s="538">
        <v>3.4884309991095326E-2</v>
      </c>
      <c r="M259" s="538">
        <v>3.4884309991095326E-2</v>
      </c>
      <c r="N259" s="538">
        <v>3.4884309991095326E-2</v>
      </c>
      <c r="O259" s="538">
        <v>3.4884309991095326E-2</v>
      </c>
      <c r="P259" s="538">
        <v>3.4884309991095326E-2</v>
      </c>
      <c r="Q259" s="538">
        <v>3.4884309991095326E-2</v>
      </c>
      <c r="R259" s="538">
        <v>3.4884309991095326E-2</v>
      </c>
      <c r="S259" s="538">
        <v>3.4884309991095326E-2</v>
      </c>
      <c r="T259" s="538">
        <v>3.4884309991095326E-2</v>
      </c>
      <c r="U259" s="538">
        <v>3.4884309991095326E-2</v>
      </c>
      <c r="V259" s="538">
        <v>3.4884309991095326E-2</v>
      </c>
      <c r="W259" s="538">
        <v>3.4884309991095326E-2</v>
      </c>
      <c r="X259" s="538">
        <v>3.4884309991095326E-2</v>
      </c>
      <c r="Y259" s="538">
        <v>3.4884309991095326E-2</v>
      </c>
      <c r="Z259" s="538">
        <v>3.4884309991095326E-2</v>
      </c>
      <c r="AA259" s="538">
        <v>3.4884309991095326E-2</v>
      </c>
      <c r="AB259" s="538">
        <v>3.4884309991095326E-2</v>
      </c>
      <c r="AC259" s="538">
        <v>3.4884309991095326E-2</v>
      </c>
      <c r="AD259" s="538">
        <v>3.4884309991095326E-2</v>
      </c>
      <c r="AE259" s="538">
        <v>3.4884309991095326E-2</v>
      </c>
      <c r="AF259" s="538">
        <v>3.4884309991095326E-2</v>
      </c>
      <c r="AG259" s="538">
        <v>3.4884309991095326E-2</v>
      </c>
      <c r="AH259" s="538">
        <v>3.4884309991095326E-2</v>
      </c>
      <c r="AI259" s="538">
        <v>3.4884309991095326E-2</v>
      </c>
      <c r="AJ259" s="538">
        <v>3.4884309991095326E-2</v>
      </c>
      <c r="AK259" s="538">
        <v>3.4884309991095326E-2</v>
      </c>
      <c r="AL259" s="538">
        <v>3.4884309991095326E-2</v>
      </c>
      <c r="AM259" s="538">
        <v>3.4884309991095326E-2</v>
      </c>
      <c r="AN259" s="538">
        <v>3.4884309991095326E-2</v>
      </c>
      <c r="AO259" s="538">
        <v>3.4884309991095326E-2</v>
      </c>
      <c r="AP259" s="538">
        <v>3.4884309991095326E-2</v>
      </c>
      <c r="AQ259" s="538">
        <v>3.4884309991095326E-2</v>
      </c>
      <c r="AR259" s="538">
        <v>3.4884309991095326E-2</v>
      </c>
      <c r="AS259" s="538">
        <v>3.4884309991095326E-2</v>
      </c>
      <c r="AT259" s="538">
        <v>3.4884309991095326E-2</v>
      </c>
      <c r="AU259" s="538">
        <v>3.4884309991095326E-2</v>
      </c>
      <c r="AV259" s="538">
        <v>3.4884309991095326E-2</v>
      </c>
      <c r="AW259" s="538">
        <v>3.4884309991095326E-2</v>
      </c>
      <c r="AX259" s="538">
        <v>3.4884309991095326E-2</v>
      </c>
      <c r="AY259" s="538">
        <v>3.4884309991095326E-2</v>
      </c>
      <c r="AZ259" s="538">
        <v>3.4884309991095326E-2</v>
      </c>
      <c r="BA259" s="538">
        <v>3.4884309991095326E-2</v>
      </c>
      <c r="BB259" s="538">
        <v>3.4884309991095326E-2</v>
      </c>
      <c r="BC259" s="538">
        <v>3.4884309991095326E-2</v>
      </c>
      <c r="BD259" s="538">
        <v>3.4884309991095326E-2</v>
      </c>
      <c r="BE259" s="538">
        <v>3.4884309991095326E-2</v>
      </c>
      <c r="BF259" s="538">
        <v>3.4884309991095326E-2</v>
      </c>
      <c r="BG259" s="538">
        <v>3.4884309991095326E-2</v>
      </c>
      <c r="BH259" s="538">
        <v>3.4884309991095326E-2</v>
      </c>
      <c r="BI259" s="538">
        <v>3.4884309991095326E-2</v>
      </c>
      <c r="BJ259" s="538">
        <v>3.4884309991095326E-2</v>
      </c>
      <c r="BK259" s="538">
        <v>3.4884309991095326E-2</v>
      </c>
      <c r="BL259" s="538">
        <v>3.4884309991095326E-2</v>
      </c>
      <c r="BM259" s="538">
        <v>3.4884309991095326E-2</v>
      </c>
      <c r="BN259" s="538">
        <v>3.4884309991095326E-2</v>
      </c>
      <c r="BO259" s="538">
        <v>3.4884309991095326E-2</v>
      </c>
      <c r="BP259" s="538">
        <v>3.4884309991095326E-2</v>
      </c>
      <c r="BQ259" s="538">
        <v>3.4884309991095326E-2</v>
      </c>
      <c r="BR259" s="538">
        <v>3.4884309991095326E-2</v>
      </c>
      <c r="BS259" s="538">
        <v>3.4884309991095326E-2</v>
      </c>
      <c r="BT259" s="538">
        <v>3.4884309991095326E-2</v>
      </c>
      <c r="BU259" s="538">
        <v>3.4884309991095326E-2</v>
      </c>
      <c r="BV259" s="538">
        <v>3.4884309991095326E-2</v>
      </c>
      <c r="BW259" s="538">
        <v>3.4884309991095326E-2</v>
      </c>
      <c r="BX259" s="538">
        <v>3.4884309991095326E-2</v>
      </c>
      <c r="BY259" s="538">
        <v>3.4884309991095326E-2</v>
      </c>
      <c r="BZ259" s="538">
        <v>3.4884309991095326E-2</v>
      </c>
      <c r="CA259" s="538">
        <v>3.4884309991095326E-2</v>
      </c>
      <c r="CB259" s="538">
        <v>3.4884309991095326E-2</v>
      </c>
      <c r="CC259" s="538">
        <v>3.4884309991095326E-2</v>
      </c>
      <c r="CD259" s="538">
        <v>3.4884309991095326E-2</v>
      </c>
      <c r="CE259" s="538">
        <v>3.4884309991095326E-2</v>
      </c>
      <c r="CF259" s="538">
        <v>3.4884309991095326E-2</v>
      </c>
      <c r="CG259" s="538">
        <v>3.4884309991095326E-2</v>
      </c>
      <c r="CH259" s="538">
        <v>3.4884309991095326E-2</v>
      </c>
      <c r="CI259" s="538">
        <v>3.4884309991095326E-2</v>
      </c>
    </row>
    <row r="260" spans="1:87" ht="14.25" customHeight="1" x14ac:dyDescent="0.35">
      <c r="A260" s="47" t="s">
        <v>151</v>
      </c>
      <c r="B260" s="538">
        <v>2.4878543478806824E-2</v>
      </c>
      <c r="C260" s="538">
        <v>2.4878543478806824E-2</v>
      </c>
      <c r="D260" s="538">
        <v>2.4878543478806824E-2</v>
      </c>
      <c r="E260" s="538">
        <v>2.4878543478806824E-2</v>
      </c>
      <c r="F260" s="538">
        <v>2.4878543478806824E-2</v>
      </c>
      <c r="G260" s="538">
        <v>2.4878543478806824E-2</v>
      </c>
      <c r="H260" s="538">
        <v>2.4878543478806824E-2</v>
      </c>
      <c r="I260" s="538">
        <v>2.4878543478806824E-2</v>
      </c>
      <c r="J260" s="538">
        <v>2.4878543478806824E-2</v>
      </c>
      <c r="K260" s="538">
        <v>2.4878543478806824E-2</v>
      </c>
      <c r="L260" s="538">
        <v>2.4878543478806824E-2</v>
      </c>
      <c r="M260" s="538">
        <v>2.4878543478806824E-2</v>
      </c>
      <c r="N260" s="538">
        <v>2.4878543478806824E-2</v>
      </c>
      <c r="O260" s="538">
        <v>2.4878543478806824E-2</v>
      </c>
      <c r="P260" s="538">
        <v>2.4878543478806824E-2</v>
      </c>
      <c r="Q260" s="538">
        <v>2.4878543478806824E-2</v>
      </c>
      <c r="R260" s="538">
        <v>2.4878543478806824E-2</v>
      </c>
      <c r="S260" s="538">
        <v>2.4878543478806824E-2</v>
      </c>
      <c r="T260" s="538">
        <v>2.4878543478806824E-2</v>
      </c>
      <c r="U260" s="538">
        <v>2.4878543478806824E-2</v>
      </c>
      <c r="V260" s="538">
        <v>2.4878543478806824E-2</v>
      </c>
      <c r="W260" s="538">
        <v>2.4878543478806824E-2</v>
      </c>
      <c r="X260" s="538">
        <v>2.4878543478806824E-2</v>
      </c>
      <c r="Y260" s="538">
        <v>2.4878543478806824E-2</v>
      </c>
      <c r="Z260" s="538">
        <v>2.4878543478806824E-2</v>
      </c>
      <c r="AA260" s="538">
        <v>2.4878543478806824E-2</v>
      </c>
      <c r="AB260" s="538">
        <v>2.4878543478806824E-2</v>
      </c>
      <c r="AC260" s="538">
        <v>2.4878543478806824E-2</v>
      </c>
      <c r="AD260" s="538">
        <v>2.4878543478806824E-2</v>
      </c>
      <c r="AE260" s="538">
        <v>2.4878543478806824E-2</v>
      </c>
      <c r="AF260" s="538">
        <v>2.4878543478806824E-2</v>
      </c>
      <c r="AG260" s="538">
        <v>2.4878543478806824E-2</v>
      </c>
      <c r="AH260" s="538">
        <v>2.4878543478806824E-2</v>
      </c>
      <c r="AI260" s="538">
        <v>2.4878543478806824E-2</v>
      </c>
      <c r="AJ260" s="538">
        <v>2.4878543478806824E-2</v>
      </c>
      <c r="AK260" s="538">
        <v>2.4878543478806824E-2</v>
      </c>
      <c r="AL260" s="538">
        <v>2.4878543478806824E-2</v>
      </c>
      <c r="AM260" s="538">
        <v>2.4878543478806824E-2</v>
      </c>
      <c r="AN260" s="538">
        <v>2.4878543478806824E-2</v>
      </c>
      <c r="AO260" s="538">
        <v>2.4878543478806824E-2</v>
      </c>
      <c r="AP260" s="538">
        <v>2.4878543478806824E-2</v>
      </c>
      <c r="AQ260" s="538">
        <v>2.4878543478806824E-2</v>
      </c>
      <c r="AR260" s="538">
        <v>2.4878543478806824E-2</v>
      </c>
      <c r="AS260" s="538">
        <v>2.4878543478806824E-2</v>
      </c>
      <c r="AT260" s="538">
        <v>2.4878543478806824E-2</v>
      </c>
      <c r="AU260" s="538">
        <v>2.4878543478806824E-2</v>
      </c>
      <c r="AV260" s="538">
        <v>2.4878543478806824E-2</v>
      </c>
      <c r="AW260" s="538">
        <v>2.4878543478806824E-2</v>
      </c>
      <c r="AX260" s="538">
        <v>2.4878543478806824E-2</v>
      </c>
      <c r="AY260" s="538">
        <v>2.4878543478806824E-2</v>
      </c>
      <c r="AZ260" s="538">
        <v>2.4878543478806824E-2</v>
      </c>
      <c r="BA260" s="538">
        <v>2.4878543478806824E-2</v>
      </c>
      <c r="BB260" s="538">
        <v>2.4878543478806824E-2</v>
      </c>
      <c r="BC260" s="538">
        <v>2.4878543478806824E-2</v>
      </c>
      <c r="BD260" s="538">
        <v>2.4878543478806824E-2</v>
      </c>
      <c r="BE260" s="538">
        <v>2.4878543478806824E-2</v>
      </c>
      <c r="BF260" s="538">
        <v>2.4878543478806824E-2</v>
      </c>
      <c r="BG260" s="538">
        <v>2.4878543478806824E-2</v>
      </c>
      <c r="BH260" s="538">
        <v>2.4878543478806824E-2</v>
      </c>
      <c r="BI260" s="538">
        <v>2.4878543478806824E-2</v>
      </c>
      <c r="BJ260" s="538">
        <v>2.4878543478806824E-2</v>
      </c>
      <c r="BK260" s="538">
        <v>2.4878543478806824E-2</v>
      </c>
      <c r="BL260" s="538">
        <v>2.4878543478806824E-2</v>
      </c>
      <c r="BM260" s="538">
        <v>2.4878543478806824E-2</v>
      </c>
      <c r="BN260" s="538">
        <v>2.4878543478806824E-2</v>
      </c>
      <c r="BO260" s="538">
        <v>2.4878543478806824E-2</v>
      </c>
      <c r="BP260" s="538">
        <v>2.4878543478806824E-2</v>
      </c>
      <c r="BQ260" s="538">
        <v>2.4878543478806824E-2</v>
      </c>
      <c r="BR260" s="538">
        <v>2.4878543478806824E-2</v>
      </c>
      <c r="BS260" s="538">
        <v>2.4878543478806824E-2</v>
      </c>
      <c r="BT260" s="538">
        <v>2.4878543478806824E-2</v>
      </c>
      <c r="BU260" s="538">
        <v>2.4878543478806824E-2</v>
      </c>
      <c r="BV260" s="538">
        <v>2.4878543478806824E-2</v>
      </c>
      <c r="BW260" s="538">
        <v>2.4878543478806824E-2</v>
      </c>
      <c r="BX260" s="538">
        <v>2.4878543478806824E-2</v>
      </c>
      <c r="BY260" s="538">
        <v>2.4878543478806824E-2</v>
      </c>
      <c r="BZ260" s="538">
        <v>2.4878543478806824E-2</v>
      </c>
      <c r="CA260" s="538">
        <v>2.4878543478806824E-2</v>
      </c>
      <c r="CB260" s="538">
        <v>2.4878543478806824E-2</v>
      </c>
      <c r="CC260" s="538">
        <v>2.4878543478806824E-2</v>
      </c>
      <c r="CD260" s="538">
        <v>2.4878543478806824E-2</v>
      </c>
      <c r="CE260" s="538">
        <v>2.4878543478806824E-2</v>
      </c>
      <c r="CF260" s="538">
        <v>2.4878543478806824E-2</v>
      </c>
      <c r="CG260" s="538">
        <v>2.4878543478806824E-2</v>
      </c>
      <c r="CH260" s="538">
        <v>2.4878543478806824E-2</v>
      </c>
      <c r="CI260" s="538">
        <v>2.4878543478806824E-2</v>
      </c>
    </row>
    <row r="261" spans="1:87" ht="14.25" customHeight="1" x14ac:dyDescent="0.35">
      <c r="A261" s="47" t="s">
        <v>217</v>
      </c>
      <c r="B261" s="538">
        <v>2.273106152519639E-2</v>
      </c>
      <c r="C261" s="538">
        <v>2.273106152519639E-2</v>
      </c>
      <c r="D261" s="538">
        <v>2.273106152519639E-2</v>
      </c>
      <c r="E261" s="538">
        <v>2.273106152519639E-2</v>
      </c>
      <c r="F261" s="538">
        <v>2.273106152519639E-2</v>
      </c>
      <c r="G261" s="538">
        <v>2.273106152519639E-2</v>
      </c>
      <c r="H261" s="538">
        <v>2.273106152519639E-2</v>
      </c>
      <c r="I261" s="538">
        <v>2.273106152519639E-2</v>
      </c>
      <c r="J261" s="538">
        <v>2.273106152519639E-2</v>
      </c>
      <c r="K261" s="538">
        <v>2.273106152519639E-2</v>
      </c>
      <c r="L261" s="538">
        <v>2.273106152519639E-2</v>
      </c>
      <c r="M261" s="538">
        <v>2.273106152519639E-2</v>
      </c>
      <c r="N261" s="538">
        <v>2.273106152519639E-2</v>
      </c>
      <c r="O261" s="538">
        <v>2.273106152519639E-2</v>
      </c>
      <c r="P261" s="538">
        <v>2.273106152519639E-2</v>
      </c>
      <c r="Q261" s="538">
        <v>2.273106152519639E-2</v>
      </c>
      <c r="R261" s="538">
        <v>2.273106152519639E-2</v>
      </c>
      <c r="S261" s="538">
        <v>2.273106152519639E-2</v>
      </c>
      <c r="T261" s="538">
        <v>2.273106152519639E-2</v>
      </c>
      <c r="U261" s="538">
        <v>2.273106152519639E-2</v>
      </c>
      <c r="V261" s="538">
        <v>2.273106152519639E-2</v>
      </c>
      <c r="W261" s="538">
        <v>2.273106152519639E-2</v>
      </c>
      <c r="X261" s="538">
        <v>2.273106152519639E-2</v>
      </c>
      <c r="Y261" s="538">
        <v>2.273106152519639E-2</v>
      </c>
      <c r="Z261" s="538">
        <v>2.273106152519639E-2</v>
      </c>
      <c r="AA261" s="538">
        <v>2.273106152519639E-2</v>
      </c>
      <c r="AB261" s="538">
        <v>2.273106152519639E-2</v>
      </c>
      <c r="AC261" s="538">
        <v>2.273106152519639E-2</v>
      </c>
      <c r="AD261" s="538">
        <v>2.273106152519639E-2</v>
      </c>
      <c r="AE261" s="538">
        <v>2.273106152519639E-2</v>
      </c>
      <c r="AF261" s="538">
        <v>2.273106152519639E-2</v>
      </c>
      <c r="AG261" s="538">
        <v>2.273106152519639E-2</v>
      </c>
      <c r="AH261" s="538">
        <v>2.273106152519639E-2</v>
      </c>
      <c r="AI261" s="538">
        <v>2.273106152519639E-2</v>
      </c>
      <c r="AJ261" s="538">
        <v>2.273106152519639E-2</v>
      </c>
      <c r="AK261" s="538">
        <v>2.273106152519639E-2</v>
      </c>
      <c r="AL261" s="538">
        <v>2.273106152519639E-2</v>
      </c>
      <c r="AM261" s="538">
        <v>2.273106152519639E-2</v>
      </c>
      <c r="AN261" s="538">
        <v>2.273106152519639E-2</v>
      </c>
      <c r="AO261" s="538">
        <v>2.273106152519639E-2</v>
      </c>
      <c r="AP261" s="538">
        <v>2.273106152519639E-2</v>
      </c>
      <c r="AQ261" s="538">
        <v>2.273106152519639E-2</v>
      </c>
      <c r="AR261" s="538">
        <v>2.273106152519639E-2</v>
      </c>
      <c r="AS261" s="538">
        <v>2.273106152519639E-2</v>
      </c>
      <c r="AT261" s="538">
        <v>2.273106152519639E-2</v>
      </c>
      <c r="AU261" s="538">
        <v>2.273106152519639E-2</v>
      </c>
      <c r="AV261" s="538">
        <v>2.273106152519639E-2</v>
      </c>
      <c r="AW261" s="538">
        <v>2.273106152519639E-2</v>
      </c>
      <c r="AX261" s="538">
        <v>2.273106152519639E-2</v>
      </c>
      <c r="AY261" s="538">
        <v>2.273106152519639E-2</v>
      </c>
      <c r="AZ261" s="538">
        <v>2.273106152519639E-2</v>
      </c>
      <c r="BA261" s="538">
        <v>2.273106152519639E-2</v>
      </c>
      <c r="BB261" s="538">
        <v>2.273106152519639E-2</v>
      </c>
      <c r="BC261" s="538">
        <v>2.273106152519639E-2</v>
      </c>
      <c r="BD261" s="538">
        <v>2.273106152519639E-2</v>
      </c>
      <c r="BE261" s="538">
        <v>2.273106152519639E-2</v>
      </c>
      <c r="BF261" s="538">
        <v>2.273106152519639E-2</v>
      </c>
      <c r="BG261" s="538">
        <v>2.273106152519639E-2</v>
      </c>
      <c r="BH261" s="538">
        <v>2.273106152519639E-2</v>
      </c>
      <c r="BI261" s="538">
        <v>2.273106152519639E-2</v>
      </c>
      <c r="BJ261" s="538">
        <v>2.273106152519639E-2</v>
      </c>
      <c r="BK261" s="538">
        <v>2.273106152519639E-2</v>
      </c>
      <c r="BL261" s="538">
        <v>2.273106152519639E-2</v>
      </c>
      <c r="BM261" s="538">
        <v>2.273106152519639E-2</v>
      </c>
      <c r="BN261" s="538">
        <v>2.273106152519639E-2</v>
      </c>
      <c r="BO261" s="538">
        <v>2.273106152519639E-2</v>
      </c>
      <c r="BP261" s="538">
        <v>2.273106152519639E-2</v>
      </c>
      <c r="BQ261" s="538">
        <v>2.273106152519639E-2</v>
      </c>
      <c r="BR261" s="538">
        <v>2.273106152519639E-2</v>
      </c>
      <c r="BS261" s="538">
        <v>2.273106152519639E-2</v>
      </c>
      <c r="BT261" s="538">
        <v>2.273106152519639E-2</v>
      </c>
      <c r="BU261" s="538">
        <v>2.273106152519639E-2</v>
      </c>
      <c r="BV261" s="538">
        <v>2.273106152519639E-2</v>
      </c>
      <c r="BW261" s="538">
        <v>2.273106152519639E-2</v>
      </c>
      <c r="BX261" s="538">
        <v>2.273106152519639E-2</v>
      </c>
      <c r="BY261" s="538">
        <v>2.273106152519639E-2</v>
      </c>
      <c r="BZ261" s="538">
        <v>2.273106152519639E-2</v>
      </c>
      <c r="CA261" s="538">
        <v>2.273106152519639E-2</v>
      </c>
      <c r="CB261" s="538">
        <v>2.273106152519639E-2</v>
      </c>
      <c r="CC261" s="538">
        <v>2.273106152519639E-2</v>
      </c>
      <c r="CD261" s="538">
        <v>2.273106152519639E-2</v>
      </c>
      <c r="CE261" s="538">
        <v>2.273106152519639E-2</v>
      </c>
      <c r="CF261" s="538">
        <v>2.273106152519639E-2</v>
      </c>
      <c r="CG261" s="538">
        <v>2.273106152519639E-2</v>
      </c>
      <c r="CH261" s="538">
        <v>2.273106152519639E-2</v>
      </c>
      <c r="CI261" s="538">
        <v>2.273106152519639E-2</v>
      </c>
    </row>
    <row r="262" spans="1:87" ht="14.25" customHeight="1" x14ac:dyDescent="0.35">
      <c r="A262" s="47" t="s">
        <v>153</v>
      </c>
      <c r="B262" s="538">
        <v>3.0029157254255607E-2</v>
      </c>
      <c r="C262" s="538">
        <v>3.0029157254255607E-2</v>
      </c>
      <c r="D262" s="538">
        <v>3.0029157254255607E-2</v>
      </c>
      <c r="E262" s="538">
        <v>3.0029157254255607E-2</v>
      </c>
      <c r="F262" s="538">
        <v>3.0029157254255607E-2</v>
      </c>
      <c r="G262" s="538">
        <v>3.0029157254255607E-2</v>
      </c>
      <c r="H262" s="538">
        <v>3.0029157254255607E-2</v>
      </c>
      <c r="I262" s="538">
        <v>3.0029157254255607E-2</v>
      </c>
      <c r="J262" s="538">
        <v>3.0029157254255607E-2</v>
      </c>
      <c r="K262" s="538">
        <v>3.0029157254255607E-2</v>
      </c>
      <c r="L262" s="538">
        <v>3.0029157254255607E-2</v>
      </c>
      <c r="M262" s="538">
        <v>3.0029157254255607E-2</v>
      </c>
      <c r="N262" s="538">
        <v>3.0029157254255607E-2</v>
      </c>
      <c r="O262" s="538">
        <v>3.0029157254255607E-2</v>
      </c>
      <c r="P262" s="538">
        <v>3.0029157254255607E-2</v>
      </c>
      <c r="Q262" s="538">
        <v>3.0029157254255607E-2</v>
      </c>
      <c r="R262" s="538">
        <v>3.0029157254255607E-2</v>
      </c>
      <c r="S262" s="538">
        <v>3.0029157254255607E-2</v>
      </c>
      <c r="T262" s="538">
        <v>3.0029157254255607E-2</v>
      </c>
      <c r="U262" s="538">
        <v>3.0029157254255607E-2</v>
      </c>
      <c r="V262" s="538">
        <v>3.0029157254255607E-2</v>
      </c>
      <c r="W262" s="538">
        <v>3.0029157254255607E-2</v>
      </c>
      <c r="X262" s="538">
        <v>3.0029157254255607E-2</v>
      </c>
      <c r="Y262" s="538">
        <v>3.0029157254255607E-2</v>
      </c>
      <c r="Z262" s="538">
        <v>3.0029157254255607E-2</v>
      </c>
      <c r="AA262" s="538">
        <v>3.0029157254255607E-2</v>
      </c>
      <c r="AB262" s="538">
        <v>3.0029157254255607E-2</v>
      </c>
      <c r="AC262" s="538">
        <v>3.0029157254255607E-2</v>
      </c>
      <c r="AD262" s="538">
        <v>3.0029157254255607E-2</v>
      </c>
      <c r="AE262" s="538">
        <v>3.0029157254255607E-2</v>
      </c>
      <c r="AF262" s="538">
        <v>3.0029157254255607E-2</v>
      </c>
      <c r="AG262" s="538">
        <v>3.0029157254255607E-2</v>
      </c>
      <c r="AH262" s="538">
        <v>3.0029157254255607E-2</v>
      </c>
      <c r="AI262" s="538">
        <v>3.0029157254255607E-2</v>
      </c>
      <c r="AJ262" s="538">
        <v>3.0029157254255607E-2</v>
      </c>
      <c r="AK262" s="538">
        <v>3.0029157254255607E-2</v>
      </c>
      <c r="AL262" s="538">
        <v>3.0029157254255607E-2</v>
      </c>
      <c r="AM262" s="538">
        <v>3.0029157254255607E-2</v>
      </c>
      <c r="AN262" s="538">
        <v>3.0029157254255607E-2</v>
      </c>
      <c r="AO262" s="538">
        <v>3.0029157254255607E-2</v>
      </c>
      <c r="AP262" s="538">
        <v>3.0029157254255607E-2</v>
      </c>
      <c r="AQ262" s="538">
        <v>3.0029157254255607E-2</v>
      </c>
      <c r="AR262" s="538">
        <v>3.0029157254255607E-2</v>
      </c>
      <c r="AS262" s="538">
        <v>3.0029157254255607E-2</v>
      </c>
      <c r="AT262" s="538">
        <v>3.0029157254255607E-2</v>
      </c>
      <c r="AU262" s="538">
        <v>3.0029157254255607E-2</v>
      </c>
      <c r="AV262" s="538">
        <v>3.0029157254255607E-2</v>
      </c>
      <c r="AW262" s="538">
        <v>3.0029157254255607E-2</v>
      </c>
      <c r="AX262" s="538">
        <v>3.0029157254255607E-2</v>
      </c>
      <c r="AY262" s="538">
        <v>3.0029157254255607E-2</v>
      </c>
      <c r="AZ262" s="538">
        <v>3.0029157254255607E-2</v>
      </c>
      <c r="BA262" s="538">
        <v>3.0029157254255607E-2</v>
      </c>
      <c r="BB262" s="538">
        <v>3.0029157254255607E-2</v>
      </c>
      <c r="BC262" s="538">
        <v>3.0029157254255607E-2</v>
      </c>
      <c r="BD262" s="538">
        <v>3.0029157254255607E-2</v>
      </c>
      <c r="BE262" s="538">
        <v>3.0029157254255607E-2</v>
      </c>
      <c r="BF262" s="538">
        <v>3.0029157254255607E-2</v>
      </c>
      <c r="BG262" s="538">
        <v>3.0029157254255607E-2</v>
      </c>
      <c r="BH262" s="538">
        <v>3.0029157254255607E-2</v>
      </c>
      <c r="BI262" s="538">
        <v>3.0029157254255607E-2</v>
      </c>
      <c r="BJ262" s="538">
        <v>3.0029157254255607E-2</v>
      </c>
      <c r="BK262" s="538">
        <v>3.0029157254255607E-2</v>
      </c>
      <c r="BL262" s="538">
        <v>3.0029157254255607E-2</v>
      </c>
      <c r="BM262" s="538">
        <v>3.0029157254255607E-2</v>
      </c>
      <c r="BN262" s="538">
        <v>3.0029157254255607E-2</v>
      </c>
      <c r="BO262" s="538">
        <v>3.0029157254255607E-2</v>
      </c>
      <c r="BP262" s="538">
        <v>3.0029157254255607E-2</v>
      </c>
      <c r="BQ262" s="538">
        <v>3.0029157254255607E-2</v>
      </c>
      <c r="BR262" s="538">
        <v>3.0029157254255607E-2</v>
      </c>
      <c r="BS262" s="538">
        <v>3.0029157254255607E-2</v>
      </c>
      <c r="BT262" s="538">
        <v>3.0029157254255607E-2</v>
      </c>
      <c r="BU262" s="538">
        <v>3.0029157254255607E-2</v>
      </c>
      <c r="BV262" s="538">
        <v>3.0029157254255607E-2</v>
      </c>
      <c r="BW262" s="538">
        <v>3.0029157254255607E-2</v>
      </c>
      <c r="BX262" s="538">
        <v>3.0029157254255607E-2</v>
      </c>
      <c r="BY262" s="538">
        <v>3.0029157254255607E-2</v>
      </c>
      <c r="BZ262" s="538">
        <v>3.0029157254255607E-2</v>
      </c>
      <c r="CA262" s="538">
        <v>3.0029157254255607E-2</v>
      </c>
      <c r="CB262" s="538">
        <v>3.0029157254255607E-2</v>
      </c>
      <c r="CC262" s="538">
        <v>3.0029157254255607E-2</v>
      </c>
      <c r="CD262" s="538">
        <v>3.0029157254255607E-2</v>
      </c>
      <c r="CE262" s="538">
        <v>3.0029157254255607E-2</v>
      </c>
      <c r="CF262" s="538">
        <v>3.0029157254255607E-2</v>
      </c>
      <c r="CG262" s="538">
        <v>3.0029157254255607E-2</v>
      </c>
      <c r="CH262" s="538">
        <v>3.0029157254255607E-2</v>
      </c>
      <c r="CI262" s="538">
        <v>3.0029157254255607E-2</v>
      </c>
    </row>
    <row r="263" spans="1:87" ht="14.25" customHeight="1" x14ac:dyDescent="0.35">
      <c r="A263" s="47" t="s">
        <v>154</v>
      </c>
      <c r="B263" s="538">
        <v>4.548512612168331E-3</v>
      </c>
      <c r="C263" s="538">
        <v>4.548512612168331E-3</v>
      </c>
      <c r="D263" s="538">
        <v>4.548512612168331E-3</v>
      </c>
      <c r="E263" s="538">
        <v>4.548512612168331E-3</v>
      </c>
      <c r="F263" s="538">
        <v>4.548512612168331E-3</v>
      </c>
      <c r="G263" s="538">
        <v>4.548512612168331E-3</v>
      </c>
      <c r="H263" s="538">
        <v>4.548512612168331E-3</v>
      </c>
      <c r="I263" s="538">
        <v>4.548512612168331E-3</v>
      </c>
      <c r="J263" s="538">
        <v>4.548512612168331E-3</v>
      </c>
      <c r="K263" s="538">
        <v>4.548512612168331E-3</v>
      </c>
      <c r="L263" s="538">
        <v>4.548512612168331E-3</v>
      </c>
      <c r="M263" s="538">
        <v>4.548512612168331E-3</v>
      </c>
      <c r="N263" s="538">
        <v>4.548512612168331E-3</v>
      </c>
      <c r="O263" s="538">
        <v>4.548512612168331E-3</v>
      </c>
      <c r="P263" s="538">
        <v>4.548512612168331E-3</v>
      </c>
      <c r="Q263" s="538">
        <v>4.548512612168331E-3</v>
      </c>
      <c r="R263" s="538">
        <v>4.548512612168331E-3</v>
      </c>
      <c r="S263" s="538">
        <v>4.548512612168331E-3</v>
      </c>
      <c r="T263" s="538">
        <v>4.548512612168331E-3</v>
      </c>
      <c r="U263" s="538">
        <v>4.548512612168331E-3</v>
      </c>
      <c r="V263" s="538">
        <v>4.548512612168331E-3</v>
      </c>
      <c r="W263" s="538">
        <v>4.548512612168331E-3</v>
      </c>
      <c r="X263" s="538">
        <v>4.548512612168331E-3</v>
      </c>
      <c r="Y263" s="538">
        <v>4.548512612168331E-3</v>
      </c>
      <c r="Z263" s="538">
        <v>4.548512612168331E-3</v>
      </c>
      <c r="AA263" s="538">
        <v>4.548512612168331E-3</v>
      </c>
      <c r="AB263" s="538">
        <v>4.548512612168331E-3</v>
      </c>
      <c r="AC263" s="538">
        <v>4.548512612168331E-3</v>
      </c>
      <c r="AD263" s="538">
        <v>4.548512612168331E-3</v>
      </c>
      <c r="AE263" s="538">
        <v>4.548512612168331E-3</v>
      </c>
      <c r="AF263" s="538">
        <v>4.548512612168331E-3</v>
      </c>
      <c r="AG263" s="538">
        <v>4.548512612168331E-3</v>
      </c>
      <c r="AH263" s="538">
        <v>4.548512612168331E-3</v>
      </c>
      <c r="AI263" s="538">
        <v>4.548512612168331E-3</v>
      </c>
      <c r="AJ263" s="538">
        <v>4.548512612168331E-3</v>
      </c>
      <c r="AK263" s="538">
        <v>4.548512612168331E-3</v>
      </c>
      <c r="AL263" s="538">
        <v>4.548512612168331E-3</v>
      </c>
      <c r="AM263" s="538">
        <v>4.548512612168331E-3</v>
      </c>
      <c r="AN263" s="538">
        <v>4.548512612168331E-3</v>
      </c>
      <c r="AO263" s="538">
        <v>4.548512612168331E-3</v>
      </c>
      <c r="AP263" s="538">
        <v>4.548512612168331E-3</v>
      </c>
      <c r="AQ263" s="538">
        <v>4.548512612168331E-3</v>
      </c>
      <c r="AR263" s="538">
        <v>4.548512612168331E-3</v>
      </c>
      <c r="AS263" s="538">
        <v>4.548512612168331E-3</v>
      </c>
      <c r="AT263" s="538">
        <v>4.548512612168331E-3</v>
      </c>
      <c r="AU263" s="538">
        <v>4.548512612168331E-3</v>
      </c>
      <c r="AV263" s="538">
        <v>4.548512612168331E-3</v>
      </c>
      <c r="AW263" s="538">
        <v>4.548512612168331E-3</v>
      </c>
      <c r="AX263" s="538">
        <v>4.548512612168331E-3</v>
      </c>
      <c r="AY263" s="538">
        <v>4.548512612168331E-3</v>
      </c>
      <c r="AZ263" s="538">
        <v>4.548512612168331E-3</v>
      </c>
      <c r="BA263" s="538">
        <v>4.548512612168331E-3</v>
      </c>
      <c r="BB263" s="538">
        <v>4.548512612168331E-3</v>
      </c>
      <c r="BC263" s="538">
        <v>4.548512612168331E-3</v>
      </c>
      <c r="BD263" s="538">
        <v>4.548512612168331E-3</v>
      </c>
      <c r="BE263" s="538">
        <v>4.548512612168331E-3</v>
      </c>
      <c r="BF263" s="538">
        <v>4.548512612168331E-3</v>
      </c>
      <c r="BG263" s="538">
        <v>4.548512612168331E-3</v>
      </c>
      <c r="BH263" s="538">
        <v>4.548512612168331E-3</v>
      </c>
      <c r="BI263" s="538">
        <v>4.548512612168331E-3</v>
      </c>
      <c r="BJ263" s="538">
        <v>4.548512612168331E-3</v>
      </c>
      <c r="BK263" s="538">
        <v>4.548512612168331E-3</v>
      </c>
      <c r="BL263" s="538">
        <v>4.548512612168331E-3</v>
      </c>
      <c r="BM263" s="538">
        <v>4.548512612168331E-3</v>
      </c>
      <c r="BN263" s="538">
        <v>4.548512612168331E-3</v>
      </c>
      <c r="BO263" s="538">
        <v>4.548512612168331E-3</v>
      </c>
      <c r="BP263" s="538">
        <v>4.548512612168331E-3</v>
      </c>
      <c r="BQ263" s="538">
        <v>4.548512612168331E-3</v>
      </c>
      <c r="BR263" s="538">
        <v>4.548512612168331E-3</v>
      </c>
      <c r="BS263" s="538">
        <v>4.548512612168331E-3</v>
      </c>
      <c r="BT263" s="538">
        <v>4.548512612168331E-3</v>
      </c>
      <c r="BU263" s="538">
        <v>4.548512612168331E-3</v>
      </c>
      <c r="BV263" s="538">
        <v>4.548512612168331E-3</v>
      </c>
      <c r="BW263" s="538">
        <v>4.548512612168331E-3</v>
      </c>
      <c r="BX263" s="538">
        <v>4.548512612168331E-3</v>
      </c>
      <c r="BY263" s="538">
        <v>4.548512612168331E-3</v>
      </c>
      <c r="BZ263" s="538">
        <v>4.548512612168331E-3</v>
      </c>
      <c r="CA263" s="538">
        <v>4.548512612168331E-3</v>
      </c>
      <c r="CB263" s="538">
        <v>4.548512612168331E-3</v>
      </c>
      <c r="CC263" s="538">
        <v>4.548512612168331E-3</v>
      </c>
      <c r="CD263" s="538">
        <v>4.548512612168331E-3</v>
      </c>
      <c r="CE263" s="538">
        <v>4.548512612168331E-3</v>
      </c>
      <c r="CF263" s="538">
        <v>4.548512612168331E-3</v>
      </c>
      <c r="CG263" s="538">
        <v>4.548512612168331E-3</v>
      </c>
      <c r="CH263" s="538">
        <v>4.548512612168331E-3</v>
      </c>
      <c r="CI263" s="538">
        <v>4.548512612168331E-3</v>
      </c>
    </row>
    <row r="264" spans="1:87" ht="14.25" customHeight="1" x14ac:dyDescent="0.35">
      <c r="A264" s="47" t="s">
        <v>155</v>
      </c>
      <c r="B264" s="538">
        <v>1.6517281862651445E-2</v>
      </c>
      <c r="C264" s="538">
        <v>1.6517281862651445E-2</v>
      </c>
      <c r="D264" s="538">
        <v>1.6517281862651445E-2</v>
      </c>
      <c r="E264" s="538">
        <v>1.6517281862651445E-2</v>
      </c>
      <c r="F264" s="538">
        <v>1.6517281862651445E-2</v>
      </c>
      <c r="G264" s="538">
        <v>1.6517281862651445E-2</v>
      </c>
      <c r="H264" s="538">
        <v>1.6517281862651445E-2</v>
      </c>
      <c r="I264" s="538">
        <v>1.6517281862651445E-2</v>
      </c>
      <c r="J264" s="538">
        <v>1.6517281862651445E-2</v>
      </c>
      <c r="K264" s="538">
        <v>1.6517281862651445E-2</v>
      </c>
      <c r="L264" s="538">
        <v>1.6517281862651445E-2</v>
      </c>
      <c r="M264" s="538">
        <v>1.6517281862651445E-2</v>
      </c>
      <c r="N264" s="538">
        <v>1.6517281862651445E-2</v>
      </c>
      <c r="O264" s="538">
        <v>1.6517281862651445E-2</v>
      </c>
      <c r="P264" s="538">
        <v>1.6517281862651445E-2</v>
      </c>
      <c r="Q264" s="538">
        <v>1.6517281862651445E-2</v>
      </c>
      <c r="R264" s="538">
        <v>1.6517281862651445E-2</v>
      </c>
      <c r="S264" s="538">
        <v>1.6517281862651445E-2</v>
      </c>
      <c r="T264" s="538">
        <v>1.6517281862651445E-2</v>
      </c>
      <c r="U264" s="538">
        <v>1.6517281862651445E-2</v>
      </c>
      <c r="V264" s="538">
        <v>1.6517281862651445E-2</v>
      </c>
      <c r="W264" s="538">
        <v>1.6517281862651445E-2</v>
      </c>
      <c r="X264" s="538">
        <v>1.6517281862651445E-2</v>
      </c>
      <c r="Y264" s="538">
        <v>1.6517281862651445E-2</v>
      </c>
      <c r="Z264" s="538">
        <v>1.6517281862651445E-2</v>
      </c>
      <c r="AA264" s="538">
        <v>1.6517281862651445E-2</v>
      </c>
      <c r="AB264" s="538">
        <v>1.6517281862651445E-2</v>
      </c>
      <c r="AC264" s="538">
        <v>1.6517281862651445E-2</v>
      </c>
      <c r="AD264" s="538">
        <v>1.6517281862651445E-2</v>
      </c>
      <c r="AE264" s="538">
        <v>1.6517281862651445E-2</v>
      </c>
      <c r="AF264" s="538">
        <v>1.6517281862651445E-2</v>
      </c>
      <c r="AG264" s="538">
        <v>1.6517281862651445E-2</v>
      </c>
      <c r="AH264" s="538">
        <v>1.6517281862651445E-2</v>
      </c>
      <c r="AI264" s="538">
        <v>1.6517281862651445E-2</v>
      </c>
      <c r="AJ264" s="538">
        <v>1.6517281862651445E-2</v>
      </c>
      <c r="AK264" s="538">
        <v>1.6517281862651445E-2</v>
      </c>
      <c r="AL264" s="538">
        <v>1.6517281862651445E-2</v>
      </c>
      <c r="AM264" s="538">
        <v>1.6517281862651445E-2</v>
      </c>
      <c r="AN264" s="538">
        <v>1.6517281862651445E-2</v>
      </c>
      <c r="AO264" s="538">
        <v>1.6517281862651445E-2</v>
      </c>
      <c r="AP264" s="538">
        <v>1.6517281862651445E-2</v>
      </c>
      <c r="AQ264" s="538">
        <v>1.6517281862651445E-2</v>
      </c>
      <c r="AR264" s="538">
        <v>1.6517281862651445E-2</v>
      </c>
      <c r="AS264" s="538">
        <v>1.6517281862651445E-2</v>
      </c>
      <c r="AT264" s="538">
        <v>1.6517281862651445E-2</v>
      </c>
      <c r="AU264" s="538">
        <v>1.6517281862651445E-2</v>
      </c>
      <c r="AV264" s="538">
        <v>1.6517281862651445E-2</v>
      </c>
      <c r="AW264" s="538">
        <v>1.6517281862651445E-2</v>
      </c>
      <c r="AX264" s="538">
        <v>1.6517281862651445E-2</v>
      </c>
      <c r="AY264" s="538">
        <v>1.6517281862651445E-2</v>
      </c>
      <c r="AZ264" s="538">
        <v>1.6517281862651445E-2</v>
      </c>
      <c r="BA264" s="538">
        <v>1.6517281862651445E-2</v>
      </c>
      <c r="BB264" s="538">
        <v>1.6517281862651445E-2</v>
      </c>
      <c r="BC264" s="538">
        <v>1.6517281862651445E-2</v>
      </c>
      <c r="BD264" s="538">
        <v>1.6517281862651445E-2</v>
      </c>
      <c r="BE264" s="538">
        <v>1.6517281862651445E-2</v>
      </c>
      <c r="BF264" s="538">
        <v>1.6517281862651445E-2</v>
      </c>
      <c r="BG264" s="538">
        <v>1.6517281862651445E-2</v>
      </c>
      <c r="BH264" s="538">
        <v>1.6517281862651445E-2</v>
      </c>
      <c r="BI264" s="538">
        <v>1.6517281862651445E-2</v>
      </c>
      <c r="BJ264" s="538">
        <v>1.6517281862651445E-2</v>
      </c>
      <c r="BK264" s="538">
        <v>1.6517281862651445E-2</v>
      </c>
      <c r="BL264" s="538">
        <v>1.6517281862651445E-2</v>
      </c>
      <c r="BM264" s="538">
        <v>1.6517281862651445E-2</v>
      </c>
      <c r="BN264" s="538">
        <v>1.6517281862651445E-2</v>
      </c>
      <c r="BO264" s="538">
        <v>1.6517281862651445E-2</v>
      </c>
      <c r="BP264" s="538">
        <v>1.6517281862651445E-2</v>
      </c>
      <c r="BQ264" s="538">
        <v>1.6517281862651445E-2</v>
      </c>
      <c r="BR264" s="538">
        <v>1.6517281862651445E-2</v>
      </c>
      <c r="BS264" s="538">
        <v>1.6517281862651445E-2</v>
      </c>
      <c r="BT264" s="538">
        <v>1.6517281862651445E-2</v>
      </c>
      <c r="BU264" s="538">
        <v>1.6517281862651445E-2</v>
      </c>
      <c r="BV264" s="538">
        <v>1.6517281862651445E-2</v>
      </c>
      <c r="BW264" s="538">
        <v>1.6517281862651445E-2</v>
      </c>
      <c r="BX264" s="538">
        <v>1.6517281862651445E-2</v>
      </c>
      <c r="BY264" s="538">
        <v>1.6517281862651445E-2</v>
      </c>
      <c r="BZ264" s="538">
        <v>1.6517281862651445E-2</v>
      </c>
      <c r="CA264" s="538">
        <v>1.6517281862651445E-2</v>
      </c>
      <c r="CB264" s="538">
        <v>1.6517281862651445E-2</v>
      </c>
      <c r="CC264" s="538">
        <v>1.6517281862651445E-2</v>
      </c>
      <c r="CD264" s="538">
        <v>1.6517281862651445E-2</v>
      </c>
      <c r="CE264" s="538">
        <v>1.6517281862651445E-2</v>
      </c>
      <c r="CF264" s="538">
        <v>1.6517281862651445E-2</v>
      </c>
      <c r="CG264" s="538">
        <v>1.6517281862651445E-2</v>
      </c>
      <c r="CH264" s="538">
        <v>1.6517281862651445E-2</v>
      </c>
      <c r="CI264" s="538">
        <v>1.6517281862651445E-2</v>
      </c>
    </row>
    <row r="265" spans="1:87" ht="14.25" customHeight="1" x14ac:dyDescent="0.35">
      <c r="A265" s="47" t="s">
        <v>156</v>
      </c>
      <c r="B265" s="538">
        <v>1.7936119797595695E-2</v>
      </c>
      <c r="C265" s="538">
        <v>1.7936119797595695E-2</v>
      </c>
      <c r="D265" s="538">
        <v>1.7936119797595695E-2</v>
      </c>
      <c r="E265" s="538">
        <v>1.7936119797595695E-2</v>
      </c>
      <c r="F265" s="538">
        <v>1.7936119797595695E-2</v>
      </c>
      <c r="G265" s="538">
        <v>1.7936119797595695E-2</v>
      </c>
      <c r="H265" s="538">
        <v>1.7936119797595695E-2</v>
      </c>
      <c r="I265" s="538">
        <v>1.7936119797595695E-2</v>
      </c>
      <c r="J265" s="538">
        <v>1.7936119797595695E-2</v>
      </c>
      <c r="K265" s="538">
        <v>1.7936119797595695E-2</v>
      </c>
      <c r="L265" s="538">
        <v>1.7936119797595695E-2</v>
      </c>
      <c r="M265" s="538">
        <v>1.7936119797595695E-2</v>
      </c>
      <c r="N265" s="538">
        <v>1.7936119797595695E-2</v>
      </c>
      <c r="O265" s="538">
        <v>1.7936119797595695E-2</v>
      </c>
      <c r="P265" s="538">
        <v>1.7936119797595695E-2</v>
      </c>
      <c r="Q265" s="538">
        <v>1.7936119797595695E-2</v>
      </c>
      <c r="R265" s="538">
        <v>1.7936119797595695E-2</v>
      </c>
      <c r="S265" s="538">
        <v>1.7936119797595695E-2</v>
      </c>
      <c r="T265" s="538">
        <v>1.7936119797595695E-2</v>
      </c>
      <c r="U265" s="538">
        <v>1.7936119797595695E-2</v>
      </c>
      <c r="V265" s="538">
        <v>1.7936119797595695E-2</v>
      </c>
      <c r="W265" s="538">
        <v>1.7936119797595695E-2</v>
      </c>
      <c r="X265" s="538">
        <v>1.7936119797595695E-2</v>
      </c>
      <c r="Y265" s="538">
        <v>1.7936119797595695E-2</v>
      </c>
      <c r="Z265" s="538">
        <v>1.7936119797595695E-2</v>
      </c>
      <c r="AA265" s="538">
        <v>1.7936119797595695E-2</v>
      </c>
      <c r="AB265" s="538">
        <v>1.7936119797595695E-2</v>
      </c>
      <c r="AC265" s="538">
        <v>1.7936119797595695E-2</v>
      </c>
      <c r="AD265" s="538">
        <v>1.7936119797595695E-2</v>
      </c>
      <c r="AE265" s="538">
        <v>1.7936119797595695E-2</v>
      </c>
      <c r="AF265" s="538">
        <v>1.7936119797595695E-2</v>
      </c>
      <c r="AG265" s="538">
        <v>1.7936119797595695E-2</v>
      </c>
      <c r="AH265" s="538">
        <v>1.7936119797595695E-2</v>
      </c>
      <c r="AI265" s="538">
        <v>1.7936119797595695E-2</v>
      </c>
      <c r="AJ265" s="538">
        <v>1.7936119797595695E-2</v>
      </c>
      <c r="AK265" s="538">
        <v>1.7936119797595695E-2</v>
      </c>
      <c r="AL265" s="538">
        <v>1.7936119797595695E-2</v>
      </c>
      <c r="AM265" s="538">
        <v>1.7936119797595695E-2</v>
      </c>
      <c r="AN265" s="538">
        <v>1.7936119797595695E-2</v>
      </c>
      <c r="AO265" s="538">
        <v>1.7936119797595695E-2</v>
      </c>
      <c r="AP265" s="538">
        <v>1.7936119797595695E-2</v>
      </c>
      <c r="AQ265" s="538">
        <v>1.7936119797595695E-2</v>
      </c>
      <c r="AR265" s="538">
        <v>1.7936119797595695E-2</v>
      </c>
      <c r="AS265" s="538">
        <v>1.7936119797595695E-2</v>
      </c>
      <c r="AT265" s="538">
        <v>1.7936119797595695E-2</v>
      </c>
      <c r="AU265" s="538">
        <v>1.7936119797595695E-2</v>
      </c>
      <c r="AV265" s="538">
        <v>1.7936119797595695E-2</v>
      </c>
      <c r="AW265" s="538">
        <v>1.7936119797595695E-2</v>
      </c>
      <c r="AX265" s="538">
        <v>1.7936119797595695E-2</v>
      </c>
      <c r="AY265" s="538">
        <v>1.7936119797595695E-2</v>
      </c>
      <c r="AZ265" s="538">
        <v>1.7936119797595695E-2</v>
      </c>
      <c r="BA265" s="538">
        <v>1.7936119797595695E-2</v>
      </c>
      <c r="BB265" s="538">
        <v>1.7936119797595695E-2</v>
      </c>
      <c r="BC265" s="538">
        <v>1.7936119797595695E-2</v>
      </c>
      <c r="BD265" s="538">
        <v>1.7936119797595695E-2</v>
      </c>
      <c r="BE265" s="538">
        <v>1.7936119797595695E-2</v>
      </c>
      <c r="BF265" s="538">
        <v>1.7936119797595695E-2</v>
      </c>
      <c r="BG265" s="538">
        <v>1.7936119797595695E-2</v>
      </c>
      <c r="BH265" s="538">
        <v>1.7936119797595695E-2</v>
      </c>
      <c r="BI265" s="538">
        <v>1.7936119797595695E-2</v>
      </c>
      <c r="BJ265" s="538">
        <v>1.7936119797595695E-2</v>
      </c>
      <c r="BK265" s="538">
        <v>1.7936119797595695E-2</v>
      </c>
      <c r="BL265" s="538">
        <v>1.7936119797595695E-2</v>
      </c>
      <c r="BM265" s="538">
        <v>1.7936119797595695E-2</v>
      </c>
      <c r="BN265" s="538">
        <v>1.7936119797595695E-2</v>
      </c>
      <c r="BO265" s="538">
        <v>1.7936119797595695E-2</v>
      </c>
      <c r="BP265" s="538">
        <v>1.7936119797595695E-2</v>
      </c>
      <c r="BQ265" s="538">
        <v>1.7936119797595695E-2</v>
      </c>
      <c r="BR265" s="538">
        <v>1.7936119797595695E-2</v>
      </c>
      <c r="BS265" s="538">
        <v>1.7936119797595695E-2</v>
      </c>
      <c r="BT265" s="538">
        <v>1.7936119797595695E-2</v>
      </c>
      <c r="BU265" s="538">
        <v>1.7936119797595695E-2</v>
      </c>
      <c r="BV265" s="538">
        <v>1.7936119797595695E-2</v>
      </c>
      <c r="BW265" s="538">
        <v>1.7936119797595695E-2</v>
      </c>
      <c r="BX265" s="538">
        <v>1.7936119797595695E-2</v>
      </c>
      <c r="BY265" s="538">
        <v>1.7936119797595695E-2</v>
      </c>
      <c r="BZ265" s="538">
        <v>1.7936119797595695E-2</v>
      </c>
      <c r="CA265" s="538">
        <v>1.7936119797595695E-2</v>
      </c>
      <c r="CB265" s="538">
        <v>1.7936119797595695E-2</v>
      </c>
      <c r="CC265" s="538">
        <v>1.7936119797595695E-2</v>
      </c>
      <c r="CD265" s="538">
        <v>1.7936119797595695E-2</v>
      </c>
      <c r="CE265" s="538">
        <v>1.7936119797595695E-2</v>
      </c>
      <c r="CF265" s="538">
        <v>1.7936119797595695E-2</v>
      </c>
      <c r="CG265" s="538">
        <v>1.7936119797595695E-2</v>
      </c>
      <c r="CH265" s="538">
        <v>1.7936119797595695E-2</v>
      </c>
      <c r="CI265" s="538">
        <v>1.7936119797595695E-2</v>
      </c>
    </row>
    <row r="266" spans="1:87" ht="14.25" customHeight="1" x14ac:dyDescent="0.35">
      <c r="A266" s="47" t="s">
        <v>157</v>
      </c>
      <c r="B266" s="538">
        <v>1.6106652544500166E-2</v>
      </c>
      <c r="C266" s="538">
        <v>1.6106652544500166E-2</v>
      </c>
      <c r="D266" s="538">
        <v>1.6106652544500166E-2</v>
      </c>
      <c r="E266" s="538">
        <v>1.6106652544500166E-2</v>
      </c>
      <c r="F266" s="538">
        <v>1.6106652544500166E-2</v>
      </c>
      <c r="G266" s="538">
        <v>1.6106652544500166E-2</v>
      </c>
      <c r="H266" s="538">
        <v>1.6106652544500166E-2</v>
      </c>
      <c r="I266" s="538">
        <v>1.6106652544500166E-2</v>
      </c>
      <c r="J266" s="538">
        <v>1.6106652544500166E-2</v>
      </c>
      <c r="K266" s="538">
        <v>1.6106652544500166E-2</v>
      </c>
      <c r="L266" s="538">
        <v>1.6106652544500166E-2</v>
      </c>
      <c r="M266" s="538">
        <v>1.6106652544500166E-2</v>
      </c>
      <c r="N266" s="538">
        <v>1.6106652544500166E-2</v>
      </c>
      <c r="O266" s="538">
        <v>1.6106652544500166E-2</v>
      </c>
      <c r="P266" s="538">
        <v>1.6106652544500166E-2</v>
      </c>
      <c r="Q266" s="538">
        <v>1.6106652544500166E-2</v>
      </c>
      <c r="R266" s="538">
        <v>1.6106652544500166E-2</v>
      </c>
      <c r="S266" s="538">
        <v>1.6106652544500166E-2</v>
      </c>
      <c r="T266" s="538">
        <v>1.6106652544500166E-2</v>
      </c>
      <c r="U266" s="538">
        <v>1.6106652544500166E-2</v>
      </c>
      <c r="V266" s="538">
        <v>1.6106652544500166E-2</v>
      </c>
      <c r="W266" s="538">
        <v>1.6106652544500166E-2</v>
      </c>
      <c r="X266" s="538">
        <v>1.6106652544500166E-2</v>
      </c>
      <c r="Y266" s="538">
        <v>1.6106652544500166E-2</v>
      </c>
      <c r="Z266" s="538">
        <v>1.6106652544500166E-2</v>
      </c>
      <c r="AA266" s="538">
        <v>1.6106652544500166E-2</v>
      </c>
      <c r="AB266" s="538">
        <v>1.6106652544500166E-2</v>
      </c>
      <c r="AC266" s="538">
        <v>1.6106652544500166E-2</v>
      </c>
      <c r="AD266" s="538">
        <v>1.6106652544500166E-2</v>
      </c>
      <c r="AE266" s="538">
        <v>1.6106652544500166E-2</v>
      </c>
      <c r="AF266" s="538">
        <v>1.6106652544500166E-2</v>
      </c>
      <c r="AG266" s="538">
        <v>1.6106652544500166E-2</v>
      </c>
      <c r="AH266" s="538">
        <v>1.6106652544500166E-2</v>
      </c>
      <c r="AI266" s="538">
        <v>1.6106652544500166E-2</v>
      </c>
      <c r="AJ266" s="538">
        <v>1.6106652544500166E-2</v>
      </c>
      <c r="AK266" s="538">
        <v>1.6106652544500166E-2</v>
      </c>
      <c r="AL266" s="538">
        <v>1.6106652544500166E-2</v>
      </c>
      <c r="AM266" s="538">
        <v>1.6106652544500166E-2</v>
      </c>
      <c r="AN266" s="538">
        <v>1.6106652544500166E-2</v>
      </c>
      <c r="AO266" s="538">
        <v>1.6106652544500166E-2</v>
      </c>
      <c r="AP266" s="538">
        <v>1.6106652544500166E-2</v>
      </c>
      <c r="AQ266" s="538">
        <v>1.6106652544500166E-2</v>
      </c>
      <c r="AR266" s="538">
        <v>1.6106652544500166E-2</v>
      </c>
      <c r="AS266" s="538">
        <v>1.6106652544500166E-2</v>
      </c>
      <c r="AT266" s="538">
        <v>1.6106652544500166E-2</v>
      </c>
      <c r="AU266" s="538">
        <v>1.6106652544500166E-2</v>
      </c>
      <c r="AV266" s="538">
        <v>1.6106652544500166E-2</v>
      </c>
      <c r="AW266" s="538">
        <v>1.6106652544500166E-2</v>
      </c>
      <c r="AX266" s="538">
        <v>1.6106652544500166E-2</v>
      </c>
      <c r="AY266" s="538">
        <v>1.6106652544500166E-2</v>
      </c>
      <c r="AZ266" s="538">
        <v>1.6106652544500166E-2</v>
      </c>
      <c r="BA266" s="538">
        <v>1.6106652544500166E-2</v>
      </c>
      <c r="BB266" s="538">
        <v>1.6106652544500166E-2</v>
      </c>
      <c r="BC266" s="538">
        <v>1.6106652544500166E-2</v>
      </c>
      <c r="BD266" s="538">
        <v>1.6106652544500166E-2</v>
      </c>
      <c r="BE266" s="538">
        <v>1.6106652544500166E-2</v>
      </c>
      <c r="BF266" s="538">
        <v>1.6106652544500166E-2</v>
      </c>
      <c r="BG266" s="538">
        <v>1.6106652544500166E-2</v>
      </c>
      <c r="BH266" s="538">
        <v>1.6106652544500166E-2</v>
      </c>
      <c r="BI266" s="538">
        <v>1.6106652544500166E-2</v>
      </c>
      <c r="BJ266" s="538">
        <v>1.6106652544500166E-2</v>
      </c>
      <c r="BK266" s="538">
        <v>1.6106652544500166E-2</v>
      </c>
      <c r="BL266" s="538">
        <v>1.6106652544500166E-2</v>
      </c>
      <c r="BM266" s="538">
        <v>1.6106652544500166E-2</v>
      </c>
      <c r="BN266" s="538">
        <v>1.6106652544500166E-2</v>
      </c>
      <c r="BO266" s="538">
        <v>1.6106652544500166E-2</v>
      </c>
      <c r="BP266" s="538">
        <v>1.6106652544500166E-2</v>
      </c>
      <c r="BQ266" s="538">
        <v>1.6106652544500166E-2</v>
      </c>
      <c r="BR266" s="538">
        <v>1.6106652544500166E-2</v>
      </c>
      <c r="BS266" s="538">
        <v>1.6106652544500166E-2</v>
      </c>
      <c r="BT266" s="538">
        <v>1.6106652544500166E-2</v>
      </c>
      <c r="BU266" s="538">
        <v>1.6106652544500166E-2</v>
      </c>
      <c r="BV266" s="538">
        <v>1.6106652544500166E-2</v>
      </c>
      <c r="BW266" s="538">
        <v>1.6106652544500166E-2</v>
      </c>
      <c r="BX266" s="538">
        <v>1.6106652544500166E-2</v>
      </c>
      <c r="BY266" s="538">
        <v>1.6106652544500166E-2</v>
      </c>
      <c r="BZ266" s="538">
        <v>1.6106652544500166E-2</v>
      </c>
      <c r="CA266" s="538">
        <v>1.6106652544500166E-2</v>
      </c>
      <c r="CB266" s="538">
        <v>1.6106652544500166E-2</v>
      </c>
      <c r="CC266" s="538">
        <v>1.6106652544500166E-2</v>
      </c>
      <c r="CD266" s="538">
        <v>1.6106652544500166E-2</v>
      </c>
      <c r="CE266" s="538">
        <v>1.6106652544500166E-2</v>
      </c>
      <c r="CF266" s="538">
        <v>1.6106652544500166E-2</v>
      </c>
      <c r="CG266" s="538">
        <v>1.6106652544500166E-2</v>
      </c>
      <c r="CH266" s="538">
        <v>1.6106652544500166E-2</v>
      </c>
      <c r="CI266" s="538">
        <v>1.6106652544500166E-2</v>
      </c>
    </row>
    <row r="267" spans="1:87" ht="14.25" customHeight="1" x14ac:dyDescent="0.35">
      <c r="A267" s="47" t="s">
        <v>158</v>
      </c>
      <c r="B267" s="538">
        <v>1.6411687730554389E-2</v>
      </c>
      <c r="C267" s="538">
        <v>1.6411687730554389E-2</v>
      </c>
      <c r="D267" s="538">
        <v>1.6411687730554389E-2</v>
      </c>
      <c r="E267" s="538">
        <v>1.6411687730554389E-2</v>
      </c>
      <c r="F267" s="538">
        <v>1.6411687730554389E-2</v>
      </c>
      <c r="G267" s="538">
        <v>1.6411687730554389E-2</v>
      </c>
      <c r="H267" s="538">
        <v>1.6411687730554389E-2</v>
      </c>
      <c r="I267" s="538">
        <v>1.6411687730554389E-2</v>
      </c>
      <c r="J267" s="538">
        <v>1.6411687730554389E-2</v>
      </c>
      <c r="K267" s="538">
        <v>1.6411687730554389E-2</v>
      </c>
      <c r="L267" s="538">
        <v>1.6411687730554389E-2</v>
      </c>
      <c r="M267" s="538">
        <v>1.6411687730554389E-2</v>
      </c>
      <c r="N267" s="538">
        <v>1.6411687730554389E-2</v>
      </c>
      <c r="O267" s="538">
        <v>1.6411687730554389E-2</v>
      </c>
      <c r="P267" s="538">
        <v>1.6411687730554389E-2</v>
      </c>
      <c r="Q267" s="538">
        <v>1.6411687730554389E-2</v>
      </c>
      <c r="R267" s="538">
        <v>1.6411687730554389E-2</v>
      </c>
      <c r="S267" s="538">
        <v>1.6411687730554389E-2</v>
      </c>
      <c r="T267" s="538">
        <v>1.6411687730554389E-2</v>
      </c>
      <c r="U267" s="538">
        <v>1.6411687730554389E-2</v>
      </c>
      <c r="V267" s="538">
        <v>1.6411687730554389E-2</v>
      </c>
      <c r="W267" s="538">
        <v>1.6411687730554389E-2</v>
      </c>
      <c r="X267" s="538">
        <v>1.6411687730554389E-2</v>
      </c>
      <c r="Y267" s="538">
        <v>1.6411687730554389E-2</v>
      </c>
      <c r="Z267" s="538">
        <v>1.6411687730554389E-2</v>
      </c>
      <c r="AA267" s="538">
        <v>1.6411687730554389E-2</v>
      </c>
      <c r="AB267" s="538">
        <v>1.6411687730554389E-2</v>
      </c>
      <c r="AC267" s="538">
        <v>1.6411687730554389E-2</v>
      </c>
      <c r="AD267" s="538">
        <v>1.6411687730554389E-2</v>
      </c>
      <c r="AE267" s="538">
        <v>1.6411687730554389E-2</v>
      </c>
      <c r="AF267" s="538">
        <v>1.6411687730554389E-2</v>
      </c>
      <c r="AG267" s="538">
        <v>1.6411687730554389E-2</v>
      </c>
      <c r="AH267" s="538">
        <v>1.6411687730554389E-2</v>
      </c>
      <c r="AI267" s="538">
        <v>1.6411687730554389E-2</v>
      </c>
      <c r="AJ267" s="538">
        <v>1.6411687730554389E-2</v>
      </c>
      <c r="AK267" s="538">
        <v>1.6411687730554389E-2</v>
      </c>
      <c r="AL267" s="538">
        <v>1.6411687730554389E-2</v>
      </c>
      <c r="AM267" s="538">
        <v>1.6411687730554389E-2</v>
      </c>
      <c r="AN267" s="538">
        <v>1.6411687730554389E-2</v>
      </c>
      <c r="AO267" s="538">
        <v>1.6411687730554389E-2</v>
      </c>
      <c r="AP267" s="538">
        <v>1.6411687730554389E-2</v>
      </c>
      <c r="AQ267" s="538">
        <v>1.6411687730554389E-2</v>
      </c>
      <c r="AR267" s="538">
        <v>1.6411687730554389E-2</v>
      </c>
      <c r="AS267" s="538">
        <v>1.6411687730554389E-2</v>
      </c>
      <c r="AT267" s="538">
        <v>1.6411687730554389E-2</v>
      </c>
      <c r="AU267" s="538">
        <v>1.6411687730554389E-2</v>
      </c>
      <c r="AV267" s="538">
        <v>1.6411687730554389E-2</v>
      </c>
      <c r="AW267" s="538">
        <v>1.6411687730554389E-2</v>
      </c>
      <c r="AX267" s="538">
        <v>1.6411687730554389E-2</v>
      </c>
      <c r="AY267" s="538">
        <v>1.6411687730554389E-2</v>
      </c>
      <c r="AZ267" s="538">
        <v>1.6411687730554389E-2</v>
      </c>
      <c r="BA267" s="538">
        <v>1.6411687730554389E-2</v>
      </c>
      <c r="BB267" s="538">
        <v>1.6411687730554389E-2</v>
      </c>
      <c r="BC267" s="538">
        <v>1.6411687730554389E-2</v>
      </c>
      <c r="BD267" s="538">
        <v>1.6411687730554389E-2</v>
      </c>
      <c r="BE267" s="538">
        <v>1.6411687730554389E-2</v>
      </c>
      <c r="BF267" s="538">
        <v>1.6411687730554389E-2</v>
      </c>
      <c r="BG267" s="538">
        <v>1.6411687730554389E-2</v>
      </c>
      <c r="BH267" s="538">
        <v>1.6411687730554389E-2</v>
      </c>
      <c r="BI267" s="538">
        <v>1.6411687730554389E-2</v>
      </c>
      <c r="BJ267" s="538">
        <v>1.6411687730554389E-2</v>
      </c>
      <c r="BK267" s="538">
        <v>1.6411687730554389E-2</v>
      </c>
      <c r="BL267" s="538">
        <v>1.6411687730554389E-2</v>
      </c>
      <c r="BM267" s="538">
        <v>1.6411687730554389E-2</v>
      </c>
      <c r="BN267" s="538">
        <v>1.6411687730554389E-2</v>
      </c>
      <c r="BO267" s="538">
        <v>1.6411687730554389E-2</v>
      </c>
      <c r="BP267" s="538">
        <v>1.6411687730554389E-2</v>
      </c>
      <c r="BQ267" s="538">
        <v>1.6411687730554389E-2</v>
      </c>
      <c r="BR267" s="538">
        <v>1.6411687730554389E-2</v>
      </c>
      <c r="BS267" s="538">
        <v>1.6411687730554389E-2</v>
      </c>
      <c r="BT267" s="538">
        <v>1.6411687730554389E-2</v>
      </c>
      <c r="BU267" s="538">
        <v>1.6411687730554389E-2</v>
      </c>
      <c r="BV267" s="538">
        <v>1.6411687730554389E-2</v>
      </c>
      <c r="BW267" s="538">
        <v>1.6411687730554389E-2</v>
      </c>
      <c r="BX267" s="538">
        <v>1.6411687730554389E-2</v>
      </c>
      <c r="BY267" s="538">
        <v>1.6411687730554389E-2</v>
      </c>
      <c r="BZ267" s="538">
        <v>1.6411687730554389E-2</v>
      </c>
      <c r="CA267" s="538">
        <v>1.6411687730554389E-2</v>
      </c>
      <c r="CB267" s="538">
        <v>1.6411687730554389E-2</v>
      </c>
      <c r="CC267" s="538">
        <v>1.6411687730554389E-2</v>
      </c>
      <c r="CD267" s="538">
        <v>1.6411687730554389E-2</v>
      </c>
      <c r="CE267" s="538">
        <v>1.6411687730554389E-2</v>
      </c>
      <c r="CF267" s="538">
        <v>1.6411687730554389E-2</v>
      </c>
      <c r="CG267" s="538">
        <v>1.6411687730554389E-2</v>
      </c>
      <c r="CH267" s="538">
        <v>1.6411687730554389E-2</v>
      </c>
      <c r="CI267" s="538">
        <v>1.6411687730554389E-2</v>
      </c>
    </row>
    <row r="268" spans="1:87" ht="14.25" customHeight="1" x14ac:dyDescent="0.35">
      <c r="A268" s="47" t="s">
        <v>159</v>
      </c>
      <c r="B268" s="538">
        <v>3.9897471342092282E-2</v>
      </c>
      <c r="C268" s="538">
        <v>3.9897471342092282E-2</v>
      </c>
      <c r="D268" s="538">
        <v>3.9897471342092282E-2</v>
      </c>
      <c r="E268" s="538">
        <v>3.9897471342092282E-2</v>
      </c>
      <c r="F268" s="538">
        <v>3.9897471342092282E-2</v>
      </c>
      <c r="G268" s="538">
        <v>3.9897471342092282E-2</v>
      </c>
      <c r="H268" s="538">
        <v>3.9897471342092282E-2</v>
      </c>
      <c r="I268" s="538">
        <v>3.9897471342092282E-2</v>
      </c>
      <c r="J268" s="538">
        <v>3.9897471342092282E-2</v>
      </c>
      <c r="K268" s="538">
        <v>3.9897471342092282E-2</v>
      </c>
      <c r="L268" s="538">
        <v>3.9897471342092282E-2</v>
      </c>
      <c r="M268" s="538">
        <v>3.9897471342092282E-2</v>
      </c>
      <c r="N268" s="538">
        <v>3.9897471342092282E-2</v>
      </c>
      <c r="O268" s="538">
        <v>3.9897471342092282E-2</v>
      </c>
      <c r="P268" s="538">
        <v>3.9897471342092282E-2</v>
      </c>
      <c r="Q268" s="538">
        <v>3.9897471342092282E-2</v>
      </c>
      <c r="R268" s="538">
        <v>3.9897471342092282E-2</v>
      </c>
      <c r="S268" s="538">
        <v>3.9897471342092282E-2</v>
      </c>
      <c r="T268" s="538">
        <v>3.9897471342092282E-2</v>
      </c>
      <c r="U268" s="538">
        <v>3.9897471342092282E-2</v>
      </c>
      <c r="V268" s="538">
        <v>3.9897471342092282E-2</v>
      </c>
      <c r="W268" s="538">
        <v>3.9897471342092282E-2</v>
      </c>
      <c r="X268" s="538">
        <v>3.9897471342092282E-2</v>
      </c>
      <c r="Y268" s="538">
        <v>3.9897471342092282E-2</v>
      </c>
      <c r="Z268" s="538">
        <v>3.9897471342092282E-2</v>
      </c>
      <c r="AA268" s="538">
        <v>3.9897471342092282E-2</v>
      </c>
      <c r="AB268" s="538">
        <v>3.9897471342092282E-2</v>
      </c>
      <c r="AC268" s="538">
        <v>3.9897471342092282E-2</v>
      </c>
      <c r="AD268" s="538">
        <v>3.9897471342092282E-2</v>
      </c>
      <c r="AE268" s="538">
        <v>3.9897471342092282E-2</v>
      </c>
      <c r="AF268" s="538">
        <v>3.9897471342092282E-2</v>
      </c>
      <c r="AG268" s="538">
        <v>3.9897471342092282E-2</v>
      </c>
      <c r="AH268" s="538">
        <v>3.9897471342092282E-2</v>
      </c>
      <c r="AI268" s="538">
        <v>3.9897471342092282E-2</v>
      </c>
      <c r="AJ268" s="538">
        <v>3.9897471342092282E-2</v>
      </c>
      <c r="AK268" s="538">
        <v>3.9897471342092282E-2</v>
      </c>
      <c r="AL268" s="538">
        <v>3.9897471342092282E-2</v>
      </c>
      <c r="AM268" s="538">
        <v>3.9897471342092282E-2</v>
      </c>
      <c r="AN268" s="538">
        <v>3.9897471342092282E-2</v>
      </c>
      <c r="AO268" s="538">
        <v>3.9897471342092282E-2</v>
      </c>
      <c r="AP268" s="538">
        <v>3.9897471342092282E-2</v>
      </c>
      <c r="AQ268" s="538">
        <v>3.9897471342092282E-2</v>
      </c>
      <c r="AR268" s="538">
        <v>3.9897471342092282E-2</v>
      </c>
      <c r="AS268" s="538">
        <v>3.9897471342092282E-2</v>
      </c>
      <c r="AT268" s="538">
        <v>3.9897471342092282E-2</v>
      </c>
      <c r="AU268" s="538">
        <v>3.9897471342092282E-2</v>
      </c>
      <c r="AV268" s="538">
        <v>3.9897471342092282E-2</v>
      </c>
      <c r="AW268" s="538">
        <v>3.9897471342092282E-2</v>
      </c>
      <c r="AX268" s="538">
        <v>3.9897471342092282E-2</v>
      </c>
      <c r="AY268" s="538">
        <v>3.9897471342092282E-2</v>
      </c>
      <c r="AZ268" s="538">
        <v>3.9897471342092282E-2</v>
      </c>
      <c r="BA268" s="538">
        <v>3.9897471342092282E-2</v>
      </c>
      <c r="BB268" s="538">
        <v>3.9897471342092282E-2</v>
      </c>
      <c r="BC268" s="538">
        <v>3.9897471342092282E-2</v>
      </c>
      <c r="BD268" s="538">
        <v>3.9897471342092282E-2</v>
      </c>
      <c r="BE268" s="538">
        <v>3.9897471342092282E-2</v>
      </c>
      <c r="BF268" s="538">
        <v>3.9897471342092282E-2</v>
      </c>
      <c r="BG268" s="538">
        <v>3.9897471342092282E-2</v>
      </c>
      <c r="BH268" s="538">
        <v>3.9897471342092282E-2</v>
      </c>
      <c r="BI268" s="538">
        <v>3.9897471342092282E-2</v>
      </c>
      <c r="BJ268" s="538">
        <v>3.9897471342092282E-2</v>
      </c>
      <c r="BK268" s="538">
        <v>3.9897471342092282E-2</v>
      </c>
      <c r="BL268" s="538">
        <v>3.9897471342092282E-2</v>
      </c>
      <c r="BM268" s="538">
        <v>3.9897471342092282E-2</v>
      </c>
      <c r="BN268" s="538">
        <v>3.9897471342092282E-2</v>
      </c>
      <c r="BO268" s="538">
        <v>3.9897471342092282E-2</v>
      </c>
      <c r="BP268" s="538">
        <v>3.9897471342092282E-2</v>
      </c>
      <c r="BQ268" s="538">
        <v>3.9897471342092282E-2</v>
      </c>
      <c r="BR268" s="538">
        <v>3.9897471342092282E-2</v>
      </c>
      <c r="BS268" s="538">
        <v>3.9897471342092282E-2</v>
      </c>
      <c r="BT268" s="538">
        <v>3.9897471342092282E-2</v>
      </c>
      <c r="BU268" s="538">
        <v>3.9897471342092282E-2</v>
      </c>
      <c r="BV268" s="538">
        <v>3.9897471342092282E-2</v>
      </c>
      <c r="BW268" s="538">
        <v>3.9897471342092282E-2</v>
      </c>
      <c r="BX268" s="538">
        <v>3.9897471342092282E-2</v>
      </c>
      <c r="BY268" s="538">
        <v>3.9897471342092282E-2</v>
      </c>
      <c r="BZ268" s="538">
        <v>3.9897471342092282E-2</v>
      </c>
      <c r="CA268" s="538">
        <v>3.9897471342092282E-2</v>
      </c>
      <c r="CB268" s="538">
        <v>3.9897471342092282E-2</v>
      </c>
      <c r="CC268" s="538">
        <v>3.9897471342092282E-2</v>
      </c>
      <c r="CD268" s="538">
        <v>3.9897471342092282E-2</v>
      </c>
      <c r="CE268" s="538">
        <v>3.9897471342092282E-2</v>
      </c>
      <c r="CF268" s="538">
        <v>3.9897471342092282E-2</v>
      </c>
      <c r="CG268" s="538">
        <v>3.9897471342092282E-2</v>
      </c>
      <c r="CH268" s="538">
        <v>3.9897471342092282E-2</v>
      </c>
      <c r="CI268" s="538">
        <v>3.9897471342092282E-2</v>
      </c>
    </row>
    <row r="269" spans="1:87" ht="14.25" customHeight="1" x14ac:dyDescent="0.35">
      <c r="A269" s="47" t="s">
        <v>160</v>
      </c>
      <c r="B269" s="538">
        <v>2.812919002220712E-2</v>
      </c>
      <c r="C269" s="538">
        <v>2.812919002220712E-2</v>
      </c>
      <c r="D269" s="538">
        <v>2.812919002220712E-2</v>
      </c>
      <c r="E269" s="538">
        <v>2.812919002220712E-2</v>
      </c>
      <c r="F269" s="538">
        <v>2.812919002220712E-2</v>
      </c>
      <c r="G269" s="538">
        <v>2.812919002220712E-2</v>
      </c>
      <c r="H269" s="538">
        <v>2.812919002220712E-2</v>
      </c>
      <c r="I269" s="538">
        <v>2.812919002220712E-2</v>
      </c>
      <c r="J269" s="538">
        <v>2.812919002220712E-2</v>
      </c>
      <c r="K269" s="538">
        <v>2.812919002220712E-2</v>
      </c>
      <c r="L269" s="538">
        <v>2.812919002220712E-2</v>
      </c>
      <c r="M269" s="538">
        <v>2.812919002220712E-2</v>
      </c>
      <c r="N269" s="538">
        <v>2.812919002220712E-2</v>
      </c>
      <c r="O269" s="538">
        <v>2.812919002220712E-2</v>
      </c>
      <c r="P269" s="538">
        <v>2.812919002220712E-2</v>
      </c>
      <c r="Q269" s="538">
        <v>2.812919002220712E-2</v>
      </c>
      <c r="R269" s="538">
        <v>2.812919002220712E-2</v>
      </c>
      <c r="S269" s="538">
        <v>2.812919002220712E-2</v>
      </c>
      <c r="T269" s="538">
        <v>2.812919002220712E-2</v>
      </c>
      <c r="U269" s="538">
        <v>2.812919002220712E-2</v>
      </c>
      <c r="V269" s="538">
        <v>2.812919002220712E-2</v>
      </c>
      <c r="W269" s="538">
        <v>2.812919002220712E-2</v>
      </c>
      <c r="X269" s="538">
        <v>2.812919002220712E-2</v>
      </c>
      <c r="Y269" s="538">
        <v>2.812919002220712E-2</v>
      </c>
      <c r="Z269" s="538">
        <v>2.812919002220712E-2</v>
      </c>
      <c r="AA269" s="538">
        <v>2.812919002220712E-2</v>
      </c>
      <c r="AB269" s="538">
        <v>2.812919002220712E-2</v>
      </c>
      <c r="AC269" s="538">
        <v>2.812919002220712E-2</v>
      </c>
      <c r="AD269" s="538">
        <v>2.812919002220712E-2</v>
      </c>
      <c r="AE269" s="538">
        <v>2.812919002220712E-2</v>
      </c>
      <c r="AF269" s="538">
        <v>2.812919002220712E-2</v>
      </c>
      <c r="AG269" s="538">
        <v>2.812919002220712E-2</v>
      </c>
      <c r="AH269" s="538">
        <v>2.812919002220712E-2</v>
      </c>
      <c r="AI269" s="538">
        <v>2.812919002220712E-2</v>
      </c>
      <c r="AJ269" s="538">
        <v>2.812919002220712E-2</v>
      </c>
      <c r="AK269" s="538">
        <v>2.812919002220712E-2</v>
      </c>
      <c r="AL269" s="538">
        <v>2.812919002220712E-2</v>
      </c>
      <c r="AM269" s="538">
        <v>2.812919002220712E-2</v>
      </c>
      <c r="AN269" s="538">
        <v>2.812919002220712E-2</v>
      </c>
      <c r="AO269" s="538">
        <v>2.812919002220712E-2</v>
      </c>
      <c r="AP269" s="538">
        <v>2.812919002220712E-2</v>
      </c>
      <c r="AQ269" s="538">
        <v>2.812919002220712E-2</v>
      </c>
      <c r="AR269" s="538">
        <v>2.812919002220712E-2</v>
      </c>
      <c r="AS269" s="538">
        <v>2.812919002220712E-2</v>
      </c>
      <c r="AT269" s="538">
        <v>2.812919002220712E-2</v>
      </c>
      <c r="AU269" s="538">
        <v>2.812919002220712E-2</v>
      </c>
      <c r="AV269" s="538">
        <v>2.812919002220712E-2</v>
      </c>
      <c r="AW269" s="538">
        <v>2.812919002220712E-2</v>
      </c>
      <c r="AX269" s="538">
        <v>2.812919002220712E-2</v>
      </c>
      <c r="AY269" s="538">
        <v>2.812919002220712E-2</v>
      </c>
      <c r="AZ269" s="538">
        <v>2.812919002220712E-2</v>
      </c>
      <c r="BA269" s="538">
        <v>2.812919002220712E-2</v>
      </c>
      <c r="BB269" s="538">
        <v>2.812919002220712E-2</v>
      </c>
      <c r="BC269" s="538">
        <v>2.812919002220712E-2</v>
      </c>
      <c r="BD269" s="538">
        <v>2.812919002220712E-2</v>
      </c>
      <c r="BE269" s="538">
        <v>2.812919002220712E-2</v>
      </c>
      <c r="BF269" s="538">
        <v>2.812919002220712E-2</v>
      </c>
      <c r="BG269" s="538">
        <v>2.812919002220712E-2</v>
      </c>
      <c r="BH269" s="538">
        <v>2.812919002220712E-2</v>
      </c>
      <c r="BI269" s="538">
        <v>2.812919002220712E-2</v>
      </c>
      <c r="BJ269" s="538">
        <v>2.812919002220712E-2</v>
      </c>
      <c r="BK269" s="538">
        <v>2.812919002220712E-2</v>
      </c>
      <c r="BL269" s="538">
        <v>2.812919002220712E-2</v>
      </c>
      <c r="BM269" s="538">
        <v>2.812919002220712E-2</v>
      </c>
      <c r="BN269" s="538">
        <v>2.812919002220712E-2</v>
      </c>
      <c r="BO269" s="538">
        <v>2.812919002220712E-2</v>
      </c>
      <c r="BP269" s="538">
        <v>2.812919002220712E-2</v>
      </c>
      <c r="BQ269" s="538">
        <v>2.812919002220712E-2</v>
      </c>
      <c r="BR269" s="538">
        <v>2.812919002220712E-2</v>
      </c>
      <c r="BS269" s="538">
        <v>2.812919002220712E-2</v>
      </c>
      <c r="BT269" s="538">
        <v>2.812919002220712E-2</v>
      </c>
      <c r="BU269" s="538">
        <v>2.812919002220712E-2</v>
      </c>
      <c r="BV269" s="538">
        <v>2.812919002220712E-2</v>
      </c>
      <c r="BW269" s="538">
        <v>2.812919002220712E-2</v>
      </c>
      <c r="BX269" s="538">
        <v>2.812919002220712E-2</v>
      </c>
      <c r="BY269" s="538">
        <v>2.812919002220712E-2</v>
      </c>
      <c r="BZ269" s="538">
        <v>2.812919002220712E-2</v>
      </c>
      <c r="CA269" s="538">
        <v>2.812919002220712E-2</v>
      </c>
      <c r="CB269" s="538">
        <v>2.812919002220712E-2</v>
      </c>
      <c r="CC269" s="538">
        <v>2.812919002220712E-2</v>
      </c>
      <c r="CD269" s="538">
        <v>2.812919002220712E-2</v>
      </c>
      <c r="CE269" s="538">
        <v>2.812919002220712E-2</v>
      </c>
      <c r="CF269" s="538">
        <v>2.812919002220712E-2</v>
      </c>
      <c r="CG269" s="538">
        <v>2.812919002220712E-2</v>
      </c>
      <c r="CH269" s="538">
        <v>2.812919002220712E-2</v>
      </c>
      <c r="CI269" s="538">
        <v>2.812919002220712E-2</v>
      </c>
    </row>
    <row r="270" spans="1:87" ht="14.25" customHeight="1" x14ac:dyDescent="0.35">
      <c r="A270" s="47" t="s">
        <v>161</v>
      </c>
      <c r="B270" s="538">
        <v>2.5816321519216312E-2</v>
      </c>
      <c r="C270" s="538">
        <v>2.5816321519216312E-2</v>
      </c>
      <c r="D270" s="538">
        <v>2.5816321519216312E-2</v>
      </c>
      <c r="E270" s="538">
        <v>2.5816321519216312E-2</v>
      </c>
      <c r="F270" s="538">
        <v>2.5816321519216312E-2</v>
      </c>
      <c r="G270" s="538">
        <v>2.5816321519216312E-2</v>
      </c>
      <c r="H270" s="538">
        <v>2.5816321519216312E-2</v>
      </c>
      <c r="I270" s="538">
        <v>2.5816321519216312E-2</v>
      </c>
      <c r="J270" s="538">
        <v>2.5816321519216312E-2</v>
      </c>
      <c r="K270" s="538">
        <v>2.5816321519216312E-2</v>
      </c>
      <c r="L270" s="538">
        <v>2.5816321519216312E-2</v>
      </c>
      <c r="M270" s="538">
        <v>2.5816321519216312E-2</v>
      </c>
      <c r="N270" s="538">
        <v>2.5816321519216312E-2</v>
      </c>
      <c r="O270" s="538">
        <v>2.5816321519216312E-2</v>
      </c>
      <c r="P270" s="538">
        <v>2.5816321519216312E-2</v>
      </c>
      <c r="Q270" s="538">
        <v>2.5816321519216312E-2</v>
      </c>
      <c r="R270" s="538">
        <v>2.5816321519216312E-2</v>
      </c>
      <c r="S270" s="538">
        <v>2.5816321519216312E-2</v>
      </c>
      <c r="T270" s="538">
        <v>2.5816321519216312E-2</v>
      </c>
      <c r="U270" s="538">
        <v>2.5816321519216312E-2</v>
      </c>
      <c r="V270" s="538">
        <v>2.5816321519216312E-2</v>
      </c>
      <c r="W270" s="538">
        <v>2.5816321519216312E-2</v>
      </c>
      <c r="X270" s="538">
        <v>2.5816321519216312E-2</v>
      </c>
      <c r="Y270" s="538">
        <v>2.5816321519216312E-2</v>
      </c>
      <c r="Z270" s="538">
        <v>2.5816321519216312E-2</v>
      </c>
      <c r="AA270" s="538">
        <v>2.5816321519216312E-2</v>
      </c>
      <c r="AB270" s="538">
        <v>2.5816321519216312E-2</v>
      </c>
      <c r="AC270" s="538">
        <v>2.5816321519216312E-2</v>
      </c>
      <c r="AD270" s="538">
        <v>2.5816321519216312E-2</v>
      </c>
      <c r="AE270" s="538">
        <v>2.5816321519216312E-2</v>
      </c>
      <c r="AF270" s="538">
        <v>2.5816321519216312E-2</v>
      </c>
      <c r="AG270" s="538">
        <v>2.5816321519216312E-2</v>
      </c>
      <c r="AH270" s="538">
        <v>2.5816321519216312E-2</v>
      </c>
      <c r="AI270" s="538">
        <v>2.5816321519216312E-2</v>
      </c>
      <c r="AJ270" s="538">
        <v>2.5816321519216312E-2</v>
      </c>
      <c r="AK270" s="538">
        <v>2.5816321519216312E-2</v>
      </c>
      <c r="AL270" s="538">
        <v>2.5816321519216312E-2</v>
      </c>
      <c r="AM270" s="538">
        <v>2.5816321519216312E-2</v>
      </c>
      <c r="AN270" s="538">
        <v>2.5816321519216312E-2</v>
      </c>
      <c r="AO270" s="538">
        <v>2.5816321519216312E-2</v>
      </c>
      <c r="AP270" s="538">
        <v>2.5816321519216312E-2</v>
      </c>
      <c r="AQ270" s="538">
        <v>2.5816321519216312E-2</v>
      </c>
      <c r="AR270" s="538">
        <v>2.5816321519216312E-2</v>
      </c>
      <c r="AS270" s="538">
        <v>2.5816321519216312E-2</v>
      </c>
      <c r="AT270" s="538">
        <v>2.5816321519216312E-2</v>
      </c>
      <c r="AU270" s="538">
        <v>2.5816321519216312E-2</v>
      </c>
      <c r="AV270" s="538">
        <v>2.5816321519216312E-2</v>
      </c>
      <c r="AW270" s="538">
        <v>2.5816321519216312E-2</v>
      </c>
      <c r="AX270" s="538">
        <v>2.5816321519216312E-2</v>
      </c>
      <c r="AY270" s="538">
        <v>2.5816321519216312E-2</v>
      </c>
      <c r="AZ270" s="538">
        <v>2.5816321519216312E-2</v>
      </c>
      <c r="BA270" s="538">
        <v>2.5816321519216312E-2</v>
      </c>
      <c r="BB270" s="538">
        <v>2.5816321519216312E-2</v>
      </c>
      <c r="BC270" s="538">
        <v>2.5816321519216312E-2</v>
      </c>
      <c r="BD270" s="538">
        <v>2.5816321519216312E-2</v>
      </c>
      <c r="BE270" s="538">
        <v>2.5816321519216312E-2</v>
      </c>
      <c r="BF270" s="538">
        <v>2.5816321519216312E-2</v>
      </c>
      <c r="BG270" s="538">
        <v>2.5816321519216312E-2</v>
      </c>
      <c r="BH270" s="538">
        <v>2.5816321519216312E-2</v>
      </c>
      <c r="BI270" s="538">
        <v>2.5816321519216312E-2</v>
      </c>
      <c r="BJ270" s="538">
        <v>2.5816321519216312E-2</v>
      </c>
      <c r="BK270" s="538">
        <v>2.5816321519216312E-2</v>
      </c>
      <c r="BL270" s="538">
        <v>2.5816321519216312E-2</v>
      </c>
      <c r="BM270" s="538">
        <v>2.5816321519216312E-2</v>
      </c>
      <c r="BN270" s="538">
        <v>2.5816321519216312E-2</v>
      </c>
      <c r="BO270" s="538">
        <v>2.5816321519216312E-2</v>
      </c>
      <c r="BP270" s="538">
        <v>2.5816321519216312E-2</v>
      </c>
      <c r="BQ270" s="538">
        <v>2.5816321519216312E-2</v>
      </c>
      <c r="BR270" s="538">
        <v>2.5816321519216312E-2</v>
      </c>
      <c r="BS270" s="538">
        <v>2.5816321519216312E-2</v>
      </c>
      <c r="BT270" s="538">
        <v>2.5816321519216312E-2</v>
      </c>
      <c r="BU270" s="538">
        <v>2.5816321519216312E-2</v>
      </c>
      <c r="BV270" s="538">
        <v>2.5816321519216312E-2</v>
      </c>
      <c r="BW270" s="538">
        <v>2.5816321519216312E-2</v>
      </c>
      <c r="BX270" s="538">
        <v>2.5816321519216312E-2</v>
      </c>
      <c r="BY270" s="538">
        <v>2.5816321519216312E-2</v>
      </c>
      <c r="BZ270" s="538">
        <v>2.5816321519216312E-2</v>
      </c>
      <c r="CA270" s="538">
        <v>2.5816321519216312E-2</v>
      </c>
      <c r="CB270" s="538">
        <v>2.5816321519216312E-2</v>
      </c>
      <c r="CC270" s="538">
        <v>2.5816321519216312E-2</v>
      </c>
      <c r="CD270" s="538">
        <v>2.5816321519216312E-2</v>
      </c>
      <c r="CE270" s="538">
        <v>2.5816321519216312E-2</v>
      </c>
      <c r="CF270" s="538">
        <v>2.5816321519216312E-2</v>
      </c>
      <c r="CG270" s="538">
        <v>2.5816321519216312E-2</v>
      </c>
      <c r="CH270" s="538">
        <v>2.5816321519216312E-2</v>
      </c>
      <c r="CI270" s="538">
        <v>2.5816321519216312E-2</v>
      </c>
    </row>
    <row r="271" spans="1:87" ht="14.25" customHeight="1" x14ac:dyDescent="0.35">
      <c r="A271" s="47" t="s">
        <v>162</v>
      </c>
      <c r="B271" s="538">
        <v>2.7546475840816355E-2</v>
      </c>
      <c r="C271" s="538">
        <v>2.7546475840816355E-2</v>
      </c>
      <c r="D271" s="538">
        <v>2.7546475840816355E-2</v>
      </c>
      <c r="E271" s="538">
        <v>2.7546475840816355E-2</v>
      </c>
      <c r="F271" s="538">
        <v>2.7546475840816355E-2</v>
      </c>
      <c r="G271" s="538">
        <v>2.7546475840816355E-2</v>
      </c>
      <c r="H271" s="538">
        <v>2.7546475840816355E-2</v>
      </c>
      <c r="I271" s="538">
        <v>2.7546475840816355E-2</v>
      </c>
      <c r="J271" s="538">
        <v>2.7546475840816355E-2</v>
      </c>
      <c r="K271" s="538">
        <v>2.7546475840816355E-2</v>
      </c>
      <c r="L271" s="538">
        <v>2.7546475840816355E-2</v>
      </c>
      <c r="M271" s="538">
        <v>2.7546475840816355E-2</v>
      </c>
      <c r="N271" s="538">
        <v>2.7546475840816355E-2</v>
      </c>
      <c r="O271" s="538">
        <v>2.7546475840816355E-2</v>
      </c>
      <c r="P271" s="538">
        <v>2.7546475840816355E-2</v>
      </c>
      <c r="Q271" s="538">
        <v>2.7546475840816355E-2</v>
      </c>
      <c r="R271" s="538">
        <v>2.7546475840816355E-2</v>
      </c>
      <c r="S271" s="538">
        <v>2.7546475840816355E-2</v>
      </c>
      <c r="T271" s="538">
        <v>2.7546475840816355E-2</v>
      </c>
      <c r="U271" s="538">
        <v>2.7546475840816355E-2</v>
      </c>
      <c r="V271" s="538">
        <v>2.7546475840816355E-2</v>
      </c>
      <c r="W271" s="538">
        <v>2.7546475840816355E-2</v>
      </c>
      <c r="X271" s="538">
        <v>2.7546475840816355E-2</v>
      </c>
      <c r="Y271" s="538">
        <v>2.7546475840816355E-2</v>
      </c>
      <c r="Z271" s="538">
        <v>2.7546475840816355E-2</v>
      </c>
      <c r="AA271" s="538">
        <v>2.7546475840816355E-2</v>
      </c>
      <c r="AB271" s="538">
        <v>2.7546475840816355E-2</v>
      </c>
      <c r="AC271" s="538">
        <v>2.7546475840816355E-2</v>
      </c>
      <c r="AD271" s="538">
        <v>2.7546475840816355E-2</v>
      </c>
      <c r="AE271" s="538">
        <v>2.7546475840816355E-2</v>
      </c>
      <c r="AF271" s="538">
        <v>2.7546475840816355E-2</v>
      </c>
      <c r="AG271" s="538">
        <v>2.7546475840816355E-2</v>
      </c>
      <c r="AH271" s="538">
        <v>2.7546475840816355E-2</v>
      </c>
      <c r="AI271" s="538">
        <v>2.7546475840816355E-2</v>
      </c>
      <c r="AJ271" s="538">
        <v>2.7546475840816355E-2</v>
      </c>
      <c r="AK271" s="538">
        <v>2.7546475840816355E-2</v>
      </c>
      <c r="AL271" s="538">
        <v>2.7546475840816355E-2</v>
      </c>
      <c r="AM271" s="538">
        <v>2.7546475840816355E-2</v>
      </c>
      <c r="AN271" s="538">
        <v>2.7546475840816355E-2</v>
      </c>
      <c r="AO271" s="538">
        <v>2.7546475840816355E-2</v>
      </c>
      <c r="AP271" s="538">
        <v>2.7546475840816355E-2</v>
      </c>
      <c r="AQ271" s="538">
        <v>2.7546475840816355E-2</v>
      </c>
      <c r="AR271" s="538">
        <v>2.7546475840816355E-2</v>
      </c>
      <c r="AS271" s="538">
        <v>2.7546475840816355E-2</v>
      </c>
      <c r="AT271" s="538">
        <v>2.7546475840816355E-2</v>
      </c>
      <c r="AU271" s="538">
        <v>2.7546475840816355E-2</v>
      </c>
      <c r="AV271" s="538">
        <v>2.7546475840816355E-2</v>
      </c>
      <c r="AW271" s="538">
        <v>2.7546475840816355E-2</v>
      </c>
      <c r="AX271" s="538">
        <v>2.7546475840816355E-2</v>
      </c>
      <c r="AY271" s="538">
        <v>2.7546475840816355E-2</v>
      </c>
      <c r="AZ271" s="538">
        <v>2.7546475840816355E-2</v>
      </c>
      <c r="BA271" s="538">
        <v>2.7546475840816355E-2</v>
      </c>
      <c r="BB271" s="538">
        <v>2.7546475840816355E-2</v>
      </c>
      <c r="BC271" s="538">
        <v>2.7546475840816355E-2</v>
      </c>
      <c r="BD271" s="538">
        <v>2.7546475840816355E-2</v>
      </c>
      <c r="BE271" s="538">
        <v>2.7546475840816355E-2</v>
      </c>
      <c r="BF271" s="538">
        <v>2.7546475840816355E-2</v>
      </c>
      <c r="BG271" s="538">
        <v>2.7546475840816355E-2</v>
      </c>
      <c r="BH271" s="538">
        <v>2.7546475840816355E-2</v>
      </c>
      <c r="BI271" s="538">
        <v>2.7546475840816355E-2</v>
      </c>
      <c r="BJ271" s="538">
        <v>2.7546475840816355E-2</v>
      </c>
      <c r="BK271" s="538">
        <v>2.7546475840816355E-2</v>
      </c>
      <c r="BL271" s="538">
        <v>2.7546475840816355E-2</v>
      </c>
      <c r="BM271" s="538">
        <v>2.7546475840816355E-2</v>
      </c>
      <c r="BN271" s="538">
        <v>2.7546475840816355E-2</v>
      </c>
      <c r="BO271" s="538">
        <v>2.7546475840816355E-2</v>
      </c>
      <c r="BP271" s="538">
        <v>2.7546475840816355E-2</v>
      </c>
      <c r="BQ271" s="538">
        <v>2.7546475840816355E-2</v>
      </c>
      <c r="BR271" s="538">
        <v>2.7546475840816355E-2</v>
      </c>
      <c r="BS271" s="538">
        <v>2.7546475840816355E-2</v>
      </c>
      <c r="BT271" s="538">
        <v>2.7546475840816355E-2</v>
      </c>
      <c r="BU271" s="538">
        <v>2.7546475840816355E-2</v>
      </c>
      <c r="BV271" s="538">
        <v>2.7546475840816355E-2</v>
      </c>
      <c r="BW271" s="538">
        <v>2.7546475840816355E-2</v>
      </c>
      <c r="BX271" s="538">
        <v>2.7546475840816355E-2</v>
      </c>
      <c r="BY271" s="538">
        <v>2.7546475840816355E-2</v>
      </c>
      <c r="BZ271" s="538">
        <v>2.7546475840816355E-2</v>
      </c>
      <c r="CA271" s="538">
        <v>2.7546475840816355E-2</v>
      </c>
      <c r="CB271" s="538">
        <v>2.7546475840816355E-2</v>
      </c>
      <c r="CC271" s="538">
        <v>2.7546475840816355E-2</v>
      </c>
      <c r="CD271" s="538">
        <v>2.7546475840816355E-2</v>
      </c>
      <c r="CE271" s="538">
        <v>2.7546475840816355E-2</v>
      </c>
      <c r="CF271" s="538">
        <v>2.7546475840816355E-2</v>
      </c>
      <c r="CG271" s="538">
        <v>2.7546475840816355E-2</v>
      </c>
      <c r="CH271" s="538">
        <v>2.7546475840816355E-2</v>
      </c>
      <c r="CI271" s="538">
        <v>2.7546475840816355E-2</v>
      </c>
    </row>
    <row r="272" spans="1:87" ht="14.25" customHeight="1" x14ac:dyDescent="0.35">
      <c r="A272" s="47" t="s">
        <v>292</v>
      </c>
      <c r="B272" s="538">
        <v>3.2053259530075547E-2</v>
      </c>
      <c r="C272" s="538">
        <v>3.2053259530075547E-2</v>
      </c>
      <c r="D272" s="538">
        <v>3.2053259530075547E-2</v>
      </c>
      <c r="E272" s="538">
        <v>3.2053259530075547E-2</v>
      </c>
      <c r="F272" s="538">
        <v>3.2053259530075547E-2</v>
      </c>
      <c r="G272" s="538">
        <v>3.2053259530075547E-2</v>
      </c>
      <c r="H272" s="538">
        <v>3.2053259530075547E-2</v>
      </c>
      <c r="I272" s="538">
        <v>3.2053259530075547E-2</v>
      </c>
      <c r="J272" s="538">
        <v>3.2053259530075547E-2</v>
      </c>
      <c r="K272" s="538">
        <v>3.2053259530075547E-2</v>
      </c>
      <c r="L272" s="538">
        <v>3.2053259530075547E-2</v>
      </c>
      <c r="M272" s="538">
        <v>3.2053259530075547E-2</v>
      </c>
      <c r="N272" s="538">
        <v>3.2053259530075547E-2</v>
      </c>
      <c r="O272" s="538">
        <v>3.2053259530075547E-2</v>
      </c>
      <c r="P272" s="538">
        <v>3.2053259530075547E-2</v>
      </c>
      <c r="Q272" s="538">
        <v>3.2053259530075547E-2</v>
      </c>
      <c r="R272" s="538">
        <v>3.2053259530075547E-2</v>
      </c>
      <c r="S272" s="538">
        <v>3.2053259530075547E-2</v>
      </c>
      <c r="T272" s="538">
        <v>3.2053259530075547E-2</v>
      </c>
      <c r="U272" s="538">
        <v>3.2053259530075547E-2</v>
      </c>
      <c r="V272" s="538">
        <v>3.2053259530075547E-2</v>
      </c>
      <c r="W272" s="538">
        <v>3.2053259530075547E-2</v>
      </c>
      <c r="X272" s="538">
        <v>3.2053259530075547E-2</v>
      </c>
      <c r="Y272" s="538">
        <v>3.2053259530075547E-2</v>
      </c>
      <c r="Z272" s="538">
        <v>3.2053259530075547E-2</v>
      </c>
      <c r="AA272" s="538">
        <v>3.2053259530075547E-2</v>
      </c>
      <c r="AB272" s="538">
        <v>3.2053259530075547E-2</v>
      </c>
      <c r="AC272" s="538">
        <v>3.2053259530075547E-2</v>
      </c>
      <c r="AD272" s="538">
        <v>3.2053259530075547E-2</v>
      </c>
      <c r="AE272" s="538">
        <v>3.2053259530075547E-2</v>
      </c>
      <c r="AF272" s="538">
        <v>3.2053259530075547E-2</v>
      </c>
      <c r="AG272" s="538">
        <v>3.2053259530075547E-2</v>
      </c>
      <c r="AH272" s="538">
        <v>3.2053259530075547E-2</v>
      </c>
      <c r="AI272" s="538">
        <v>3.2053259530075547E-2</v>
      </c>
      <c r="AJ272" s="538">
        <v>3.2053259530075547E-2</v>
      </c>
      <c r="AK272" s="538">
        <v>3.2053259530075547E-2</v>
      </c>
      <c r="AL272" s="538">
        <v>3.2053259530075547E-2</v>
      </c>
      <c r="AM272" s="538">
        <v>3.2053259530075547E-2</v>
      </c>
      <c r="AN272" s="538">
        <v>3.2053259530075547E-2</v>
      </c>
      <c r="AO272" s="538">
        <v>3.2053259530075547E-2</v>
      </c>
      <c r="AP272" s="538">
        <v>3.2053259530075547E-2</v>
      </c>
      <c r="AQ272" s="538">
        <v>3.2053259530075547E-2</v>
      </c>
      <c r="AR272" s="538">
        <v>3.2053259530075547E-2</v>
      </c>
      <c r="AS272" s="538">
        <v>3.2053259530075547E-2</v>
      </c>
      <c r="AT272" s="538">
        <v>3.2053259530075547E-2</v>
      </c>
      <c r="AU272" s="538">
        <v>3.2053259530075547E-2</v>
      </c>
      <c r="AV272" s="538">
        <v>3.2053259530075547E-2</v>
      </c>
      <c r="AW272" s="538">
        <v>3.2053259530075547E-2</v>
      </c>
      <c r="AX272" s="538">
        <v>3.2053259530075547E-2</v>
      </c>
      <c r="AY272" s="538">
        <v>3.2053259530075547E-2</v>
      </c>
      <c r="AZ272" s="538">
        <v>3.2053259530075547E-2</v>
      </c>
      <c r="BA272" s="538">
        <v>3.2053259530075547E-2</v>
      </c>
      <c r="BB272" s="538">
        <v>3.2053259530075547E-2</v>
      </c>
      <c r="BC272" s="538">
        <v>3.2053259530075547E-2</v>
      </c>
      <c r="BD272" s="538">
        <v>3.2053259530075547E-2</v>
      </c>
      <c r="BE272" s="538">
        <v>3.2053259530075547E-2</v>
      </c>
      <c r="BF272" s="538">
        <v>3.2053259530075547E-2</v>
      </c>
      <c r="BG272" s="538">
        <v>3.2053259530075547E-2</v>
      </c>
      <c r="BH272" s="538">
        <v>3.2053259530075547E-2</v>
      </c>
      <c r="BI272" s="538">
        <v>3.2053259530075547E-2</v>
      </c>
      <c r="BJ272" s="538">
        <v>3.2053259530075547E-2</v>
      </c>
      <c r="BK272" s="538">
        <v>3.2053259530075547E-2</v>
      </c>
      <c r="BL272" s="538">
        <v>3.2053259530075547E-2</v>
      </c>
      <c r="BM272" s="538">
        <v>3.2053259530075547E-2</v>
      </c>
      <c r="BN272" s="538">
        <v>3.2053259530075547E-2</v>
      </c>
      <c r="BO272" s="538">
        <v>3.2053259530075547E-2</v>
      </c>
      <c r="BP272" s="538">
        <v>3.2053259530075547E-2</v>
      </c>
      <c r="BQ272" s="538">
        <v>3.2053259530075547E-2</v>
      </c>
      <c r="BR272" s="538">
        <v>3.2053259530075547E-2</v>
      </c>
      <c r="BS272" s="538">
        <v>3.2053259530075547E-2</v>
      </c>
      <c r="BT272" s="538">
        <v>3.2053259530075547E-2</v>
      </c>
      <c r="BU272" s="538">
        <v>3.2053259530075547E-2</v>
      </c>
      <c r="BV272" s="538">
        <v>3.2053259530075547E-2</v>
      </c>
      <c r="BW272" s="538">
        <v>3.2053259530075547E-2</v>
      </c>
      <c r="BX272" s="538">
        <v>3.2053259530075547E-2</v>
      </c>
      <c r="BY272" s="538">
        <v>3.2053259530075547E-2</v>
      </c>
      <c r="BZ272" s="538">
        <v>3.2053259530075547E-2</v>
      </c>
      <c r="CA272" s="538">
        <v>3.2053259530075547E-2</v>
      </c>
      <c r="CB272" s="538">
        <v>3.2053259530075547E-2</v>
      </c>
      <c r="CC272" s="538">
        <v>3.2053259530075547E-2</v>
      </c>
      <c r="CD272" s="538">
        <v>3.2053259530075547E-2</v>
      </c>
      <c r="CE272" s="538">
        <v>3.2053259530075547E-2</v>
      </c>
      <c r="CF272" s="538">
        <v>3.2053259530075547E-2</v>
      </c>
      <c r="CG272" s="538">
        <v>3.2053259530075547E-2</v>
      </c>
      <c r="CH272" s="538">
        <v>3.2053259530075547E-2</v>
      </c>
      <c r="CI272" s="538">
        <v>3.2053259530075547E-2</v>
      </c>
    </row>
    <row r="273" spans="1:87" ht="14.25" customHeight="1" x14ac:dyDescent="0.35">
      <c r="A273" s="47" t="s">
        <v>164</v>
      </c>
      <c r="B273" s="538">
        <v>1.3790986710177948E-2</v>
      </c>
      <c r="C273" s="538">
        <v>1.3790986710177948E-2</v>
      </c>
      <c r="D273" s="538">
        <v>1.3790986710177948E-2</v>
      </c>
      <c r="E273" s="538">
        <v>1.3790986710177948E-2</v>
      </c>
      <c r="F273" s="538">
        <v>1.3790986710177948E-2</v>
      </c>
      <c r="G273" s="538">
        <v>1.3790986710177948E-2</v>
      </c>
      <c r="H273" s="538">
        <v>1.3790986710177948E-2</v>
      </c>
      <c r="I273" s="538">
        <v>1.3790986710177948E-2</v>
      </c>
      <c r="J273" s="538">
        <v>1.3790986710177948E-2</v>
      </c>
      <c r="K273" s="538">
        <v>1.3790986710177948E-2</v>
      </c>
      <c r="L273" s="538">
        <v>1.3790986710177948E-2</v>
      </c>
      <c r="M273" s="538">
        <v>1.3790986710177948E-2</v>
      </c>
      <c r="N273" s="538">
        <v>1.3790986710177948E-2</v>
      </c>
      <c r="O273" s="538">
        <v>1.3790986710177948E-2</v>
      </c>
      <c r="P273" s="538">
        <v>1.3790986710177948E-2</v>
      </c>
      <c r="Q273" s="538">
        <v>1.3790986710177948E-2</v>
      </c>
      <c r="R273" s="538">
        <v>1.3790986710177948E-2</v>
      </c>
      <c r="S273" s="538">
        <v>1.3790986710177948E-2</v>
      </c>
      <c r="T273" s="538">
        <v>1.3790986710177948E-2</v>
      </c>
      <c r="U273" s="538">
        <v>1.3790986710177948E-2</v>
      </c>
      <c r="V273" s="538">
        <v>1.3790986710177948E-2</v>
      </c>
      <c r="W273" s="538">
        <v>1.3790986710177948E-2</v>
      </c>
      <c r="X273" s="538">
        <v>1.3790986710177948E-2</v>
      </c>
      <c r="Y273" s="538">
        <v>1.3790986710177948E-2</v>
      </c>
      <c r="Z273" s="538">
        <v>1.3790986710177948E-2</v>
      </c>
      <c r="AA273" s="538">
        <v>1.3790986710177948E-2</v>
      </c>
      <c r="AB273" s="538">
        <v>1.3790986710177948E-2</v>
      </c>
      <c r="AC273" s="538">
        <v>1.3790986710177948E-2</v>
      </c>
      <c r="AD273" s="538">
        <v>1.3790986710177948E-2</v>
      </c>
      <c r="AE273" s="538">
        <v>1.3790986710177948E-2</v>
      </c>
      <c r="AF273" s="538">
        <v>1.3790986710177948E-2</v>
      </c>
      <c r="AG273" s="538">
        <v>1.3790986710177948E-2</v>
      </c>
      <c r="AH273" s="538">
        <v>1.3790986710177948E-2</v>
      </c>
      <c r="AI273" s="538">
        <v>1.3790986710177948E-2</v>
      </c>
      <c r="AJ273" s="538">
        <v>1.3790986710177948E-2</v>
      </c>
      <c r="AK273" s="538">
        <v>1.3790986710177948E-2</v>
      </c>
      <c r="AL273" s="538">
        <v>1.3790986710177948E-2</v>
      </c>
      <c r="AM273" s="538">
        <v>1.3790986710177948E-2</v>
      </c>
      <c r="AN273" s="538">
        <v>1.3790986710177948E-2</v>
      </c>
      <c r="AO273" s="538">
        <v>1.3790986710177948E-2</v>
      </c>
      <c r="AP273" s="538">
        <v>1.3790986710177948E-2</v>
      </c>
      <c r="AQ273" s="538">
        <v>1.3790986710177948E-2</v>
      </c>
      <c r="AR273" s="538">
        <v>1.3790986710177948E-2</v>
      </c>
      <c r="AS273" s="538">
        <v>1.3790986710177948E-2</v>
      </c>
      <c r="AT273" s="538">
        <v>1.3790986710177948E-2</v>
      </c>
      <c r="AU273" s="538">
        <v>1.3790986710177948E-2</v>
      </c>
      <c r="AV273" s="538">
        <v>1.3790986710177948E-2</v>
      </c>
      <c r="AW273" s="538">
        <v>1.3790986710177948E-2</v>
      </c>
      <c r="AX273" s="538">
        <v>1.3790986710177948E-2</v>
      </c>
      <c r="AY273" s="538">
        <v>1.3790986710177948E-2</v>
      </c>
      <c r="AZ273" s="538">
        <v>1.3790986710177948E-2</v>
      </c>
      <c r="BA273" s="538">
        <v>1.3790986710177948E-2</v>
      </c>
      <c r="BB273" s="538">
        <v>1.3790986710177948E-2</v>
      </c>
      <c r="BC273" s="538">
        <v>1.3790986710177948E-2</v>
      </c>
      <c r="BD273" s="538">
        <v>1.3790986710177948E-2</v>
      </c>
      <c r="BE273" s="538">
        <v>1.3790986710177948E-2</v>
      </c>
      <c r="BF273" s="538">
        <v>1.3790986710177948E-2</v>
      </c>
      <c r="BG273" s="538">
        <v>1.3790986710177948E-2</v>
      </c>
      <c r="BH273" s="538">
        <v>1.3790986710177948E-2</v>
      </c>
      <c r="BI273" s="538">
        <v>1.3790986710177948E-2</v>
      </c>
      <c r="BJ273" s="538">
        <v>1.3790986710177948E-2</v>
      </c>
      <c r="BK273" s="538">
        <v>1.3790986710177948E-2</v>
      </c>
      <c r="BL273" s="538">
        <v>1.3790986710177948E-2</v>
      </c>
      <c r="BM273" s="538">
        <v>1.3790986710177948E-2</v>
      </c>
      <c r="BN273" s="538">
        <v>1.3790986710177948E-2</v>
      </c>
      <c r="BO273" s="538">
        <v>1.3790986710177948E-2</v>
      </c>
      <c r="BP273" s="538">
        <v>1.3790986710177948E-2</v>
      </c>
      <c r="BQ273" s="538">
        <v>1.3790986710177948E-2</v>
      </c>
      <c r="BR273" s="538">
        <v>1.3790986710177948E-2</v>
      </c>
      <c r="BS273" s="538">
        <v>1.3790986710177948E-2</v>
      </c>
      <c r="BT273" s="538">
        <v>1.3790986710177948E-2</v>
      </c>
      <c r="BU273" s="538">
        <v>1.3790986710177948E-2</v>
      </c>
      <c r="BV273" s="538">
        <v>1.3790986710177948E-2</v>
      </c>
      <c r="BW273" s="538">
        <v>1.3790986710177948E-2</v>
      </c>
      <c r="BX273" s="538">
        <v>1.3790986710177948E-2</v>
      </c>
      <c r="BY273" s="538">
        <v>1.3790986710177948E-2</v>
      </c>
      <c r="BZ273" s="538">
        <v>1.3790986710177948E-2</v>
      </c>
      <c r="CA273" s="538">
        <v>1.3790986710177948E-2</v>
      </c>
      <c r="CB273" s="538">
        <v>1.3790986710177948E-2</v>
      </c>
      <c r="CC273" s="538">
        <v>1.3790986710177948E-2</v>
      </c>
      <c r="CD273" s="538">
        <v>1.3790986710177948E-2</v>
      </c>
      <c r="CE273" s="538">
        <v>1.3790986710177948E-2</v>
      </c>
      <c r="CF273" s="538">
        <v>1.3790986710177948E-2</v>
      </c>
      <c r="CG273" s="538">
        <v>1.3790986710177948E-2</v>
      </c>
      <c r="CH273" s="538">
        <v>1.3790986710177948E-2</v>
      </c>
      <c r="CI273" s="538">
        <v>1.3790986710177948E-2</v>
      </c>
    </row>
    <row r="274" spans="1:87" ht="14.25" customHeight="1" x14ac:dyDescent="0.35">
      <c r="A274" s="47" t="s">
        <v>165</v>
      </c>
      <c r="B274" s="538">
        <v>3.5064400357692302E-2</v>
      </c>
      <c r="C274" s="538">
        <v>3.5064400357692302E-2</v>
      </c>
      <c r="D274" s="538">
        <v>3.5064400357692302E-2</v>
      </c>
      <c r="E274" s="538">
        <v>3.5064400357692302E-2</v>
      </c>
      <c r="F274" s="538">
        <v>3.5064400357692302E-2</v>
      </c>
      <c r="G274" s="538">
        <v>3.5064400357692302E-2</v>
      </c>
      <c r="H274" s="538">
        <v>3.5064400357692302E-2</v>
      </c>
      <c r="I274" s="538">
        <v>3.5064400357692302E-2</v>
      </c>
      <c r="J274" s="538">
        <v>3.5064400357692302E-2</v>
      </c>
      <c r="K274" s="538">
        <v>3.5064400357692302E-2</v>
      </c>
      <c r="L274" s="538">
        <v>3.5064400357692302E-2</v>
      </c>
      <c r="M274" s="538">
        <v>3.5064400357692302E-2</v>
      </c>
      <c r="N274" s="538">
        <v>3.5064400357692302E-2</v>
      </c>
      <c r="O274" s="538">
        <v>3.5064400357692302E-2</v>
      </c>
      <c r="P274" s="538">
        <v>3.5064400357692302E-2</v>
      </c>
      <c r="Q274" s="538">
        <v>3.5064400357692302E-2</v>
      </c>
      <c r="R274" s="538">
        <v>3.5064400357692302E-2</v>
      </c>
      <c r="S274" s="538">
        <v>3.5064400357692302E-2</v>
      </c>
      <c r="T274" s="538">
        <v>3.5064400357692302E-2</v>
      </c>
      <c r="U274" s="538">
        <v>3.5064400357692302E-2</v>
      </c>
      <c r="V274" s="538">
        <v>3.5064400357692302E-2</v>
      </c>
      <c r="W274" s="538">
        <v>3.5064400357692302E-2</v>
      </c>
      <c r="X274" s="538">
        <v>3.5064400357692302E-2</v>
      </c>
      <c r="Y274" s="538">
        <v>3.5064400357692302E-2</v>
      </c>
      <c r="Z274" s="538">
        <v>3.5064400357692302E-2</v>
      </c>
      <c r="AA274" s="538">
        <v>3.5064400357692302E-2</v>
      </c>
      <c r="AB274" s="538">
        <v>3.5064400357692302E-2</v>
      </c>
      <c r="AC274" s="538">
        <v>3.5064400357692302E-2</v>
      </c>
      <c r="AD274" s="538">
        <v>3.5064400357692302E-2</v>
      </c>
      <c r="AE274" s="538">
        <v>3.5064400357692302E-2</v>
      </c>
      <c r="AF274" s="538">
        <v>3.5064400357692302E-2</v>
      </c>
      <c r="AG274" s="538">
        <v>3.5064400357692302E-2</v>
      </c>
      <c r="AH274" s="538">
        <v>3.5064400357692302E-2</v>
      </c>
      <c r="AI274" s="538">
        <v>3.5064400357692302E-2</v>
      </c>
      <c r="AJ274" s="538">
        <v>3.5064400357692302E-2</v>
      </c>
      <c r="AK274" s="538">
        <v>3.5064400357692302E-2</v>
      </c>
      <c r="AL274" s="538">
        <v>3.5064400357692302E-2</v>
      </c>
      <c r="AM274" s="538">
        <v>3.5064400357692302E-2</v>
      </c>
      <c r="AN274" s="538">
        <v>3.5064400357692302E-2</v>
      </c>
      <c r="AO274" s="538">
        <v>3.5064400357692302E-2</v>
      </c>
      <c r="AP274" s="538">
        <v>3.5064400357692302E-2</v>
      </c>
      <c r="AQ274" s="538">
        <v>3.5064400357692302E-2</v>
      </c>
      <c r="AR274" s="538">
        <v>3.5064400357692302E-2</v>
      </c>
      <c r="AS274" s="538">
        <v>3.5064400357692302E-2</v>
      </c>
      <c r="AT274" s="538">
        <v>3.5064400357692302E-2</v>
      </c>
      <c r="AU274" s="538">
        <v>3.5064400357692302E-2</v>
      </c>
      <c r="AV274" s="538">
        <v>3.5064400357692302E-2</v>
      </c>
      <c r="AW274" s="538">
        <v>3.5064400357692302E-2</v>
      </c>
      <c r="AX274" s="538">
        <v>3.5064400357692302E-2</v>
      </c>
      <c r="AY274" s="538">
        <v>3.5064400357692302E-2</v>
      </c>
      <c r="AZ274" s="538">
        <v>3.5064400357692302E-2</v>
      </c>
      <c r="BA274" s="538">
        <v>3.5064400357692302E-2</v>
      </c>
      <c r="BB274" s="538">
        <v>3.5064400357692302E-2</v>
      </c>
      <c r="BC274" s="538">
        <v>3.5064400357692302E-2</v>
      </c>
      <c r="BD274" s="538">
        <v>3.5064400357692302E-2</v>
      </c>
      <c r="BE274" s="538">
        <v>3.5064400357692302E-2</v>
      </c>
      <c r="BF274" s="538">
        <v>3.5064400357692302E-2</v>
      </c>
      <c r="BG274" s="538">
        <v>3.5064400357692302E-2</v>
      </c>
      <c r="BH274" s="538">
        <v>3.5064400357692302E-2</v>
      </c>
      <c r="BI274" s="538">
        <v>3.5064400357692302E-2</v>
      </c>
      <c r="BJ274" s="538">
        <v>3.5064400357692302E-2</v>
      </c>
      <c r="BK274" s="538">
        <v>3.5064400357692302E-2</v>
      </c>
      <c r="BL274" s="538">
        <v>3.5064400357692302E-2</v>
      </c>
      <c r="BM274" s="538">
        <v>3.5064400357692302E-2</v>
      </c>
      <c r="BN274" s="538">
        <v>3.5064400357692302E-2</v>
      </c>
      <c r="BO274" s="538">
        <v>3.5064400357692302E-2</v>
      </c>
      <c r="BP274" s="538">
        <v>3.5064400357692302E-2</v>
      </c>
      <c r="BQ274" s="538">
        <v>3.5064400357692302E-2</v>
      </c>
      <c r="BR274" s="538">
        <v>3.5064400357692302E-2</v>
      </c>
      <c r="BS274" s="538">
        <v>3.5064400357692302E-2</v>
      </c>
      <c r="BT274" s="538">
        <v>3.5064400357692302E-2</v>
      </c>
      <c r="BU274" s="538">
        <v>3.5064400357692302E-2</v>
      </c>
      <c r="BV274" s="538">
        <v>3.5064400357692302E-2</v>
      </c>
      <c r="BW274" s="538">
        <v>3.5064400357692302E-2</v>
      </c>
      <c r="BX274" s="538">
        <v>3.5064400357692302E-2</v>
      </c>
      <c r="BY274" s="538">
        <v>3.5064400357692302E-2</v>
      </c>
      <c r="BZ274" s="538">
        <v>3.5064400357692302E-2</v>
      </c>
      <c r="CA274" s="538">
        <v>3.5064400357692302E-2</v>
      </c>
      <c r="CB274" s="538">
        <v>3.5064400357692302E-2</v>
      </c>
      <c r="CC274" s="538">
        <v>3.5064400357692302E-2</v>
      </c>
      <c r="CD274" s="538">
        <v>3.5064400357692302E-2</v>
      </c>
      <c r="CE274" s="538">
        <v>3.5064400357692302E-2</v>
      </c>
      <c r="CF274" s="538">
        <v>3.5064400357692302E-2</v>
      </c>
      <c r="CG274" s="538">
        <v>3.5064400357692302E-2</v>
      </c>
      <c r="CH274" s="538">
        <v>3.5064400357692302E-2</v>
      </c>
      <c r="CI274" s="538">
        <v>3.5064400357692302E-2</v>
      </c>
    </row>
    <row r="275" spans="1:87" ht="14.25" customHeight="1" x14ac:dyDescent="0.35">
      <c r="A275" s="47" t="s">
        <v>166</v>
      </c>
      <c r="B275" s="538">
        <v>1.6460110498593316E-2</v>
      </c>
      <c r="C275" s="538">
        <v>1.6460110498593316E-2</v>
      </c>
      <c r="D275" s="538">
        <v>1.6460110498593316E-2</v>
      </c>
      <c r="E275" s="538">
        <v>1.6460110498593316E-2</v>
      </c>
      <c r="F275" s="538">
        <v>1.6460110498593316E-2</v>
      </c>
      <c r="G275" s="538">
        <v>1.6460110498593316E-2</v>
      </c>
      <c r="H275" s="538">
        <v>1.6460110498593316E-2</v>
      </c>
      <c r="I275" s="538">
        <v>1.6460110498593316E-2</v>
      </c>
      <c r="J275" s="538">
        <v>1.6460110498593316E-2</v>
      </c>
      <c r="K275" s="538">
        <v>1.6460110498593316E-2</v>
      </c>
      <c r="L275" s="538">
        <v>1.6460110498593316E-2</v>
      </c>
      <c r="M275" s="538">
        <v>1.6460110498593316E-2</v>
      </c>
      <c r="N275" s="538">
        <v>1.6460110498593316E-2</v>
      </c>
      <c r="O275" s="538">
        <v>1.6460110498593316E-2</v>
      </c>
      <c r="P275" s="538">
        <v>1.6460110498593316E-2</v>
      </c>
      <c r="Q275" s="538">
        <v>1.6460110498593316E-2</v>
      </c>
      <c r="R275" s="538">
        <v>1.6460110498593316E-2</v>
      </c>
      <c r="S275" s="538">
        <v>1.6460110498593316E-2</v>
      </c>
      <c r="T275" s="538">
        <v>1.6460110498593316E-2</v>
      </c>
      <c r="U275" s="538">
        <v>1.6460110498593316E-2</v>
      </c>
      <c r="V275" s="538">
        <v>1.6460110498593316E-2</v>
      </c>
      <c r="W275" s="538">
        <v>1.6460110498593316E-2</v>
      </c>
      <c r="X275" s="538">
        <v>1.6460110498593316E-2</v>
      </c>
      <c r="Y275" s="538">
        <v>1.6460110498593316E-2</v>
      </c>
      <c r="Z275" s="538">
        <v>1.6460110498593316E-2</v>
      </c>
      <c r="AA275" s="538">
        <v>1.6460110498593316E-2</v>
      </c>
      <c r="AB275" s="538">
        <v>1.6460110498593316E-2</v>
      </c>
      <c r="AC275" s="538">
        <v>1.6460110498593316E-2</v>
      </c>
      <c r="AD275" s="538">
        <v>1.6460110498593316E-2</v>
      </c>
      <c r="AE275" s="538">
        <v>1.6460110498593316E-2</v>
      </c>
      <c r="AF275" s="538">
        <v>1.6460110498593316E-2</v>
      </c>
      <c r="AG275" s="538">
        <v>1.6460110498593316E-2</v>
      </c>
      <c r="AH275" s="538">
        <v>1.6460110498593316E-2</v>
      </c>
      <c r="AI275" s="538">
        <v>1.6460110498593316E-2</v>
      </c>
      <c r="AJ275" s="538">
        <v>1.6460110498593316E-2</v>
      </c>
      <c r="AK275" s="538">
        <v>1.6460110498593316E-2</v>
      </c>
      <c r="AL275" s="538">
        <v>1.6460110498593316E-2</v>
      </c>
      <c r="AM275" s="538">
        <v>1.6460110498593316E-2</v>
      </c>
      <c r="AN275" s="538">
        <v>1.6460110498593316E-2</v>
      </c>
      <c r="AO275" s="538">
        <v>1.6460110498593316E-2</v>
      </c>
      <c r="AP275" s="538">
        <v>1.6460110498593316E-2</v>
      </c>
      <c r="AQ275" s="538">
        <v>1.6460110498593316E-2</v>
      </c>
      <c r="AR275" s="538">
        <v>1.6460110498593316E-2</v>
      </c>
      <c r="AS275" s="538">
        <v>1.6460110498593316E-2</v>
      </c>
      <c r="AT275" s="538">
        <v>1.6460110498593316E-2</v>
      </c>
      <c r="AU275" s="538">
        <v>1.6460110498593316E-2</v>
      </c>
      <c r="AV275" s="538">
        <v>1.6460110498593316E-2</v>
      </c>
      <c r="AW275" s="538">
        <v>1.6460110498593316E-2</v>
      </c>
      <c r="AX275" s="538">
        <v>1.6460110498593316E-2</v>
      </c>
      <c r="AY275" s="538">
        <v>1.6460110498593316E-2</v>
      </c>
      <c r="AZ275" s="538">
        <v>1.6460110498593316E-2</v>
      </c>
      <c r="BA275" s="538">
        <v>1.6460110498593316E-2</v>
      </c>
      <c r="BB275" s="538">
        <v>1.6460110498593316E-2</v>
      </c>
      <c r="BC275" s="538">
        <v>1.6460110498593316E-2</v>
      </c>
      <c r="BD275" s="538">
        <v>1.6460110498593316E-2</v>
      </c>
      <c r="BE275" s="538">
        <v>1.6460110498593316E-2</v>
      </c>
      <c r="BF275" s="538">
        <v>1.6460110498593316E-2</v>
      </c>
      <c r="BG275" s="538">
        <v>1.6460110498593316E-2</v>
      </c>
      <c r="BH275" s="538">
        <v>1.6460110498593316E-2</v>
      </c>
      <c r="BI275" s="538">
        <v>1.6460110498593316E-2</v>
      </c>
      <c r="BJ275" s="538">
        <v>1.6460110498593316E-2</v>
      </c>
      <c r="BK275" s="538">
        <v>1.6460110498593316E-2</v>
      </c>
      <c r="BL275" s="538">
        <v>1.6460110498593316E-2</v>
      </c>
      <c r="BM275" s="538">
        <v>1.6460110498593316E-2</v>
      </c>
      <c r="BN275" s="538">
        <v>1.6460110498593316E-2</v>
      </c>
      <c r="BO275" s="538">
        <v>1.6460110498593316E-2</v>
      </c>
      <c r="BP275" s="538">
        <v>1.6460110498593316E-2</v>
      </c>
      <c r="BQ275" s="538">
        <v>1.6460110498593316E-2</v>
      </c>
      <c r="BR275" s="538">
        <v>1.6460110498593316E-2</v>
      </c>
      <c r="BS275" s="538">
        <v>1.6460110498593316E-2</v>
      </c>
      <c r="BT275" s="538">
        <v>1.6460110498593316E-2</v>
      </c>
      <c r="BU275" s="538">
        <v>1.6460110498593316E-2</v>
      </c>
      <c r="BV275" s="538">
        <v>1.6460110498593316E-2</v>
      </c>
      <c r="BW275" s="538">
        <v>1.6460110498593316E-2</v>
      </c>
      <c r="BX275" s="538">
        <v>1.6460110498593316E-2</v>
      </c>
      <c r="BY275" s="538">
        <v>1.6460110498593316E-2</v>
      </c>
      <c r="BZ275" s="538">
        <v>1.6460110498593316E-2</v>
      </c>
      <c r="CA275" s="538">
        <v>1.6460110498593316E-2</v>
      </c>
      <c r="CB275" s="538">
        <v>1.6460110498593316E-2</v>
      </c>
      <c r="CC275" s="538">
        <v>1.6460110498593316E-2</v>
      </c>
      <c r="CD275" s="538">
        <v>1.6460110498593316E-2</v>
      </c>
      <c r="CE275" s="538">
        <v>1.6460110498593316E-2</v>
      </c>
      <c r="CF275" s="538">
        <v>1.6460110498593316E-2</v>
      </c>
      <c r="CG275" s="538">
        <v>1.6460110498593316E-2</v>
      </c>
      <c r="CH275" s="538">
        <v>1.6460110498593316E-2</v>
      </c>
      <c r="CI275" s="538">
        <v>1.6460110498593316E-2</v>
      </c>
    </row>
    <row r="276" spans="1:87" ht="14.25" customHeight="1" x14ac:dyDescent="0.35">
      <c r="A276" s="47" t="s">
        <v>167</v>
      </c>
      <c r="B276" s="538">
        <v>3.054933599058194E-2</v>
      </c>
      <c r="C276" s="538">
        <v>3.054933599058194E-2</v>
      </c>
      <c r="D276" s="538">
        <v>3.054933599058194E-2</v>
      </c>
      <c r="E276" s="538">
        <v>3.054933599058194E-2</v>
      </c>
      <c r="F276" s="538">
        <v>3.054933599058194E-2</v>
      </c>
      <c r="G276" s="538">
        <v>3.054933599058194E-2</v>
      </c>
      <c r="H276" s="538">
        <v>3.054933599058194E-2</v>
      </c>
      <c r="I276" s="538">
        <v>3.054933599058194E-2</v>
      </c>
      <c r="J276" s="538">
        <v>3.054933599058194E-2</v>
      </c>
      <c r="K276" s="538">
        <v>3.054933599058194E-2</v>
      </c>
      <c r="L276" s="538">
        <v>3.054933599058194E-2</v>
      </c>
      <c r="M276" s="538">
        <v>3.054933599058194E-2</v>
      </c>
      <c r="N276" s="538">
        <v>3.054933599058194E-2</v>
      </c>
      <c r="O276" s="538">
        <v>3.054933599058194E-2</v>
      </c>
      <c r="P276" s="538">
        <v>3.054933599058194E-2</v>
      </c>
      <c r="Q276" s="538">
        <v>3.054933599058194E-2</v>
      </c>
      <c r="R276" s="538">
        <v>3.054933599058194E-2</v>
      </c>
      <c r="S276" s="538">
        <v>3.054933599058194E-2</v>
      </c>
      <c r="T276" s="538">
        <v>3.054933599058194E-2</v>
      </c>
      <c r="U276" s="538">
        <v>3.054933599058194E-2</v>
      </c>
      <c r="V276" s="538">
        <v>3.054933599058194E-2</v>
      </c>
      <c r="W276" s="538">
        <v>3.054933599058194E-2</v>
      </c>
      <c r="X276" s="538">
        <v>3.054933599058194E-2</v>
      </c>
      <c r="Y276" s="538">
        <v>3.054933599058194E-2</v>
      </c>
      <c r="Z276" s="538">
        <v>3.054933599058194E-2</v>
      </c>
      <c r="AA276" s="538">
        <v>3.054933599058194E-2</v>
      </c>
      <c r="AB276" s="538">
        <v>3.054933599058194E-2</v>
      </c>
      <c r="AC276" s="538">
        <v>3.054933599058194E-2</v>
      </c>
      <c r="AD276" s="538">
        <v>3.054933599058194E-2</v>
      </c>
      <c r="AE276" s="538">
        <v>3.054933599058194E-2</v>
      </c>
      <c r="AF276" s="538">
        <v>3.054933599058194E-2</v>
      </c>
      <c r="AG276" s="538">
        <v>3.054933599058194E-2</v>
      </c>
      <c r="AH276" s="538">
        <v>3.054933599058194E-2</v>
      </c>
      <c r="AI276" s="538">
        <v>3.054933599058194E-2</v>
      </c>
      <c r="AJ276" s="538">
        <v>3.054933599058194E-2</v>
      </c>
      <c r="AK276" s="538">
        <v>3.054933599058194E-2</v>
      </c>
      <c r="AL276" s="538">
        <v>3.054933599058194E-2</v>
      </c>
      <c r="AM276" s="538">
        <v>3.054933599058194E-2</v>
      </c>
      <c r="AN276" s="538">
        <v>3.054933599058194E-2</v>
      </c>
      <c r="AO276" s="538">
        <v>3.054933599058194E-2</v>
      </c>
      <c r="AP276" s="538">
        <v>3.054933599058194E-2</v>
      </c>
      <c r="AQ276" s="538">
        <v>3.054933599058194E-2</v>
      </c>
      <c r="AR276" s="538">
        <v>3.054933599058194E-2</v>
      </c>
      <c r="AS276" s="538">
        <v>3.054933599058194E-2</v>
      </c>
      <c r="AT276" s="538">
        <v>3.054933599058194E-2</v>
      </c>
      <c r="AU276" s="538">
        <v>3.054933599058194E-2</v>
      </c>
      <c r="AV276" s="538">
        <v>3.054933599058194E-2</v>
      </c>
      <c r="AW276" s="538">
        <v>3.054933599058194E-2</v>
      </c>
      <c r="AX276" s="538">
        <v>3.054933599058194E-2</v>
      </c>
      <c r="AY276" s="538">
        <v>3.054933599058194E-2</v>
      </c>
      <c r="AZ276" s="538">
        <v>3.054933599058194E-2</v>
      </c>
      <c r="BA276" s="538">
        <v>3.054933599058194E-2</v>
      </c>
      <c r="BB276" s="538">
        <v>3.054933599058194E-2</v>
      </c>
      <c r="BC276" s="538">
        <v>3.054933599058194E-2</v>
      </c>
      <c r="BD276" s="538">
        <v>3.054933599058194E-2</v>
      </c>
      <c r="BE276" s="538">
        <v>3.054933599058194E-2</v>
      </c>
      <c r="BF276" s="538">
        <v>3.054933599058194E-2</v>
      </c>
      <c r="BG276" s="538">
        <v>3.054933599058194E-2</v>
      </c>
      <c r="BH276" s="538">
        <v>3.054933599058194E-2</v>
      </c>
      <c r="BI276" s="538">
        <v>3.054933599058194E-2</v>
      </c>
      <c r="BJ276" s="538">
        <v>3.054933599058194E-2</v>
      </c>
      <c r="BK276" s="538">
        <v>3.054933599058194E-2</v>
      </c>
      <c r="BL276" s="538">
        <v>3.054933599058194E-2</v>
      </c>
      <c r="BM276" s="538">
        <v>3.054933599058194E-2</v>
      </c>
      <c r="BN276" s="538">
        <v>3.054933599058194E-2</v>
      </c>
      <c r="BO276" s="538">
        <v>3.054933599058194E-2</v>
      </c>
      <c r="BP276" s="538">
        <v>3.054933599058194E-2</v>
      </c>
      <c r="BQ276" s="538">
        <v>3.054933599058194E-2</v>
      </c>
      <c r="BR276" s="538">
        <v>3.054933599058194E-2</v>
      </c>
      <c r="BS276" s="538">
        <v>3.054933599058194E-2</v>
      </c>
      <c r="BT276" s="538">
        <v>3.054933599058194E-2</v>
      </c>
      <c r="BU276" s="538">
        <v>3.054933599058194E-2</v>
      </c>
      <c r="BV276" s="538">
        <v>3.054933599058194E-2</v>
      </c>
      <c r="BW276" s="538">
        <v>3.054933599058194E-2</v>
      </c>
      <c r="BX276" s="538">
        <v>3.054933599058194E-2</v>
      </c>
      <c r="BY276" s="538">
        <v>3.054933599058194E-2</v>
      </c>
      <c r="BZ276" s="538">
        <v>3.054933599058194E-2</v>
      </c>
      <c r="CA276" s="538">
        <v>3.054933599058194E-2</v>
      </c>
      <c r="CB276" s="538">
        <v>3.054933599058194E-2</v>
      </c>
      <c r="CC276" s="538">
        <v>3.054933599058194E-2</v>
      </c>
      <c r="CD276" s="538">
        <v>3.054933599058194E-2</v>
      </c>
      <c r="CE276" s="538">
        <v>3.054933599058194E-2</v>
      </c>
      <c r="CF276" s="538">
        <v>3.054933599058194E-2</v>
      </c>
      <c r="CG276" s="538">
        <v>3.054933599058194E-2</v>
      </c>
      <c r="CH276" s="538">
        <v>3.054933599058194E-2</v>
      </c>
      <c r="CI276" s="538">
        <v>3.054933599058194E-2</v>
      </c>
    </row>
    <row r="277" spans="1:87" ht="14.25" customHeight="1" x14ac:dyDescent="0.35">
      <c r="A277" s="47" t="s">
        <v>168</v>
      </c>
      <c r="B277" s="538">
        <v>2.9910391225914598E-2</v>
      </c>
      <c r="C277" s="538">
        <v>2.9910391225914598E-2</v>
      </c>
      <c r="D277" s="538">
        <v>2.9910391225914598E-2</v>
      </c>
      <c r="E277" s="538">
        <v>2.9910391225914598E-2</v>
      </c>
      <c r="F277" s="538">
        <v>2.9910391225914598E-2</v>
      </c>
      <c r="G277" s="538">
        <v>2.9910391225914598E-2</v>
      </c>
      <c r="H277" s="538">
        <v>2.9910391225914598E-2</v>
      </c>
      <c r="I277" s="538">
        <v>2.9910391225914598E-2</v>
      </c>
      <c r="J277" s="538">
        <v>2.9910391225914598E-2</v>
      </c>
      <c r="K277" s="538">
        <v>2.9910391225914598E-2</v>
      </c>
      <c r="L277" s="538">
        <v>2.9910391225914598E-2</v>
      </c>
      <c r="M277" s="538">
        <v>2.9910391225914598E-2</v>
      </c>
      <c r="N277" s="538">
        <v>2.9910391225914598E-2</v>
      </c>
      <c r="O277" s="538">
        <v>2.9910391225914598E-2</v>
      </c>
      <c r="P277" s="538">
        <v>2.9910391225914598E-2</v>
      </c>
      <c r="Q277" s="538">
        <v>2.9910391225914598E-2</v>
      </c>
      <c r="R277" s="538">
        <v>2.9910391225914598E-2</v>
      </c>
      <c r="S277" s="538">
        <v>2.9910391225914598E-2</v>
      </c>
      <c r="T277" s="538">
        <v>2.9910391225914598E-2</v>
      </c>
      <c r="U277" s="538">
        <v>2.9910391225914598E-2</v>
      </c>
      <c r="V277" s="538">
        <v>2.9910391225914598E-2</v>
      </c>
      <c r="W277" s="538">
        <v>2.9910391225914598E-2</v>
      </c>
      <c r="X277" s="538">
        <v>2.9910391225914598E-2</v>
      </c>
      <c r="Y277" s="538">
        <v>2.9910391225914598E-2</v>
      </c>
      <c r="Z277" s="538">
        <v>2.9910391225914598E-2</v>
      </c>
      <c r="AA277" s="538">
        <v>2.9910391225914598E-2</v>
      </c>
      <c r="AB277" s="538">
        <v>2.9910391225914598E-2</v>
      </c>
      <c r="AC277" s="538">
        <v>2.9910391225914598E-2</v>
      </c>
      <c r="AD277" s="538">
        <v>2.9910391225914598E-2</v>
      </c>
      <c r="AE277" s="538">
        <v>2.9910391225914598E-2</v>
      </c>
      <c r="AF277" s="538">
        <v>2.9910391225914598E-2</v>
      </c>
      <c r="AG277" s="538">
        <v>2.9910391225914598E-2</v>
      </c>
      <c r="AH277" s="538">
        <v>2.9910391225914598E-2</v>
      </c>
      <c r="AI277" s="538">
        <v>2.9910391225914598E-2</v>
      </c>
      <c r="AJ277" s="538">
        <v>2.9910391225914598E-2</v>
      </c>
      <c r="AK277" s="538">
        <v>2.9910391225914598E-2</v>
      </c>
      <c r="AL277" s="538">
        <v>2.9910391225914598E-2</v>
      </c>
      <c r="AM277" s="538">
        <v>2.9910391225914598E-2</v>
      </c>
      <c r="AN277" s="538">
        <v>2.9910391225914598E-2</v>
      </c>
      <c r="AO277" s="538">
        <v>2.9910391225914598E-2</v>
      </c>
      <c r="AP277" s="538">
        <v>2.9910391225914598E-2</v>
      </c>
      <c r="AQ277" s="538">
        <v>2.9910391225914598E-2</v>
      </c>
      <c r="AR277" s="538">
        <v>2.9910391225914598E-2</v>
      </c>
      <c r="AS277" s="538">
        <v>2.9910391225914598E-2</v>
      </c>
      <c r="AT277" s="538">
        <v>2.9910391225914598E-2</v>
      </c>
      <c r="AU277" s="538">
        <v>2.9910391225914598E-2</v>
      </c>
      <c r="AV277" s="538">
        <v>2.9910391225914598E-2</v>
      </c>
      <c r="AW277" s="538">
        <v>2.9910391225914598E-2</v>
      </c>
      <c r="AX277" s="538">
        <v>2.9910391225914598E-2</v>
      </c>
      <c r="AY277" s="538">
        <v>2.9910391225914598E-2</v>
      </c>
      <c r="AZ277" s="538">
        <v>2.9910391225914598E-2</v>
      </c>
      <c r="BA277" s="538">
        <v>2.9910391225914598E-2</v>
      </c>
      <c r="BB277" s="538">
        <v>2.9910391225914598E-2</v>
      </c>
      <c r="BC277" s="538">
        <v>2.9910391225914598E-2</v>
      </c>
      <c r="BD277" s="538">
        <v>2.9910391225914598E-2</v>
      </c>
      <c r="BE277" s="538">
        <v>2.9910391225914598E-2</v>
      </c>
      <c r="BF277" s="538">
        <v>2.9910391225914598E-2</v>
      </c>
      <c r="BG277" s="538">
        <v>2.9910391225914598E-2</v>
      </c>
      <c r="BH277" s="538">
        <v>2.9910391225914598E-2</v>
      </c>
      <c r="BI277" s="538">
        <v>2.9910391225914598E-2</v>
      </c>
      <c r="BJ277" s="538">
        <v>2.9910391225914598E-2</v>
      </c>
      <c r="BK277" s="538">
        <v>2.9910391225914598E-2</v>
      </c>
      <c r="BL277" s="538">
        <v>2.9910391225914598E-2</v>
      </c>
      <c r="BM277" s="538">
        <v>2.9910391225914598E-2</v>
      </c>
      <c r="BN277" s="538">
        <v>2.9910391225914598E-2</v>
      </c>
      <c r="BO277" s="538">
        <v>2.9910391225914598E-2</v>
      </c>
      <c r="BP277" s="538">
        <v>2.9910391225914598E-2</v>
      </c>
      <c r="BQ277" s="538">
        <v>2.9910391225914598E-2</v>
      </c>
      <c r="BR277" s="538">
        <v>2.9910391225914598E-2</v>
      </c>
      <c r="BS277" s="538">
        <v>2.9910391225914598E-2</v>
      </c>
      <c r="BT277" s="538">
        <v>2.9910391225914598E-2</v>
      </c>
      <c r="BU277" s="538">
        <v>2.9910391225914598E-2</v>
      </c>
      <c r="BV277" s="538">
        <v>2.9910391225914598E-2</v>
      </c>
      <c r="BW277" s="538">
        <v>2.9910391225914598E-2</v>
      </c>
      <c r="BX277" s="538">
        <v>2.9910391225914598E-2</v>
      </c>
      <c r="BY277" s="538">
        <v>2.9910391225914598E-2</v>
      </c>
      <c r="BZ277" s="538">
        <v>2.9910391225914598E-2</v>
      </c>
      <c r="CA277" s="538">
        <v>2.9910391225914598E-2</v>
      </c>
      <c r="CB277" s="538">
        <v>2.9910391225914598E-2</v>
      </c>
      <c r="CC277" s="538">
        <v>2.9910391225914598E-2</v>
      </c>
      <c r="CD277" s="538">
        <v>2.9910391225914598E-2</v>
      </c>
      <c r="CE277" s="538">
        <v>2.9910391225914598E-2</v>
      </c>
      <c r="CF277" s="538">
        <v>2.9910391225914598E-2</v>
      </c>
      <c r="CG277" s="538">
        <v>2.9910391225914598E-2</v>
      </c>
      <c r="CH277" s="538">
        <v>2.9910391225914598E-2</v>
      </c>
      <c r="CI277" s="538">
        <v>2.9910391225914598E-2</v>
      </c>
    </row>
    <row r="278" spans="1:87" ht="14.25" customHeight="1" x14ac:dyDescent="0.35">
      <c r="A278" s="47" t="s">
        <v>169</v>
      </c>
      <c r="B278" s="538">
        <v>3.7131311793774463E-2</v>
      </c>
      <c r="C278" s="538">
        <v>3.7131311793774463E-2</v>
      </c>
      <c r="D278" s="538">
        <v>3.7131311793774463E-2</v>
      </c>
      <c r="E278" s="538">
        <v>3.7131311793774463E-2</v>
      </c>
      <c r="F278" s="538">
        <v>3.7131311793774463E-2</v>
      </c>
      <c r="G278" s="538">
        <v>3.7131311793774463E-2</v>
      </c>
      <c r="H278" s="538">
        <v>3.7131311793774463E-2</v>
      </c>
      <c r="I278" s="538">
        <v>3.7131311793774463E-2</v>
      </c>
      <c r="J278" s="538">
        <v>3.7131311793774463E-2</v>
      </c>
      <c r="K278" s="538">
        <v>3.7131311793774463E-2</v>
      </c>
      <c r="L278" s="538">
        <v>3.7131311793774463E-2</v>
      </c>
      <c r="M278" s="538">
        <v>3.7131311793774463E-2</v>
      </c>
      <c r="N278" s="538">
        <v>3.7131311793774463E-2</v>
      </c>
      <c r="O278" s="538">
        <v>3.7131311793774463E-2</v>
      </c>
      <c r="P278" s="538">
        <v>3.7131311793774463E-2</v>
      </c>
      <c r="Q278" s="538">
        <v>3.7131311793774463E-2</v>
      </c>
      <c r="R278" s="538">
        <v>3.7131311793774463E-2</v>
      </c>
      <c r="S278" s="538">
        <v>3.7131311793774463E-2</v>
      </c>
      <c r="T278" s="538">
        <v>3.7131311793774463E-2</v>
      </c>
      <c r="U278" s="538">
        <v>3.7131311793774463E-2</v>
      </c>
      <c r="V278" s="538">
        <v>3.7131311793774463E-2</v>
      </c>
      <c r="W278" s="538">
        <v>3.7131311793774463E-2</v>
      </c>
      <c r="X278" s="538">
        <v>3.7131311793774463E-2</v>
      </c>
      <c r="Y278" s="538">
        <v>3.7131311793774463E-2</v>
      </c>
      <c r="Z278" s="538">
        <v>3.7131311793774463E-2</v>
      </c>
      <c r="AA278" s="538">
        <v>3.7131311793774463E-2</v>
      </c>
      <c r="AB278" s="538">
        <v>3.7131311793774463E-2</v>
      </c>
      <c r="AC278" s="538">
        <v>3.7131311793774463E-2</v>
      </c>
      <c r="AD278" s="538">
        <v>3.7131311793774463E-2</v>
      </c>
      <c r="AE278" s="538">
        <v>3.7131311793774463E-2</v>
      </c>
      <c r="AF278" s="538">
        <v>3.7131311793774463E-2</v>
      </c>
      <c r="AG278" s="538">
        <v>3.7131311793774463E-2</v>
      </c>
      <c r="AH278" s="538">
        <v>3.7131311793774463E-2</v>
      </c>
      <c r="AI278" s="538">
        <v>3.7131311793774463E-2</v>
      </c>
      <c r="AJ278" s="538">
        <v>3.7131311793774463E-2</v>
      </c>
      <c r="AK278" s="538">
        <v>3.7131311793774463E-2</v>
      </c>
      <c r="AL278" s="538">
        <v>3.7131311793774463E-2</v>
      </c>
      <c r="AM278" s="538">
        <v>3.7131311793774463E-2</v>
      </c>
      <c r="AN278" s="538">
        <v>3.7131311793774463E-2</v>
      </c>
      <c r="AO278" s="538">
        <v>3.7131311793774463E-2</v>
      </c>
      <c r="AP278" s="538">
        <v>3.7131311793774463E-2</v>
      </c>
      <c r="AQ278" s="538">
        <v>3.7131311793774463E-2</v>
      </c>
      <c r="AR278" s="538">
        <v>3.7131311793774463E-2</v>
      </c>
      <c r="AS278" s="538">
        <v>3.7131311793774463E-2</v>
      </c>
      <c r="AT278" s="538">
        <v>3.7131311793774463E-2</v>
      </c>
      <c r="AU278" s="538">
        <v>3.7131311793774463E-2</v>
      </c>
      <c r="AV278" s="538">
        <v>3.7131311793774463E-2</v>
      </c>
      <c r="AW278" s="538">
        <v>3.7131311793774463E-2</v>
      </c>
      <c r="AX278" s="538">
        <v>3.7131311793774463E-2</v>
      </c>
      <c r="AY278" s="538">
        <v>3.7131311793774463E-2</v>
      </c>
      <c r="AZ278" s="538">
        <v>3.7131311793774463E-2</v>
      </c>
      <c r="BA278" s="538">
        <v>3.7131311793774463E-2</v>
      </c>
      <c r="BB278" s="538">
        <v>3.7131311793774463E-2</v>
      </c>
      <c r="BC278" s="538">
        <v>3.7131311793774463E-2</v>
      </c>
      <c r="BD278" s="538">
        <v>3.7131311793774463E-2</v>
      </c>
      <c r="BE278" s="538">
        <v>3.7131311793774463E-2</v>
      </c>
      <c r="BF278" s="538">
        <v>3.7131311793774463E-2</v>
      </c>
      <c r="BG278" s="538">
        <v>3.7131311793774463E-2</v>
      </c>
      <c r="BH278" s="538">
        <v>3.7131311793774463E-2</v>
      </c>
      <c r="BI278" s="538">
        <v>3.7131311793774463E-2</v>
      </c>
      <c r="BJ278" s="538">
        <v>3.7131311793774463E-2</v>
      </c>
      <c r="BK278" s="538">
        <v>3.7131311793774463E-2</v>
      </c>
      <c r="BL278" s="538">
        <v>3.7131311793774463E-2</v>
      </c>
      <c r="BM278" s="538">
        <v>3.7131311793774463E-2</v>
      </c>
      <c r="BN278" s="538">
        <v>3.7131311793774463E-2</v>
      </c>
      <c r="BO278" s="538">
        <v>3.7131311793774463E-2</v>
      </c>
      <c r="BP278" s="538">
        <v>3.7131311793774463E-2</v>
      </c>
      <c r="BQ278" s="538">
        <v>3.7131311793774463E-2</v>
      </c>
      <c r="BR278" s="538">
        <v>3.7131311793774463E-2</v>
      </c>
      <c r="BS278" s="538">
        <v>3.7131311793774463E-2</v>
      </c>
      <c r="BT278" s="538">
        <v>3.7131311793774463E-2</v>
      </c>
      <c r="BU278" s="538">
        <v>3.7131311793774463E-2</v>
      </c>
      <c r="BV278" s="538">
        <v>3.7131311793774463E-2</v>
      </c>
      <c r="BW278" s="538">
        <v>3.7131311793774463E-2</v>
      </c>
      <c r="BX278" s="538">
        <v>3.7131311793774463E-2</v>
      </c>
      <c r="BY278" s="538">
        <v>3.7131311793774463E-2</v>
      </c>
      <c r="BZ278" s="538">
        <v>3.7131311793774463E-2</v>
      </c>
      <c r="CA278" s="538">
        <v>3.7131311793774463E-2</v>
      </c>
      <c r="CB278" s="538">
        <v>3.7131311793774463E-2</v>
      </c>
      <c r="CC278" s="538">
        <v>3.7131311793774463E-2</v>
      </c>
      <c r="CD278" s="538">
        <v>3.7131311793774463E-2</v>
      </c>
      <c r="CE278" s="538">
        <v>3.7131311793774463E-2</v>
      </c>
      <c r="CF278" s="538">
        <v>3.7131311793774463E-2</v>
      </c>
      <c r="CG278" s="538">
        <v>3.7131311793774463E-2</v>
      </c>
      <c r="CH278" s="538">
        <v>3.7131311793774463E-2</v>
      </c>
      <c r="CI278" s="538">
        <v>3.7131311793774463E-2</v>
      </c>
    </row>
    <row r="279" spans="1:87" ht="14.25" customHeight="1" x14ac:dyDescent="0.35">
      <c r="A279" s="47" t="s">
        <v>170</v>
      </c>
      <c r="B279" s="538">
        <v>2.8964901068639356E-2</v>
      </c>
      <c r="C279" s="538">
        <v>2.8964901068639356E-2</v>
      </c>
      <c r="D279" s="538">
        <v>2.8964901068639356E-2</v>
      </c>
      <c r="E279" s="538">
        <v>2.8964901068639356E-2</v>
      </c>
      <c r="F279" s="538">
        <v>2.8964901068639356E-2</v>
      </c>
      <c r="G279" s="538">
        <v>2.8964901068639356E-2</v>
      </c>
      <c r="H279" s="538">
        <v>2.8964901068639356E-2</v>
      </c>
      <c r="I279" s="538">
        <v>2.8964901068639356E-2</v>
      </c>
      <c r="J279" s="538">
        <v>2.8964901068639356E-2</v>
      </c>
      <c r="K279" s="538">
        <v>2.8964901068639356E-2</v>
      </c>
      <c r="L279" s="538">
        <v>2.8964901068639356E-2</v>
      </c>
      <c r="M279" s="538">
        <v>2.8964901068639356E-2</v>
      </c>
      <c r="N279" s="538">
        <v>2.8964901068639356E-2</v>
      </c>
      <c r="O279" s="538">
        <v>2.8964901068639356E-2</v>
      </c>
      <c r="P279" s="538">
        <v>2.8964901068639356E-2</v>
      </c>
      <c r="Q279" s="538">
        <v>2.8964901068639356E-2</v>
      </c>
      <c r="R279" s="538">
        <v>2.8964901068639356E-2</v>
      </c>
      <c r="S279" s="538">
        <v>2.8964901068639356E-2</v>
      </c>
      <c r="T279" s="538">
        <v>2.8964901068639356E-2</v>
      </c>
      <c r="U279" s="538">
        <v>2.8964901068639356E-2</v>
      </c>
      <c r="V279" s="538">
        <v>2.8964901068639356E-2</v>
      </c>
      <c r="W279" s="538">
        <v>2.8964901068639356E-2</v>
      </c>
      <c r="X279" s="538">
        <v>2.8964901068639356E-2</v>
      </c>
      <c r="Y279" s="538">
        <v>2.8964901068639356E-2</v>
      </c>
      <c r="Z279" s="538">
        <v>2.8964901068639356E-2</v>
      </c>
      <c r="AA279" s="538">
        <v>2.8964901068639356E-2</v>
      </c>
      <c r="AB279" s="538">
        <v>2.8964901068639356E-2</v>
      </c>
      <c r="AC279" s="538">
        <v>2.8964901068639356E-2</v>
      </c>
      <c r="AD279" s="538">
        <v>2.8964901068639356E-2</v>
      </c>
      <c r="AE279" s="538">
        <v>2.8964901068639356E-2</v>
      </c>
      <c r="AF279" s="538">
        <v>2.8964901068639356E-2</v>
      </c>
      <c r="AG279" s="538">
        <v>2.8964901068639356E-2</v>
      </c>
      <c r="AH279" s="538">
        <v>2.8964901068639356E-2</v>
      </c>
      <c r="AI279" s="538">
        <v>2.8964901068639356E-2</v>
      </c>
      <c r="AJ279" s="538">
        <v>2.8964901068639356E-2</v>
      </c>
      <c r="AK279" s="538">
        <v>2.8964901068639356E-2</v>
      </c>
      <c r="AL279" s="538">
        <v>2.8964901068639356E-2</v>
      </c>
      <c r="AM279" s="538">
        <v>2.8964901068639356E-2</v>
      </c>
      <c r="AN279" s="538">
        <v>2.8964901068639356E-2</v>
      </c>
      <c r="AO279" s="538">
        <v>2.8964901068639356E-2</v>
      </c>
      <c r="AP279" s="538">
        <v>2.8964901068639356E-2</v>
      </c>
      <c r="AQ279" s="538">
        <v>2.8964901068639356E-2</v>
      </c>
      <c r="AR279" s="538">
        <v>2.8964901068639356E-2</v>
      </c>
      <c r="AS279" s="538">
        <v>2.8964901068639356E-2</v>
      </c>
      <c r="AT279" s="538">
        <v>2.8964901068639356E-2</v>
      </c>
      <c r="AU279" s="538">
        <v>2.8964901068639356E-2</v>
      </c>
      <c r="AV279" s="538">
        <v>2.8964901068639356E-2</v>
      </c>
      <c r="AW279" s="538">
        <v>2.8964901068639356E-2</v>
      </c>
      <c r="AX279" s="538">
        <v>2.8964901068639356E-2</v>
      </c>
      <c r="AY279" s="538">
        <v>2.8964901068639356E-2</v>
      </c>
      <c r="AZ279" s="538">
        <v>2.8964901068639356E-2</v>
      </c>
      <c r="BA279" s="538">
        <v>2.8964901068639356E-2</v>
      </c>
      <c r="BB279" s="538">
        <v>2.8964901068639356E-2</v>
      </c>
      <c r="BC279" s="538">
        <v>2.8964901068639356E-2</v>
      </c>
      <c r="BD279" s="538">
        <v>2.8964901068639356E-2</v>
      </c>
      <c r="BE279" s="538">
        <v>2.8964901068639356E-2</v>
      </c>
      <c r="BF279" s="538">
        <v>2.8964901068639356E-2</v>
      </c>
      <c r="BG279" s="538">
        <v>2.8964901068639356E-2</v>
      </c>
      <c r="BH279" s="538">
        <v>2.8964901068639356E-2</v>
      </c>
      <c r="BI279" s="538">
        <v>2.8964901068639356E-2</v>
      </c>
      <c r="BJ279" s="538">
        <v>2.8964901068639356E-2</v>
      </c>
      <c r="BK279" s="538">
        <v>2.8964901068639356E-2</v>
      </c>
      <c r="BL279" s="538">
        <v>2.8964901068639356E-2</v>
      </c>
      <c r="BM279" s="538">
        <v>2.8964901068639356E-2</v>
      </c>
      <c r="BN279" s="538">
        <v>2.8964901068639356E-2</v>
      </c>
      <c r="BO279" s="538">
        <v>2.8964901068639356E-2</v>
      </c>
      <c r="BP279" s="538">
        <v>2.8964901068639356E-2</v>
      </c>
      <c r="BQ279" s="538">
        <v>2.8964901068639356E-2</v>
      </c>
      <c r="BR279" s="538">
        <v>2.8964901068639356E-2</v>
      </c>
      <c r="BS279" s="538">
        <v>2.8964901068639356E-2</v>
      </c>
      <c r="BT279" s="538">
        <v>2.8964901068639356E-2</v>
      </c>
      <c r="BU279" s="538">
        <v>2.8964901068639356E-2</v>
      </c>
      <c r="BV279" s="538">
        <v>2.8964901068639356E-2</v>
      </c>
      <c r="BW279" s="538">
        <v>2.8964901068639356E-2</v>
      </c>
      <c r="BX279" s="538">
        <v>2.8964901068639356E-2</v>
      </c>
      <c r="BY279" s="538">
        <v>2.8964901068639356E-2</v>
      </c>
      <c r="BZ279" s="538">
        <v>2.8964901068639356E-2</v>
      </c>
      <c r="CA279" s="538">
        <v>2.8964901068639356E-2</v>
      </c>
      <c r="CB279" s="538">
        <v>2.8964901068639356E-2</v>
      </c>
      <c r="CC279" s="538">
        <v>2.8964901068639356E-2</v>
      </c>
      <c r="CD279" s="538">
        <v>2.8964901068639356E-2</v>
      </c>
      <c r="CE279" s="538">
        <v>2.8964901068639356E-2</v>
      </c>
      <c r="CF279" s="538">
        <v>2.8964901068639356E-2</v>
      </c>
      <c r="CG279" s="538">
        <v>2.8964901068639356E-2</v>
      </c>
      <c r="CH279" s="538">
        <v>2.8964901068639356E-2</v>
      </c>
      <c r="CI279" s="538">
        <v>2.8964901068639356E-2</v>
      </c>
    </row>
    <row r="280" spans="1:87" ht="14.25" customHeight="1" x14ac:dyDescent="0.35">
      <c r="A280" s="47" t="s">
        <v>171</v>
      </c>
      <c r="B280" s="538">
        <v>3.4594937625721973E-2</v>
      </c>
      <c r="C280" s="538">
        <v>3.4594937625721973E-2</v>
      </c>
      <c r="D280" s="538">
        <v>3.4594937625721973E-2</v>
      </c>
      <c r="E280" s="538">
        <v>3.4594937625721973E-2</v>
      </c>
      <c r="F280" s="538">
        <v>3.4594937625721973E-2</v>
      </c>
      <c r="G280" s="538">
        <v>3.4594937625721973E-2</v>
      </c>
      <c r="H280" s="538">
        <v>3.4594937625721973E-2</v>
      </c>
      <c r="I280" s="538">
        <v>3.4594937625721973E-2</v>
      </c>
      <c r="J280" s="538">
        <v>3.4594937625721973E-2</v>
      </c>
      <c r="K280" s="538">
        <v>3.4594937625721973E-2</v>
      </c>
      <c r="L280" s="538">
        <v>3.4594937625721973E-2</v>
      </c>
      <c r="M280" s="538">
        <v>3.4594937625721973E-2</v>
      </c>
      <c r="N280" s="538">
        <v>3.4594937625721973E-2</v>
      </c>
      <c r="O280" s="538">
        <v>3.4594937625721973E-2</v>
      </c>
      <c r="P280" s="538">
        <v>3.4594937625721973E-2</v>
      </c>
      <c r="Q280" s="538">
        <v>3.4594937625721973E-2</v>
      </c>
      <c r="R280" s="538">
        <v>3.4594937625721973E-2</v>
      </c>
      <c r="S280" s="538">
        <v>3.4594937625721973E-2</v>
      </c>
      <c r="T280" s="538">
        <v>3.4594937625721973E-2</v>
      </c>
      <c r="U280" s="538">
        <v>3.4594937625721973E-2</v>
      </c>
      <c r="V280" s="538">
        <v>3.4594937625721973E-2</v>
      </c>
      <c r="W280" s="538">
        <v>3.4594937625721973E-2</v>
      </c>
      <c r="X280" s="538">
        <v>3.4594937625721973E-2</v>
      </c>
      <c r="Y280" s="538">
        <v>3.4594937625721973E-2</v>
      </c>
      <c r="Z280" s="538">
        <v>3.4594937625721973E-2</v>
      </c>
      <c r="AA280" s="538">
        <v>3.4594937625721973E-2</v>
      </c>
      <c r="AB280" s="538">
        <v>3.4594937625721973E-2</v>
      </c>
      <c r="AC280" s="538">
        <v>3.4594937625721973E-2</v>
      </c>
      <c r="AD280" s="538">
        <v>3.4594937625721973E-2</v>
      </c>
      <c r="AE280" s="538">
        <v>3.4594937625721973E-2</v>
      </c>
      <c r="AF280" s="538">
        <v>3.4594937625721973E-2</v>
      </c>
      <c r="AG280" s="538">
        <v>3.4594937625721973E-2</v>
      </c>
      <c r="AH280" s="538">
        <v>3.4594937625721973E-2</v>
      </c>
      <c r="AI280" s="538">
        <v>3.4594937625721973E-2</v>
      </c>
      <c r="AJ280" s="538">
        <v>3.4594937625721973E-2</v>
      </c>
      <c r="AK280" s="538">
        <v>3.4594937625721973E-2</v>
      </c>
      <c r="AL280" s="538">
        <v>3.4594937625721973E-2</v>
      </c>
      <c r="AM280" s="538">
        <v>3.4594937625721973E-2</v>
      </c>
      <c r="AN280" s="538">
        <v>3.4594937625721973E-2</v>
      </c>
      <c r="AO280" s="538">
        <v>3.4594937625721973E-2</v>
      </c>
      <c r="AP280" s="538">
        <v>3.4594937625721973E-2</v>
      </c>
      <c r="AQ280" s="538">
        <v>3.4594937625721973E-2</v>
      </c>
      <c r="AR280" s="538">
        <v>3.4594937625721973E-2</v>
      </c>
      <c r="AS280" s="538">
        <v>3.4594937625721973E-2</v>
      </c>
      <c r="AT280" s="538">
        <v>3.4594937625721973E-2</v>
      </c>
      <c r="AU280" s="538">
        <v>3.4594937625721973E-2</v>
      </c>
      <c r="AV280" s="538">
        <v>3.4594937625721973E-2</v>
      </c>
      <c r="AW280" s="538">
        <v>3.4594937625721973E-2</v>
      </c>
      <c r="AX280" s="538">
        <v>3.4594937625721973E-2</v>
      </c>
      <c r="AY280" s="538">
        <v>3.4594937625721973E-2</v>
      </c>
      <c r="AZ280" s="538">
        <v>3.4594937625721973E-2</v>
      </c>
      <c r="BA280" s="538">
        <v>3.4594937625721973E-2</v>
      </c>
      <c r="BB280" s="538">
        <v>3.4594937625721973E-2</v>
      </c>
      <c r="BC280" s="538">
        <v>3.4594937625721973E-2</v>
      </c>
      <c r="BD280" s="538">
        <v>3.4594937625721973E-2</v>
      </c>
      <c r="BE280" s="538">
        <v>3.4594937625721973E-2</v>
      </c>
      <c r="BF280" s="538">
        <v>3.4594937625721973E-2</v>
      </c>
      <c r="BG280" s="538">
        <v>3.4594937625721973E-2</v>
      </c>
      <c r="BH280" s="538">
        <v>3.4594937625721973E-2</v>
      </c>
      <c r="BI280" s="538">
        <v>3.4594937625721973E-2</v>
      </c>
      <c r="BJ280" s="538">
        <v>3.4594937625721973E-2</v>
      </c>
      <c r="BK280" s="538">
        <v>3.4594937625721973E-2</v>
      </c>
      <c r="BL280" s="538">
        <v>3.4594937625721973E-2</v>
      </c>
      <c r="BM280" s="538">
        <v>3.4594937625721973E-2</v>
      </c>
      <c r="BN280" s="538">
        <v>3.4594937625721973E-2</v>
      </c>
      <c r="BO280" s="538">
        <v>3.4594937625721973E-2</v>
      </c>
      <c r="BP280" s="538">
        <v>3.4594937625721973E-2</v>
      </c>
      <c r="BQ280" s="538">
        <v>3.4594937625721973E-2</v>
      </c>
      <c r="BR280" s="538">
        <v>3.4594937625721973E-2</v>
      </c>
      <c r="BS280" s="538">
        <v>3.4594937625721973E-2</v>
      </c>
      <c r="BT280" s="538">
        <v>3.4594937625721973E-2</v>
      </c>
      <c r="BU280" s="538">
        <v>3.4594937625721973E-2</v>
      </c>
      <c r="BV280" s="538">
        <v>3.4594937625721973E-2</v>
      </c>
      <c r="BW280" s="538">
        <v>3.4594937625721973E-2</v>
      </c>
      <c r="BX280" s="538">
        <v>3.4594937625721973E-2</v>
      </c>
      <c r="BY280" s="538">
        <v>3.4594937625721973E-2</v>
      </c>
      <c r="BZ280" s="538">
        <v>3.4594937625721973E-2</v>
      </c>
      <c r="CA280" s="538">
        <v>3.4594937625721973E-2</v>
      </c>
      <c r="CB280" s="538">
        <v>3.4594937625721973E-2</v>
      </c>
      <c r="CC280" s="538">
        <v>3.4594937625721973E-2</v>
      </c>
      <c r="CD280" s="538">
        <v>3.4594937625721973E-2</v>
      </c>
      <c r="CE280" s="538">
        <v>3.4594937625721973E-2</v>
      </c>
      <c r="CF280" s="538">
        <v>3.4594937625721973E-2</v>
      </c>
      <c r="CG280" s="538">
        <v>3.4594937625721973E-2</v>
      </c>
      <c r="CH280" s="538">
        <v>3.4594937625721973E-2</v>
      </c>
      <c r="CI280" s="538">
        <v>3.4594937625721973E-2</v>
      </c>
    </row>
    <row r="281" spans="1:87" ht="14.25" customHeight="1" x14ac:dyDescent="0.35">
      <c r="A281" s="47" t="s">
        <v>172</v>
      </c>
      <c r="B281" s="538">
        <v>2.6034626003318375E-2</v>
      </c>
      <c r="C281" s="538">
        <v>2.6034626003318375E-2</v>
      </c>
      <c r="D281" s="538">
        <v>2.6034626003318375E-2</v>
      </c>
      <c r="E281" s="538">
        <v>2.6034626003318375E-2</v>
      </c>
      <c r="F281" s="538">
        <v>2.6034626003318375E-2</v>
      </c>
      <c r="G281" s="538">
        <v>2.6034626003318375E-2</v>
      </c>
      <c r="H281" s="538">
        <v>2.6034626003318375E-2</v>
      </c>
      <c r="I281" s="538">
        <v>2.6034626003318375E-2</v>
      </c>
      <c r="J281" s="538">
        <v>2.6034626003318375E-2</v>
      </c>
      <c r="K281" s="538">
        <v>2.6034626003318375E-2</v>
      </c>
      <c r="L281" s="538">
        <v>2.6034626003318375E-2</v>
      </c>
      <c r="M281" s="538">
        <v>2.6034626003318375E-2</v>
      </c>
      <c r="N281" s="538">
        <v>2.6034626003318375E-2</v>
      </c>
      <c r="O281" s="538">
        <v>2.6034626003318375E-2</v>
      </c>
      <c r="P281" s="538">
        <v>2.6034626003318375E-2</v>
      </c>
      <c r="Q281" s="538">
        <v>2.6034626003318375E-2</v>
      </c>
      <c r="R281" s="538">
        <v>2.6034626003318375E-2</v>
      </c>
      <c r="S281" s="538">
        <v>2.6034626003318375E-2</v>
      </c>
      <c r="T281" s="538">
        <v>2.6034626003318375E-2</v>
      </c>
      <c r="U281" s="538">
        <v>2.6034626003318375E-2</v>
      </c>
      <c r="V281" s="538">
        <v>2.6034626003318375E-2</v>
      </c>
      <c r="W281" s="538">
        <v>2.6034626003318375E-2</v>
      </c>
      <c r="X281" s="538">
        <v>2.6034626003318375E-2</v>
      </c>
      <c r="Y281" s="538">
        <v>2.6034626003318375E-2</v>
      </c>
      <c r="Z281" s="538">
        <v>2.6034626003318375E-2</v>
      </c>
      <c r="AA281" s="538">
        <v>2.6034626003318375E-2</v>
      </c>
      <c r="AB281" s="538">
        <v>2.6034626003318375E-2</v>
      </c>
      <c r="AC281" s="538">
        <v>2.6034626003318375E-2</v>
      </c>
      <c r="AD281" s="538">
        <v>2.6034626003318375E-2</v>
      </c>
      <c r="AE281" s="538">
        <v>2.6034626003318375E-2</v>
      </c>
      <c r="AF281" s="538">
        <v>2.6034626003318375E-2</v>
      </c>
      <c r="AG281" s="538">
        <v>2.6034626003318375E-2</v>
      </c>
      <c r="AH281" s="538">
        <v>2.6034626003318375E-2</v>
      </c>
      <c r="AI281" s="538">
        <v>2.6034626003318375E-2</v>
      </c>
      <c r="AJ281" s="538">
        <v>2.6034626003318375E-2</v>
      </c>
      <c r="AK281" s="538">
        <v>2.6034626003318375E-2</v>
      </c>
      <c r="AL281" s="538">
        <v>2.6034626003318375E-2</v>
      </c>
      <c r="AM281" s="538">
        <v>2.6034626003318375E-2</v>
      </c>
      <c r="AN281" s="538">
        <v>2.6034626003318375E-2</v>
      </c>
      <c r="AO281" s="538">
        <v>2.6034626003318375E-2</v>
      </c>
      <c r="AP281" s="538">
        <v>2.6034626003318375E-2</v>
      </c>
      <c r="AQ281" s="538">
        <v>2.6034626003318375E-2</v>
      </c>
      <c r="AR281" s="538">
        <v>2.6034626003318375E-2</v>
      </c>
      <c r="AS281" s="538">
        <v>2.6034626003318375E-2</v>
      </c>
      <c r="AT281" s="538">
        <v>2.6034626003318375E-2</v>
      </c>
      <c r="AU281" s="538">
        <v>2.6034626003318375E-2</v>
      </c>
      <c r="AV281" s="538">
        <v>2.6034626003318375E-2</v>
      </c>
      <c r="AW281" s="538">
        <v>2.6034626003318375E-2</v>
      </c>
      <c r="AX281" s="538">
        <v>2.6034626003318375E-2</v>
      </c>
      <c r="AY281" s="538">
        <v>2.6034626003318375E-2</v>
      </c>
      <c r="AZ281" s="538">
        <v>2.6034626003318375E-2</v>
      </c>
      <c r="BA281" s="538">
        <v>2.6034626003318375E-2</v>
      </c>
      <c r="BB281" s="538">
        <v>2.6034626003318375E-2</v>
      </c>
      <c r="BC281" s="538">
        <v>2.6034626003318375E-2</v>
      </c>
      <c r="BD281" s="538">
        <v>2.6034626003318375E-2</v>
      </c>
      <c r="BE281" s="538">
        <v>2.6034626003318375E-2</v>
      </c>
      <c r="BF281" s="538">
        <v>2.6034626003318375E-2</v>
      </c>
      <c r="BG281" s="538">
        <v>2.6034626003318375E-2</v>
      </c>
      <c r="BH281" s="538">
        <v>2.6034626003318375E-2</v>
      </c>
      <c r="BI281" s="538">
        <v>2.6034626003318375E-2</v>
      </c>
      <c r="BJ281" s="538">
        <v>2.6034626003318375E-2</v>
      </c>
      <c r="BK281" s="538">
        <v>2.6034626003318375E-2</v>
      </c>
      <c r="BL281" s="538">
        <v>2.6034626003318375E-2</v>
      </c>
      <c r="BM281" s="538">
        <v>2.6034626003318375E-2</v>
      </c>
      <c r="BN281" s="538">
        <v>2.6034626003318375E-2</v>
      </c>
      <c r="BO281" s="538">
        <v>2.6034626003318375E-2</v>
      </c>
      <c r="BP281" s="538">
        <v>2.6034626003318375E-2</v>
      </c>
      <c r="BQ281" s="538">
        <v>2.6034626003318375E-2</v>
      </c>
      <c r="BR281" s="538">
        <v>2.6034626003318375E-2</v>
      </c>
      <c r="BS281" s="538">
        <v>2.6034626003318375E-2</v>
      </c>
      <c r="BT281" s="538">
        <v>2.6034626003318375E-2</v>
      </c>
      <c r="BU281" s="538">
        <v>2.6034626003318375E-2</v>
      </c>
      <c r="BV281" s="538">
        <v>2.6034626003318375E-2</v>
      </c>
      <c r="BW281" s="538">
        <v>2.6034626003318375E-2</v>
      </c>
      <c r="BX281" s="538">
        <v>2.6034626003318375E-2</v>
      </c>
      <c r="BY281" s="538">
        <v>2.6034626003318375E-2</v>
      </c>
      <c r="BZ281" s="538">
        <v>2.6034626003318375E-2</v>
      </c>
      <c r="CA281" s="538">
        <v>2.6034626003318375E-2</v>
      </c>
      <c r="CB281" s="538">
        <v>2.6034626003318375E-2</v>
      </c>
      <c r="CC281" s="538">
        <v>2.6034626003318375E-2</v>
      </c>
      <c r="CD281" s="538">
        <v>2.6034626003318375E-2</v>
      </c>
      <c r="CE281" s="538">
        <v>2.6034626003318375E-2</v>
      </c>
      <c r="CF281" s="538">
        <v>2.6034626003318375E-2</v>
      </c>
      <c r="CG281" s="538">
        <v>2.6034626003318375E-2</v>
      </c>
      <c r="CH281" s="538">
        <v>2.6034626003318375E-2</v>
      </c>
      <c r="CI281" s="538">
        <v>2.6034626003318375E-2</v>
      </c>
    </row>
    <row r="282" spans="1:87" ht="14.25" customHeight="1" x14ac:dyDescent="0.35">
      <c r="A282" s="47" t="s">
        <v>173</v>
      </c>
      <c r="B282" s="538">
        <v>1.134224954512701E-2</v>
      </c>
      <c r="C282" s="538">
        <v>1.134224954512701E-2</v>
      </c>
      <c r="D282" s="538">
        <v>1.134224954512701E-2</v>
      </c>
      <c r="E282" s="538">
        <v>1.134224954512701E-2</v>
      </c>
      <c r="F282" s="538">
        <v>1.134224954512701E-2</v>
      </c>
      <c r="G282" s="538">
        <v>1.134224954512701E-2</v>
      </c>
      <c r="H282" s="538">
        <v>1.134224954512701E-2</v>
      </c>
      <c r="I282" s="538">
        <v>1.134224954512701E-2</v>
      </c>
      <c r="J282" s="538">
        <v>1.134224954512701E-2</v>
      </c>
      <c r="K282" s="538">
        <v>1.134224954512701E-2</v>
      </c>
      <c r="L282" s="538">
        <v>1.134224954512701E-2</v>
      </c>
      <c r="M282" s="538">
        <v>1.134224954512701E-2</v>
      </c>
      <c r="N282" s="538">
        <v>1.134224954512701E-2</v>
      </c>
      <c r="O282" s="538">
        <v>1.134224954512701E-2</v>
      </c>
      <c r="P282" s="538">
        <v>1.134224954512701E-2</v>
      </c>
      <c r="Q282" s="538">
        <v>1.134224954512701E-2</v>
      </c>
      <c r="R282" s="538">
        <v>1.134224954512701E-2</v>
      </c>
      <c r="S282" s="538">
        <v>1.134224954512701E-2</v>
      </c>
      <c r="T282" s="538">
        <v>1.134224954512701E-2</v>
      </c>
      <c r="U282" s="538">
        <v>1.134224954512701E-2</v>
      </c>
      <c r="V282" s="538">
        <v>1.134224954512701E-2</v>
      </c>
      <c r="W282" s="538">
        <v>1.134224954512701E-2</v>
      </c>
      <c r="X282" s="538">
        <v>1.134224954512701E-2</v>
      </c>
      <c r="Y282" s="538">
        <v>1.134224954512701E-2</v>
      </c>
      <c r="Z282" s="538">
        <v>1.134224954512701E-2</v>
      </c>
      <c r="AA282" s="538">
        <v>1.134224954512701E-2</v>
      </c>
      <c r="AB282" s="538">
        <v>1.134224954512701E-2</v>
      </c>
      <c r="AC282" s="538">
        <v>1.134224954512701E-2</v>
      </c>
      <c r="AD282" s="538">
        <v>1.134224954512701E-2</v>
      </c>
      <c r="AE282" s="538">
        <v>1.134224954512701E-2</v>
      </c>
      <c r="AF282" s="538">
        <v>1.134224954512701E-2</v>
      </c>
      <c r="AG282" s="538">
        <v>1.134224954512701E-2</v>
      </c>
      <c r="AH282" s="538">
        <v>1.134224954512701E-2</v>
      </c>
      <c r="AI282" s="538">
        <v>1.134224954512701E-2</v>
      </c>
      <c r="AJ282" s="538">
        <v>1.134224954512701E-2</v>
      </c>
      <c r="AK282" s="538">
        <v>1.134224954512701E-2</v>
      </c>
      <c r="AL282" s="538">
        <v>1.134224954512701E-2</v>
      </c>
      <c r="AM282" s="538">
        <v>1.134224954512701E-2</v>
      </c>
      <c r="AN282" s="538">
        <v>1.134224954512701E-2</v>
      </c>
      <c r="AO282" s="538">
        <v>1.134224954512701E-2</v>
      </c>
      <c r="AP282" s="538">
        <v>1.134224954512701E-2</v>
      </c>
      <c r="AQ282" s="538">
        <v>1.134224954512701E-2</v>
      </c>
      <c r="AR282" s="538">
        <v>1.134224954512701E-2</v>
      </c>
      <c r="AS282" s="538">
        <v>1.134224954512701E-2</v>
      </c>
      <c r="AT282" s="538">
        <v>1.134224954512701E-2</v>
      </c>
      <c r="AU282" s="538">
        <v>1.134224954512701E-2</v>
      </c>
      <c r="AV282" s="538">
        <v>1.134224954512701E-2</v>
      </c>
      <c r="AW282" s="538">
        <v>1.134224954512701E-2</v>
      </c>
      <c r="AX282" s="538">
        <v>1.134224954512701E-2</v>
      </c>
      <c r="AY282" s="538">
        <v>1.134224954512701E-2</v>
      </c>
      <c r="AZ282" s="538">
        <v>1.134224954512701E-2</v>
      </c>
      <c r="BA282" s="538">
        <v>1.134224954512701E-2</v>
      </c>
      <c r="BB282" s="538">
        <v>1.134224954512701E-2</v>
      </c>
      <c r="BC282" s="538">
        <v>1.134224954512701E-2</v>
      </c>
      <c r="BD282" s="538">
        <v>1.134224954512701E-2</v>
      </c>
      <c r="BE282" s="538">
        <v>1.134224954512701E-2</v>
      </c>
      <c r="BF282" s="538">
        <v>1.134224954512701E-2</v>
      </c>
      <c r="BG282" s="538">
        <v>1.134224954512701E-2</v>
      </c>
      <c r="BH282" s="538">
        <v>1.134224954512701E-2</v>
      </c>
      <c r="BI282" s="538">
        <v>1.134224954512701E-2</v>
      </c>
      <c r="BJ282" s="538">
        <v>1.134224954512701E-2</v>
      </c>
      <c r="BK282" s="538">
        <v>1.134224954512701E-2</v>
      </c>
      <c r="BL282" s="538">
        <v>1.134224954512701E-2</v>
      </c>
      <c r="BM282" s="538">
        <v>1.134224954512701E-2</v>
      </c>
      <c r="BN282" s="538">
        <v>1.134224954512701E-2</v>
      </c>
      <c r="BO282" s="538">
        <v>1.134224954512701E-2</v>
      </c>
      <c r="BP282" s="538">
        <v>1.134224954512701E-2</v>
      </c>
      <c r="BQ282" s="538">
        <v>1.134224954512701E-2</v>
      </c>
      <c r="BR282" s="538">
        <v>1.134224954512701E-2</v>
      </c>
      <c r="BS282" s="538">
        <v>1.134224954512701E-2</v>
      </c>
      <c r="BT282" s="538">
        <v>1.134224954512701E-2</v>
      </c>
      <c r="BU282" s="538">
        <v>1.134224954512701E-2</v>
      </c>
      <c r="BV282" s="538">
        <v>1.134224954512701E-2</v>
      </c>
      <c r="BW282" s="538">
        <v>1.134224954512701E-2</v>
      </c>
      <c r="BX282" s="538">
        <v>1.134224954512701E-2</v>
      </c>
      <c r="BY282" s="538">
        <v>1.134224954512701E-2</v>
      </c>
      <c r="BZ282" s="538">
        <v>1.134224954512701E-2</v>
      </c>
      <c r="CA282" s="538">
        <v>1.134224954512701E-2</v>
      </c>
      <c r="CB282" s="538">
        <v>1.134224954512701E-2</v>
      </c>
      <c r="CC282" s="538">
        <v>1.134224954512701E-2</v>
      </c>
      <c r="CD282" s="538">
        <v>1.134224954512701E-2</v>
      </c>
      <c r="CE282" s="538">
        <v>1.134224954512701E-2</v>
      </c>
      <c r="CF282" s="538">
        <v>1.134224954512701E-2</v>
      </c>
      <c r="CG282" s="538">
        <v>1.134224954512701E-2</v>
      </c>
      <c r="CH282" s="538">
        <v>1.134224954512701E-2</v>
      </c>
      <c r="CI282" s="538">
        <v>1.134224954512701E-2</v>
      </c>
    </row>
    <row r="283" spans="1:87" ht="14.25" customHeight="1" x14ac:dyDescent="0.35">
      <c r="A283" s="47" t="s">
        <v>136</v>
      </c>
      <c r="B283" s="538">
        <v>2.5395390837131594E-2</v>
      </c>
      <c r="C283" s="538">
        <v>2.5395390837131594E-2</v>
      </c>
      <c r="D283" s="538">
        <v>2.5395390837131594E-2</v>
      </c>
      <c r="E283" s="538">
        <v>2.5395390837131594E-2</v>
      </c>
      <c r="F283" s="538">
        <v>2.5395390837131594E-2</v>
      </c>
      <c r="G283" s="538">
        <v>2.5395390837131594E-2</v>
      </c>
      <c r="H283" s="538">
        <v>2.5395390837131594E-2</v>
      </c>
      <c r="I283" s="538">
        <v>2.5395390837131594E-2</v>
      </c>
      <c r="J283" s="538">
        <v>2.5395390837131594E-2</v>
      </c>
      <c r="K283" s="538">
        <v>2.5395390837131594E-2</v>
      </c>
      <c r="L283" s="538">
        <v>2.5395390837131594E-2</v>
      </c>
      <c r="M283" s="538">
        <v>2.5395390837131594E-2</v>
      </c>
      <c r="N283" s="538">
        <v>2.5395390837131594E-2</v>
      </c>
      <c r="O283" s="538">
        <v>2.5395390837131594E-2</v>
      </c>
      <c r="P283" s="538">
        <v>2.5395390837131594E-2</v>
      </c>
      <c r="Q283" s="538">
        <v>2.5395390837131594E-2</v>
      </c>
      <c r="R283" s="538">
        <v>2.5395390837131594E-2</v>
      </c>
      <c r="S283" s="538">
        <v>2.5395390837131594E-2</v>
      </c>
      <c r="T283" s="538">
        <v>2.5395390837131594E-2</v>
      </c>
      <c r="U283" s="538">
        <v>2.5395390837131594E-2</v>
      </c>
      <c r="V283" s="538">
        <v>2.5395390837131594E-2</v>
      </c>
      <c r="W283" s="538">
        <v>2.5395390837131594E-2</v>
      </c>
      <c r="X283" s="538">
        <v>2.5395390837131594E-2</v>
      </c>
      <c r="Y283" s="538">
        <v>2.5395390837131594E-2</v>
      </c>
      <c r="Z283" s="538">
        <v>2.5395390837131594E-2</v>
      </c>
      <c r="AA283" s="538">
        <v>2.5395390837131594E-2</v>
      </c>
      <c r="AB283" s="538">
        <v>2.5395390837131594E-2</v>
      </c>
      <c r="AC283" s="538">
        <v>2.5395390837131594E-2</v>
      </c>
      <c r="AD283" s="538">
        <v>2.5395390837131594E-2</v>
      </c>
      <c r="AE283" s="538">
        <v>2.5395390837131594E-2</v>
      </c>
      <c r="AF283" s="538">
        <v>2.5395390837131594E-2</v>
      </c>
      <c r="AG283" s="538">
        <v>2.5395390837131594E-2</v>
      </c>
      <c r="AH283" s="538">
        <v>2.5395390837131594E-2</v>
      </c>
      <c r="AI283" s="538">
        <v>2.5395390837131594E-2</v>
      </c>
      <c r="AJ283" s="538">
        <v>2.5395390837131594E-2</v>
      </c>
      <c r="AK283" s="538">
        <v>2.5395390837131594E-2</v>
      </c>
      <c r="AL283" s="538">
        <v>2.5395390837131594E-2</v>
      </c>
      <c r="AM283" s="538">
        <v>2.5395390837131594E-2</v>
      </c>
      <c r="AN283" s="538">
        <v>2.5395390837131594E-2</v>
      </c>
      <c r="AO283" s="538">
        <v>2.5395390837131594E-2</v>
      </c>
      <c r="AP283" s="538">
        <v>2.5395390837131594E-2</v>
      </c>
      <c r="AQ283" s="538">
        <v>2.5395390837131594E-2</v>
      </c>
      <c r="AR283" s="538">
        <v>2.5395390837131594E-2</v>
      </c>
      <c r="AS283" s="538">
        <v>2.5395390837131594E-2</v>
      </c>
      <c r="AT283" s="538">
        <v>2.5395390837131594E-2</v>
      </c>
      <c r="AU283" s="538">
        <v>2.5395390837131594E-2</v>
      </c>
      <c r="AV283" s="538">
        <v>2.5395390837131594E-2</v>
      </c>
      <c r="AW283" s="538">
        <v>2.5395390837131594E-2</v>
      </c>
      <c r="AX283" s="538">
        <v>2.5395390837131594E-2</v>
      </c>
      <c r="AY283" s="538">
        <v>2.5395390837131594E-2</v>
      </c>
      <c r="AZ283" s="538">
        <v>2.5395390837131594E-2</v>
      </c>
      <c r="BA283" s="538">
        <v>2.5395390837131594E-2</v>
      </c>
      <c r="BB283" s="538">
        <v>2.5395390837131594E-2</v>
      </c>
      <c r="BC283" s="538">
        <v>2.5395390837131594E-2</v>
      </c>
      <c r="BD283" s="538">
        <v>2.5395390837131594E-2</v>
      </c>
      <c r="BE283" s="538">
        <v>2.5395390837131594E-2</v>
      </c>
      <c r="BF283" s="538">
        <v>2.5395390837131594E-2</v>
      </c>
      <c r="BG283" s="538">
        <v>2.5395390837131594E-2</v>
      </c>
      <c r="BH283" s="538">
        <v>2.5395390837131594E-2</v>
      </c>
      <c r="BI283" s="538">
        <v>2.5395390837131594E-2</v>
      </c>
      <c r="BJ283" s="538">
        <v>2.5395390837131594E-2</v>
      </c>
      <c r="BK283" s="538">
        <v>2.5395390837131594E-2</v>
      </c>
      <c r="BL283" s="538">
        <v>2.5395390837131594E-2</v>
      </c>
      <c r="BM283" s="538">
        <v>2.5395390837131594E-2</v>
      </c>
      <c r="BN283" s="538">
        <v>2.5395390837131594E-2</v>
      </c>
      <c r="BO283" s="538">
        <v>2.5395390837131594E-2</v>
      </c>
      <c r="BP283" s="538">
        <v>2.5395390837131594E-2</v>
      </c>
      <c r="BQ283" s="538">
        <v>2.5395390837131594E-2</v>
      </c>
      <c r="BR283" s="538">
        <v>2.5395390837131594E-2</v>
      </c>
      <c r="BS283" s="538">
        <v>2.5395390837131594E-2</v>
      </c>
      <c r="BT283" s="538">
        <v>2.5395390837131594E-2</v>
      </c>
      <c r="BU283" s="538">
        <v>2.5395390837131594E-2</v>
      </c>
      <c r="BV283" s="538">
        <v>2.5395390837131594E-2</v>
      </c>
      <c r="BW283" s="538">
        <v>2.5395390837131594E-2</v>
      </c>
      <c r="BX283" s="538">
        <v>2.5395390837131594E-2</v>
      </c>
      <c r="BY283" s="538">
        <v>2.5395390837131594E-2</v>
      </c>
      <c r="BZ283" s="538">
        <v>2.5395390837131594E-2</v>
      </c>
      <c r="CA283" s="538">
        <v>2.5395390837131594E-2</v>
      </c>
      <c r="CB283" s="538">
        <v>2.5395390837131594E-2</v>
      </c>
      <c r="CC283" s="538">
        <v>2.5395390837131594E-2</v>
      </c>
      <c r="CD283" s="538">
        <v>2.5395390837131594E-2</v>
      </c>
      <c r="CE283" s="538">
        <v>2.5395390837131594E-2</v>
      </c>
      <c r="CF283" s="538">
        <v>2.5395390837131594E-2</v>
      </c>
      <c r="CG283" s="538">
        <v>2.5395390837131594E-2</v>
      </c>
      <c r="CH283" s="538">
        <v>2.5395390837131594E-2</v>
      </c>
      <c r="CI283" s="538">
        <v>2.5395390837131594E-2</v>
      </c>
    </row>
    <row r="284" spans="1:87" ht="14.25" customHeight="1" x14ac:dyDescent="0.35">
      <c r="A284" s="47" t="s">
        <v>197</v>
      </c>
      <c r="B284" s="538">
        <v>2.9587745608660083E-2</v>
      </c>
      <c r="C284" s="538">
        <v>2.9587745608660083E-2</v>
      </c>
      <c r="D284" s="538">
        <v>2.9587745608660083E-2</v>
      </c>
      <c r="E284" s="538">
        <v>2.9587745608660083E-2</v>
      </c>
      <c r="F284" s="538">
        <v>2.9587745608660083E-2</v>
      </c>
      <c r="G284" s="538">
        <v>2.9587745608660083E-2</v>
      </c>
      <c r="H284" s="538">
        <v>2.9587745608660083E-2</v>
      </c>
      <c r="I284" s="538">
        <v>2.9587745608660083E-2</v>
      </c>
      <c r="J284" s="538">
        <v>2.9587745608660083E-2</v>
      </c>
      <c r="K284" s="538">
        <v>2.9587745608660083E-2</v>
      </c>
      <c r="L284" s="538">
        <v>2.9587745608660083E-2</v>
      </c>
      <c r="M284" s="538">
        <v>2.9587745608660083E-2</v>
      </c>
      <c r="N284" s="538">
        <v>2.9587745608660083E-2</v>
      </c>
      <c r="O284" s="538">
        <v>2.9587745608660083E-2</v>
      </c>
      <c r="P284" s="538">
        <v>2.9587745608660083E-2</v>
      </c>
      <c r="Q284" s="538">
        <v>2.9587745608660083E-2</v>
      </c>
      <c r="R284" s="538">
        <v>2.9587745608660083E-2</v>
      </c>
      <c r="S284" s="538">
        <v>2.9587745608660083E-2</v>
      </c>
      <c r="T284" s="538">
        <v>2.9587745608660083E-2</v>
      </c>
      <c r="U284" s="538">
        <v>2.9587745608660083E-2</v>
      </c>
      <c r="V284" s="538">
        <v>2.9587745608660083E-2</v>
      </c>
      <c r="W284" s="538">
        <v>2.9587745608660083E-2</v>
      </c>
      <c r="X284" s="538">
        <v>2.9587745608660083E-2</v>
      </c>
      <c r="Y284" s="538">
        <v>2.9587745608660083E-2</v>
      </c>
      <c r="Z284" s="538">
        <v>2.9587745608660083E-2</v>
      </c>
      <c r="AA284" s="538">
        <v>2.9587745608660083E-2</v>
      </c>
      <c r="AB284" s="538">
        <v>2.9587745608660083E-2</v>
      </c>
      <c r="AC284" s="538">
        <v>2.9587745608660083E-2</v>
      </c>
      <c r="AD284" s="538">
        <v>2.9587745608660083E-2</v>
      </c>
      <c r="AE284" s="538">
        <v>2.9587745608660083E-2</v>
      </c>
      <c r="AF284" s="538">
        <v>2.9587745608660083E-2</v>
      </c>
      <c r="AG284" s="538">
        <v>2.9587745608660083E-2</v>
      </c>
      <c r="AH284" s="538">
        <v>2.9587745608660083E-2</v>
      </c>
      <c r="AI284" s="538">
        <v>2.9587745608660083E-2</v>
      </c>
      <c r="AJ284" s="538">
        <v>2.9587745608660083E-2</v>
      </c>
      <c r="AK284" s="538">
        <v>2.9587745608660083E-2</v>
      </c>
      <c r="AL284" s="538">
        <v>2.9587745608660083E-2</v>
      </c>
      <c r="AM284" s="538">
        <v>2.9587745608660083E-2</v>
      </c>
      <c r="AN284" s="538">
        <v>2.9587745608660083E-2</v>
      </c>
      <c r="AO284" s="538">
        <v>2.9587745608660083E-2</v>
      </c>
      <c r="AP284" s="538">
        <v>2.9587745608660083E-2</v>
      </c>
      <c r="AQ284" s="538">
        <v>2.9587745608660083E-2</v>
      </c>
      <c r="AR284" s="538">
        <v>2.9587745608660083E-2</v>
      </c>
      <c r="AS284" s="538">
        <v>2.9587745608660083E-2</v>
      </c>
      <c r="AT284" s="538">
        <v>2.9587745608660083E-2</v>
      </c>
      <c r="AU284" s="538">
        <v>2.9587745608660083E-2</v>
      </c>
      <c r="AV284" s="538">
        <v>2.9587745608660083E-2</v>
      </c>
      <c r="AW284" s="538">
        <v>2.9587745608660083E-2</v>
      </c>
      <c r="AX284" s="538">
        <v>2.9587745608660083E-2</v>
      </c>
      <c r="AY284" s="538">
        <v>2.9587745608660083E-2</v>
      </c>
      <c r="AZ284" s="538">
        <v>2.9587745608660083E-2</v>
      </c>
      <c r="BA284" s="538">
        <v>2.9587745608660083E-2</v>
      </c>
      <c r="BB284" s="538">
        <v>2.9587745608660083E-2</v>
      </c>
      <c r="BC284" s="538">
        <v>2.9587745608660083E-2</v>
      </c>
      <c r="BD284" s="538">
        <v>2.9587745608660083E-2</v>
      </c>
      <c r="BE284" s="538">
        <v>2.9587745608660083E-2</v>
      </c>
      <c r="BF284" s="538">
        <v>2.9587745608660083E-2</v>
      </c>
      <c r="BG284" s="538">
        <v>2.9587745608660083E-2</v>
      </c>
      <c r="BH284" s="538">
        <v>2.9587745608660083E-2</v>
      </c>
      <c r="BI284" s="538">
        <v>2.9587745608660083E-2</v>
      </c>
      <c r="BJ284" s="538">
        <v>2.9587745608660083E-2</v>
      </c>
      <c r="BK284" s="538">
        <v>2.9587745608660083E-2</v>
      </c>
      <c r="BL284" s="538">
        <v>2.9587745608660083E-2</v>
      </c>
      <c r="BM284" s="538">
        <v>2.9587745608660083E-2</v>
      </c>
      <c r="BN284" s="538">
        <v>2.9587745608660083E-2</v>
      </c>
      <c r="BO284" s="538">
        <v>2.9587745608660083E-2</v>
      </c>
      <c r="BP284" s="538">
        <v>2.9587745608660083E-2</v>
      </c>
      <c r="BQ284" s="538">
        <v>2.9587745608660083E-2</v>
      </c>
      <c r="BR284" s="538">
        <v>2.9587745608660083E-2</v>
      </c>
      <c r="BS284" s="538">
        <v>2.9587745608660083E-2</v>
      </c>
      <c r="BT284" s="538">
        <v>2.9587745608660083E-2</v>
      </c>
      <c r="BU284" s="538">
        <v>2.9587745608660083E-2</v>
      </c>
      <c r="BV284" s="538">
        <v>2.9587745608660083E-2</v>
      </c>
      <c r="BW284" s="538">
        <v>2.9587745608660083E-2</v>
      </c>
      <c r="BX284" s="538">
        <v>2.9587745608660083E-2</v>
      </c>
      <c r="BY284" s="538">
        <v>2.9587745608660083E-2</v>
      </c>
      <c r="BZ284" s="538">
        <v>2.9587745608660083E-2</v>
      </c>
      <c r="CA284" s="538">
        <v>2.9587745608660083E-2</v>
      </c>
      <c r="CB284" s="538">
        <v>2.9587745608660083E-2</v>
      </c>
      <c r="CC284" s="538">
        <v>2.9587745608660083E-2</v>
      </c>
      <c r="CD284" s="538">
        <v>2.9587745608660083E-2</v>
      </c>
      <c r="CE284" s="538">
        <v>2.9587745608660083E-2</v>
      </c>
      <c r="CF284" s="538">
        <v>2.9587745608660083E-2</v>
      </c>
      <c r="CG284" s="538">
        <v>2.9587745608660083E-2</v>
      </c>
      <c r="CH284" s="538">
        <v>2.9587745608660083E-2</v>
      </c>
      <c r="CI284" s="538">
        <v>2.9587745608660083E-2</v>
      </c>
    </row>
    <row r="285" spans="1:87" ht="14.25" customHeight="1" x14ac:dyDescent="0.35">
      <c r="A285" s="47" t="s">
        <v>218</v>
      </c>
      <c r="B285" s="538">
        <v>1.0811877489353465E-2</v>
      </c>
      <c r="C285" s="538">
        <v>1.0811877489353465E-2</v>
      </c>
      <c r="D285" s="538">
        <v>1.0811877489353465E-2</v>
      </c>
      <c r="E285" s="538">
        <v>1.0811877489353465E-2</v>
      </c>
      <c r="F285" s="538">
        <v>1.0811877489353465E-2</v>
      </c>
      <c r="G285" s="538">
        <v>1.0811877489353465E-2</v>
      </c>
      <c r="H285" s="538">
        <v>1.0811877489353465E-2</v>
      </c>
      <c r="I285" s="538">
        <v>1.0811877489353465E-2</v>
      </c>
      <c r="J285" s="538">
        <v>1.0811877489353465E-2</v>
      </c>
      <c r="K285" s="538">
        <v>1.0811877489353465E-2</v>
      </c>
      <c r="L285" s="538">
        <v>1.0811877489353465E-2</v>
      </c>
      <c r="M285" s="538">
        <v>1.0811877489353465E-2</v>
      </c>
      <c r="N285" s="538">
        <v>1.0811877489353465E-2</v>
      </c>
      <c r="O285" s="538">
        <v>1.0811877489353465E-2</v>
      </c>
      <c r="P285" s="538">
        <v>1.0811877489353465E-2</v>
      </c>
      <c r="Q285" s="538">
        <v>1.0811877489353465E-2</v>
      </c>
      <c r="R285" s="538">
        <v>1.0811877489353465E-2</v>
      </c>
      <c r="S285" s="538">
        <v>1.0811877489353465E-2</v>
      </c>
      <c r="T285" s="538">
        <v>1.0811877489353465E-2</v>
      </c>
      <c r="U285" s="538">
        <v>1.0811877489353465E-2</v>
      </c>
      <c r="V285" s="538">
        <v>1.0811877489353465E-2</v>
      </c>
      <c r="W285" s="538">
        <v>1.0811877489353465E-2</v>
      </c>
      <c r="X285" s="538">
        <v>1.0811877489353465E-2</v>
      </c>
      <c r="Y285" s="538">
        <v>1.0811877489353465E-2</v>
      </c>
      <c r="Z285" s="538">
        <v>1.0811877489353465E-2</v>
      </c>
      <c r="AA285" s="538">
        <v>1.0811877489353465E-2</v>
      </c>
      <c r="AB285" s="538">
        <v>1.0811877489353465E-2</v>
      </c>
      <c r="AC285" s="538">
        <v>1.0811877489353465E-2</v>
      </c>
      <c r="AD285" s="538">
        <v>1.0811877489353465E-2</v>
      </c>
      <c r="AE285" s="538">
        <v>1.0811877489353465E-2</v>
      </c>
      <c r="AF285" s="538">
        <v>1.0811877489353465E-2</v>
      </c>
      <c r="AG285" s="538">
        <v>1.0811877489353465E-2</v>
      </c>
      <c r="AH285" s="538">
        <v>1.0811877489353465E-2</v>
      </c>
      <c r="AI285" s="538">
        <v>1.0811877489353465E-2</v>
      </c>
      <c r="AJ285" s="538">
        <v>1.0811877489353465E-2</v>
      </c>
      <c r="AK285" s="538">
        <v>1.0811877489353465E-2</v>
      </c>
      <c r="AL285" s="538">
        <v>1.0811877489353465E-2</v>
      </c>
      <c r="AM285" s="538">
        <v>1.0811877489353465E-2</v>
      </c>
      <c r="AN285" s="538">
        <v>1.0811877489353465E-2</v>
      </c>
      <c r="AO285" s="538">
        <v>1.0811877489353465E-2</v>
      </c>
      <c r="AP285" s="538">
        <v>1.0811877489353465E-2</v>
      </c>
      <c r="AQ285" s="538">
        <v>1.0811877489353465E-2</v>
      </c>
      <c r="AR285" s="538">
        <v>1.0811877489353465E-2</v>
      </c>
      <c r="AS285" s="538">
        <v>1.0811877489353465E-2</v>
      </c>
      <c r="AT285" s="538">
        <v>1.0811877489353465E-2</v>
      </c>
      <c r="AU285" s="538">
        <v>1.0811877489353465E-2</v>
      </c>
      <c r="AV285" s="538">
        <v>1.0811877489353465E-2</v>
      </c>
      <c r="AW285" s="538">
        <v>1.0811877489353465E-2</v>
      </c>
      <c r="AX285" s="538">
        <v>1.0811877489353465E-2</v>
      </c>
      <c r="AY285" s="538">
        <v>1.0811877489353465E-2</v>
      </c>
      <c r="AZ285" s="538">
        <v>1.0811877489353465E-2</v>
      </c>
      <c r="BA285" s="538">
        <v>1.0811877489353465E-2</v>
      </c>
      <c r="BB285" s="538">
        <v>1.0811877489353465E-2</v>
      </c>
      <c r="BC285" s="538">
        <v>1.0811877489353465E-2</v>
      </c>
      <c r="BD285" s="538">
        <v>1.0811877489353465E-2</v>
      </c>
      <c r="BE285" s="538">
        <v>1.0811877489353465E-2</v>
      </c>
      <c r="BF285" s="538">
        <v>1.0811877489353465E-2</v>
      </c>
      <c r="BG285" s="538">
        <v>1.0811877489353465E-2</v>
      </c>
      <c r="BH285" s="538">
        <v>1.0811877489353465E-2</v>
      </c>
      <c r="BI285" s="538">
        <v>1.0811877489353465E-2</v>
      </c>
      <c r="BJ285" s="538">
        <v>1.0811877489353465E-2</v>
      </c>
      <c r="BK285" s="538">
        <v>1.0811877489353465E-2</v>
      </c>
      <c r="BL285" s="538">
        <v>1.0811877489353465E-2</v>
      </c>
      <c r="BM285" s="538">
        <v>1.0811877489353465E-2</v>
      </c>
      <c r="BN285" s="538">
        <v>1.0811877489353465E-2</v>
      </c>
      <c r="BO285" s="538">
        <v>1.0811877489353465E-2</v>
      </c>
      <c r="BP285" s="538">
        <v>1.0811877489353465E-2</v>
      </c>
      <c r="BQ285" s="538">
        <v>1.0811877489353465E-2</v>
      </c>
      <c r="BR285" s="538">
        <v>1.0811877489353465E-2</v>
      </c>
      <c r="BS285" s="538">
        <v>1.0811877489353465E-2</v>
      </c>
      <c r="BT285" s="538">
        <v>1.0811877489353465E-2</v>
      </c>
      <c r="BU285" s="538">
        <v>1.0811877489353465E-2</v>
      </c>
      <c r="BV285" s="538">
        <v>1.0811877489353465E-2</v>
      </c>
      <c r="BW285" s="538">
        <v>1.0811877489353465E-2</v>
      </c>
      <c r="BX285" s="538">
        <v>1.0811877489353465E-2</v>
      </c>
      <c r="BY285" s="538">
        <v>1.0811877489353465E-2</v>
      </c>
      <c r="BZ285" s="538">
        <v>1.0811877489353465E-2</v>
      </c>
      <c r="CA285" s="538">
        <v>1.0811877489353465E-2</v>
      </c>
      <c r="CB285" s="538">
        <v>1.0811877489353465E-2</v>
      </c>
      <c r="CC285" s="538">
        <v>1.0811877489353465E-2</v>
      </c>
      <c r="CD285" s="538">
        <v>1.0811877489353465E-2</v>
      </c>
      <c r="CE285" s="538">
        <v>1.0811877489353465E-2</v>
      </c>
      <c r="CF285" s="538">
        <v>1.0811877489353465E-2</v>
      </c>
      <c r="CG285" s="538">
        <v>1.0811877489353465E-2</v>
      </c>
      <c r="CH285" s="538">
        <v>1.0811877489353465E-2</v>
      </c>
      <c r="CI285" s="538">
        <v>1.0811877489353465E-2</v>
      </c>
    </row>
    <row r="286" spans="1:87" ht="14.25" customHeight="1" x14ac:dyDescent="0.35">
      <c r="A286" s="47" t="s">
        <v>198</v>
      </c>
      <c r="B286" s="538">
        <v>1.0811877489353463E-2</v>
      </c>
      <c r="C286" s="538">
        <v>1.0811877489353463E-2</v>
      </c>
      <c r="D286" s="538">
        <v>1.0811877489353463E-2</v>
      </c>
      <c r="E286" s="538">
        <v>1.0811877489353463E-2</v>
      </c>
      <c r="F286" s="538">
        <v>1.0811877489353463E-2</v>
      </c>
      <c r="G286" s="538">
        <v>1.0811877489353463E-2</v>
      </c>
      <c r="H286" s="538">
        <v>1.0811877489353463E-2</v>
      </c>
      <c r="I286" s="538">
        <v>1.0811877489353463E-2</v>
      </c>
      <c r="J286" s="538">
        <v>1.0811877489353463E-2</v>
      </c>
      <c r="K286" s="538">
        <v>1.0811877489353463E-2</v>
      </c>
      <c r="L286" s="538">
        <v>1.0811877489353463E-2</v>
      </c>
      <c r="M286" s="538">
        <v>1.0811877489353463E-2</v>
      </c>
      <c r="N286" s="538">
        <v>1.0811877489353463E-2</v>
      </c>
      <c r="O286" s="538">
        <v>1.0811877489353463E-2</v>
      </c>
      <c r="P286" s="538">
        <v>1.0811877489353463E-2</v>
      </c>
      <c r="Q286" s="538">
        <v>1.0811877489353463E-2</v>
      </c>
      <c r="R286" s="538">
        <v>1.0811877489353463E-2</v>
      </c>
      <c r="S286" s="538">
        <v>1.0811877489353463E-2</v>
      </c>
      <c r="T286" s="538">
        <v>1.0811877489353463E-2</v>
      </c>
      <c r="U286" s="538">
        <v>1.0811877489353463E-2</v>
      </c>
      <c r="V286" s="538">
        <v>1.0811877489353463E-2</v>
      </c>
      <c r="W286" s="538">
        <v>1.0811877489353463E-2</v>
      </c>
      <c r="X286" s="538">
        <v>1.0811877489353463E-2</v>
      </c>
      <c r="Y286" s="538">
        <v>1.0811877489353463E-2</v>
      </c>
      <c r="Z286" s="538">
        <v>1.0811877489353463E-2</v>
      </c>
      <c r="AA286" s="538">
        <v>1.0811877489353463E-2</v>
      </c>
      <c r="AB286" s="538">
        <v>1.0811877489353463E-2</v>
      </c>
      <c r="AC286" s="538">
        <v>1.0811877489353463E-2</v>
      </c>
      <c r="AD286" s="538">
        <v>1.0811877489353463E-2</v>
      </c>
      <c r="AE286" s="538">
        <v>1.0811877489353463E-2</v>
      </c>
      <c r="AF286" s="538">
        <v>1.0811877489353463E-2</v>
      </c>
      <c r="AG286" s="538">
        <v>1.0811877489353463E-2</v>
      </c>
      <c r="AH286" s="538">
        <v>1.0811877489353463E-2</v>
      </c>
      <c r="AI286" s="538">
        <v>1.0811877489353463E-2</v>
      </c>
      <c r="AJ286" s="538">
        <v>1.0811877489353463E-2</v>
      </c>
      <c r="AK286" s="538">
        <v>1.0811877489353463E-2</v>
      </c>
      <c r="AL286" s="538">
        <v>1.0811877489353463E-2</v>
      </c>
      <c r="AM286" s="538">
        <v>1.0811877489353463E-2</v>
      </c>
      <c r="AN286" s="538">
        <v>1.0811877489353463E-2</v>
      </c>
      <c r="AO286" s="538">
        <v>1.0811877489353463E-2</v>
      </c>
      <c r="AP286" s="538">
        <v>1.0811877489353463E-2</v>
      </c>
      <c r="AQ286" s="538">
        <v>1.0811877489353463E-2</v>
      </c>
      <c r="AR286" s="538">
        <v>1.0811877489353463E-2</v>
      </c>
      <c r="AS286" s="538">
        <v>1.0811877489353463E-2</v>
      </c>
      <c r="AT286" s="538">
        <v>1.0811877489353463E-2</v>
      </c>
      <c r="AU286" s="538">
        <v>1.0811877489353463E-2</v>
      </c>
      <c r="AV286" s="538">
        <v>1.0811877489353463E-2</v>
      </c>
      <c r="AW286" s="538">
        <v>1.0811877489353463E-2</v>
      </c>
      <c r="AX286" s="538">
        <v>1.0811877489353463E-2</v>
      </c>
      <c r="AY286" s="538">
        <v>1.0811877489353463E-2</v>
      </c>
      <c r="AZ286" s="538">
        <v>1.0811877489353463E-2</v>
      </c>
      <c r="BA286" s="538">
        <v>1.0811877489353463E-2</v>
      </c>
      <c r="BB286" s="538">
        <v>1.0811877489353463E-2</v>
      </c>
      <c r="BC286" s="538">
        <v>1.0811877489353463E-2</v>
      </c>
      <c r="BD286" s="538">
        <v>1.0811877489353463E-2</v>
      </c>
      <c r="BE286" s="538">
        <v>1.0811877489353463E-2</v>
      </c>
      <c r="BF286" s="538">
        <v>1.0811877489353463E-2</v>
      </c>
      <c r="BG286" s="538">
        <v>1.0811877489353463E-2</v>
      </c>
      <c r="BH286" s="538">
        <v>1.0811877489353463E-2</v>
      </c>
      <c r="BI286" s="538">
        <v>1.0811877489353463E-2</v>
      </c>
      <c r="BJ286" s="538">
        <v>1.0811877489353463E-2</v>
      </c>
      <c r="BK286" s="538">
        <v>1.0811877489353463E-2</v>
      </c>
      <c r="BL286" s="538">
        <v>1.0811877489353463E-2</v>
      </c>
      <c r="BM286" s="538">
        <v>1.0811877489353463E-2</v>
      </c>
      <c r="BN286" s="538">
        <v>1.0811877489353463E-2</v>
      </c>
      <c r="BO286" s="538">
        <v>1.0811877489353463E-2</v>
      </c>
      <c r="BP286" s="538">
        <v>1.0811877489353463E-2</v>
      </c>
      <c r="BQ286" s="538">
        <v>1.0811877489353463E-2</v>
      </c>
      <c r="BR286" s="538">
        <v>1.0811877489353463E-2</v>
      </c>
      <c r="BS286" s="538">
        <v>1.0811877489353463E-2</v>
      </c>
      <c r="BT286" s="538">
        <v>1.0811877489353463E-2</v>
      </c>
      <c r="BU286" s="538">
        <v>1.0811877489353463E-2</v>
      </c>
      <c r="BV286" s="538">
        <v>1.0811877489353463E-2</v>
      </c>
      <c r="BW286" s="538">
        <v>1.0811877489353463E-2</v>
      </c>
      <c r="BX286" s="538">
        <v>1.0811877489353463E-2</v>
      </c>
      <c r="BY286" s="538">
        <v>1.0811877489353463E-2</v>
      </c>
      <c r="BZ286" s="538">
        <v>1.0811877489353463E-2</v>
      </c>
      <c r="CA286" s="538">
        <v>1.0811877489353463E-2</v>
      </c>
      <c r="CB286" s="538">
        <v>1.0811877489353463E-2</v>
      </c>
      <c r="CC286" s="538">
        <v>1.0811877489353463E-2</v>
      </c>
      <c r="CD286" s="538">
        <v>1.0811877489353463E-2</v>
      </c>
      <c r="CE286" s="538">
        <v>1.0811877489353463E-2</v>
      </c>
      <c r="CF286" s="538">
        <v>1.0811877489353463E-2</v>
      </c>
      <c r="CG286" s="538">
        <v>1.0811877489353463E-2</v>
      </c>
      <c r="CH286" s="538">
        <v>1.0811877489353463E-2</v>
      </c>
      <c r="CI286" s="538">
        <v>1.0811877489353463E-2</v>
      </c>
    </row>
    <row r="287" spans="1:87" ht="14.25" customHeight="1" x14ac:dyDescent="0.35">
      <c r="A287" s="47" t="s">
        <v>140</v>
      </c>
      <c r="B287" s="539">
        <v>0.10341107367621212</v>
      </c>
      <c r="C287" s="539">
        <f>+B287*($N$287/$B$287)^(1/($N$255-$B$255))</f>
        <v>9.5541368850980662E-2</v>
      </c>
      <c r="D287" s="539">
        <f t="shared" ref="D287:M287" si="0">+C287*($N$287/$B$287)^(1/($N$255-$B$255))</f>
        <v>8.8270557856309217E-2</v>
      </c>
      <c r="E287" s="539">
        <f t="shared" si="0"/>
        <v>8.1553064164456526E-2</v>
      </c>
      <c r="F287" s="539">
        <f t="shared" si="0"/>
        <v>7.5346779675263875E-2</v>
      </c>
      <c r="G287" s="539">
        <f t="shared" si="0"/>
        <v>6.961280076472022E-2</v>
      </c>
      <c r="H287" s="539">
        <f t="shared" si="0"/>
        <v>6.4315184420543209E-2</v>
      </c>
      <c r="I287" s="539">
        <f t="shared" si="0"/>
        <v>5.9420722936130356E-2</v>
      </c>
      <c r="J287" s="539">
        <f t="shared" si="0"/>
        <v>5.4898735750566731E-2</v>
      </c>
      <c r="K287" s="539">
        <f t="shared" si="0"/>
        <v>5.0720877129853813E-2</v>
      </c>
      <c r="L287" s="539">
        <f t="shared" si="0"/>
        <v>4.6860958483823913E-2</v>
      </c>
      <c r="M287" s="539">
        <f t="shared" si="0"/>
        <v>4.3294784204947319E-2</v>
      </c>
      <c r="N287" s="539">
        <v>0.04</v>
      </c>
      <c r="O287" s="538">
        <f>+N287</f>
        <v>0.04</v>
      </c>
      <c r="P287" s="538">
        <f t="shared" ref="P287:CA287" si="1">+O287</f>
        <v>0.04</v>
      </c>
      <c r="Q287" s="538">
        <f t="shared" si="1"/>
        <v>0.04</v>
      </c>
      <c r="R287" s="538">
        <f t="shared" si="1"/>
        <v>0.04</v>
      </c>
      <c r="S287" s="538">
        <f t="shared" si="1"/>
        <v>0.04</v>
      </c>
      <c r="T287" s="538">
        <f t="shared" si="1"/>
        <v>0.04</v>
      </c>
      <c r="U287" s="538">
        <f t="shared" si="1"/>
        <v>0.04</v>
      </c>
      <c r="V287" s="538">
        <f t="shared" si="1"/>
        <v>0.04</v>
      </c>
      <c r="W287" s="538">
        <f t="shared" si="1"/>
        <v>0.04</v>
      </c>
      <c r="X287" s="538">
        <f t="shared" si="1"/>
        <v>0.04</v>
      </c>
      <c r="Y287" s="538">
        <f t="shared" si="1"/>
        <v>0.04</v>
      </c>
      <c r="Z287" s="538">
        <f t="shared" si="1"/>
        <v>0.04</v>
      </c>
      <c r="AA287" s="538">
        <f t="shared" si="1"/>
        <v>0.04</v>
      </c>
      <c r="AB287" s="538">
        <f t="shared" si="1"/>
        <v>0.04</v>
      </c>
      <c r="AC287" s="538">
        <f t="shared" si="1"/>
        <v>0.04</v>
      </c>
      <c r="AD287" s="538">
        <f t="shared" si="1"/>
        <v>0.04</v>
      </c>
      <c r="AE287" s="538">
        <f t="shared" si="1"/>
        <v>0.04</v>
      </c>
      <c r="AF287" s="538">
        <f t="shared" si="1"/>
        <v>0.04</v>
      </c>
      <c r="AG287" s="538">
        <f t="shared" si="1"/>
        <v>0.04</v>
      </c>
      <c r="AH287" s="538">
        <f t="shared" si="1"/>
        <v>0.04</v>
      </c>
      <c r="AI287" s="538">
        <f t="shared" si="1"/>
        <v>0.04</v>
      </c>
      <c r="AJ287" s="538">
        <f t="shared" si="1"/>
        <v>0.04</v>
      </c>
      <c r="AK287" s="538">
        <f t="shared" si="1"/>
        <v>0.04</v>
      </c>
      <c r="AL287" s="538">
        <f t="shared" si="1"/>
        <v>0.04</v>
      </c>
      <c r="AM287" s="538">
        <f t="shared" si="1"/>
        <v>0.04</v>
      </c>
      <c r="AN287" s="538">
        <f t="shared" si="1"/>
        <v>0.04</v>
      </c>
      <c r="AO287" s="538">
        <f t="shared" si="1"/>
        <v>0.04</v>
      </c>
      <c r="AP287" s="538">
        <f t="shared" si="1"/>
        <v>0.04</v>
      </c>
      <c r="AQ287" s="538">
        <f t="shared" si="1"/>
        <v>0.04</v>
      </c>
      <c r="AR287" s="538">
        <f t="shared" si="1"/>
        <v>0.04</v>
      </c>
      <c r="AS287" s="538">
        <f t="shared" si="1"/>
        <v>0.04</v>
      </c>
      <c r="AT287" s="538">
        <f t="shared" si="1"/>
        <v>0.04</v>
      </c>
      <c r="AU287" s="538">
        <f t="shared" si="1"/>
        <v>0.04</v>
      </c>
      <c r="AV287" s="538">
        <f t="shared" si="1"/>
        <v>0.04</v>
      </c>
      <c r="AW287" s="538">
        <f t="shared" si="1"/>
        <v>0.04</v>
      </c>
      <c r="AX287" s="538">
        <f t="shared" si="1"/>
        <v>0.04</v>
      </c>
      <c r="AY287" s="538">
        <f t="shared" si="1"/>
        <v>0.04</v>
      </c>
      <c r="AZ287" s="538">
        <f t="shared" si="1"/>
        <v>0.04</v>
      </c>
      <c r="BA287" s="538">
        <f t="shared" si="1"/>
        <v>0.04</v>
      </c>
      <c r="BB287" s="538">
        <f t="shared" si="1"/>
        <v>0.04</v>
      </c>
      <c r="BC287" s="538">
        <f t="shared" si="1"/>
        <v>0.04</v>
      </c>
      <c r="BD287" s="538">
        <f t="shared" si="1"/>
        <v>0.04</v>
      </c>
      <c r="BE287" s="538">
        <f t="shared" si="1"/>
        <v>0.04</v>
      </c>
      <c r="BF287" s="538">
        <f t="shared" si="1"/>
        <v>0.04</v>
      </c>
      <c r="BG287" s="538">
        <f t="shared" si="1"/>
        <v>0.04</v>
      </c>
      <c r="BH287" s="538">
        <f t="shared" si="1"/>
        <v>0.04</v>
      </c>
      <c r="BI287" s="538">
        <f t="shared" si="1"/>
        <v>0.04</v>
      </c>
      <c r="BJ287" s="538">
        <f t="shared" si="1"/>
        <v>0.04</v>
      </c>
      <c r="BK287" s="538">
        <f t="shared" si="1"/>
        <v>0.04</v>
      </c>
      <c r="BL287" s="538">
        <f t="shared" si="1"/>
        <v>0.04</v>
      </c>
      <c r="BM287" s="538">
        <f t="shared" si="1"/>
        <v>0.04</v>
      </c>
      <c r="BN287" s="538">
        <f t="shared" si="1"/>
        <v>0.04</v>
      </c>
      <c r="BO287" s="538">
        <f t="shared" si="1"/>
        <v>0.04</v>
      </c>
      <c r="BP287" s="538">
        <f t="shared" si="1"/>
        <v>0.04</v>
      </c>
      <c r="BQ287" s="538">
        <f t="shared" si="1"/>
        <v>0.04</v>
      </c>
      <c r="BR287" s="538">
        <f t="shared" si="1"/>
        <v>0.04</v>
      </c>
      <c r="BS287" s="538">
        <f t="shared" si="1"/>
        <v>0.04</v>
      </c>
      <c r="BT287" s="538">
        <f t="shared" si="1"/>
        <v>0.04</v>
      </c>
      <c r="BU287" s="538">
        <f t="shared" si="1"/>
        <v>0.04</v>
      </c>
      <c r="BV287" s="538">
        <f t="shared" si="1"/>
        <v>0.04</v>
      </c>
      <c r="BW287" s="538">
        <f t="shared" si="1"/>
        <v>0.04</v>
      </c>
      <c r="BX287" s="538">
        <f t="shared" si="1"/>
        <v>0.04</v>
      </c>
      <c r="BY287" s="538">
        <f t="shared" si="1"/>
        <v>0.04</v>
      </c>
      <c r="BZ287" s="538">
        <f t="shared" si="1"/>
        <v>0.04</v>
      </c>
      <c r="CA287" s="538">
        <f t="shared" si="1"/>
        <v>0.04</v>
      </c>
      <c r="CB287" s="538">
        <f t="shared" ref="CB287:CI287" si="2">+CA287</f>
        <v>0.04</v>
      </c>
      <c r="CC287" s="538">
        <f t="shared" si="2"/>
        <v>0.04</v>
      </c>
      <c r="CD287" s="538">
        <f t="shared" si="2"/>
        <v>0.04</v>
      </c>
      <c r="CE287" s="538">
        <f t="shared" si="2"/>
        <v>0.04</v>
      </c>
      <c r="CF287" s="538">
        <f t="shared" si="2"/>
        <v>0.04</v>
      </c>
      <c r="CG287" s="538">
        <f t="shared" si="2"/>
        <v>0.04</v>
      </c>
      <c r="CH287" s="538">
        <f t="shared" si="2"/>
        <v>0.04</v>
      </c>
      <c r="CI287" s="538">
        <f t="shared" si="2"/>
        <v>0.04</v>
      </c>
    </row>
    <row r="288" spans="1:87" ht="14.25" customHeight="1" x14ac:dyDescent="0.35">
      <c r="A288" s="47" t="s">
        <v>199</v>
      </c>
      <c r="B288" s="538">
        <v>3.3621711885731938E-2</v>
      </c>
      <c r="C288" s="538">
        <v>3.3621711885731938E-2</v>
      </c>
      <c r="D288" s="538">
        <v>3.3621711885731938E-2</v>
      </c>
      <c r="E288" s="538">
        <v>3.3621711885731938E-2</v>
      </c>
      <c r="F288" s="538">
        <v>3.3621711885731938E-2</v>
      </c>
      <c r="G288" s="538">
        <v>3.3621711885731938E-2</v>
      </c>
      <c r="H288" s="538">
        <v>3.3621711885731938E-2</v>
      </c>
      <c r="I288" s="538">
        <v>3.3621711885731938E-2</v>
      </c>
      <c r="J288" s="538">
        <v>3.3621711885731938E-2</v>
      </c>
      <c r="K288" s="538">
        <v>3.3621711885731938E-2</v>
      </c>
      <c r="L288" s="538">
        <v>3.3621711885731938E-2</v>
      </c>
      <c r="M288" s="538">
        <v>3.3621711885731938E-2</v>
      </c>
      <c r="N288" s="538">
        <v>3.3621711885731938E-2</v>
      </c>
      <c r="O288" s="538">
        <v>3.3621711885731938E-2</v>
      </c>
      <c r="P288" s="538">
        <v>3.3621711885731938E-2</v>
      </c>
      <c r="Q288" s="538">
        <v>3.3621711885731938E-2</v>
      </c>
      <c r="R288" s="538">
        <v>3.3621711885731938E-2</v>
      </c>
      <c r="S288" s="538">
        <v>3.3621711885731938E-2</v>
      </c>
      <c r="T288" s="538">
        <v>3.3621711885731938E-2</v>
      </c>
      <c r="U288" s="538">
        <v>3.3621711885731938E-2</v>
      </c>
      <c r="V288" s="538">
        <v>3.3621711885731938E-2</v>
      </c>
      <c r="W288" s="538">
        <v>3.3621711885731938E-2</v>
      </c>
      <c r="X288" s="538">
        <v>3.3621711885731938E-2</v>
      </c>
      <c r="Y288" s="538">
        <v>3.3621711885731938E-2</v>
      </c>
      <c r="Z288" s="538">
        <v>3.3621711885731938E-2</v>
      </c>
      <c r="AA288" s="538">
        <v>3.3621711885731938E-2</v>
      </c>
      <c r="AB288" s="538">
        <v>3.3621711885731938E-2</v>
      </c>
      <c r="AC288" s="538">
        <v>3.3621711885731938E-2</v>
      </c>
      <c r="AD288" s="538">
        <v>3.3621711885731938E-2</v>
      </c>
      <c r="AE288" s="538">
        <v>3.3621711885731938E-2</v>
      </c>
      <c r="AF288" s="538">
        <v>3.3621711885731938E-2</v>
      </c>
      <c r="AG288" s="538">
        <v>3.3621711885731938E-2</v>
      </c>
      <c r="AH288" s="538">
        <v>3.3621711885731938E-2</v>
      </c>
      <c r="AI288" s="538">
        <v>3.3621711885731938E-2</v>
      </c>
      <c r="AJ288" s="538">
        <v>3.3621711885731938E-2</v>
      </c>
      <c r="AK288" s="538">
        <v>3.3621711885731938E-2</v>
      </c>
      <c r="AL288" s="538">
        <v>3.3621711885731938E-2</v>
      </c>
      <c r="AM288" s="538">
        <v>3.3621711885731938E-2</v>
      </c>
      <c r="AN288" s="538">
        <v>3.3621711885731938E-2</v>
      </c>
      <c r="AO288" s="538">
        <v>3.3621711885731938E-2</v>
      </c>
      <c r="AP288" s="538">
        <v>3.3621711885731938E-2</v>
      </c>
      <c r="AQ288" s="538">
        <v>3.3621711885731938E-2</v>
      </c>
      <c r="AR288" s="538">
        <v>3.3621711885731938E-2</v>
      </c>
      <c r="AS288" s="538">
        <v>3.3621711885731938E-2</v>
      </c>
      <c r="AT288" s="538">
        <v>3.3621711885731938E-2</v>
      </c>
      <c r="AU288" s="538">
        <v>3.3621711885731938E-2</v>
      </c>
      <c r="AV288" s="538">
        <v>3.3621711885731938E-2</v>
      </c>
      <c r="AW288" s="538">
        <v>3.3621711885731938E-2</v>
      </c>
      <c r="AX288" s="538">
        <v>3.3621711885731938E-2</v>
      </c>
      <c r="AY288" s="538">
        <v>3.3621711885731938E-2</v>
      </c>
      <c r="AZ288" s="538">
        <v>3.3621711885731938E-2</v>
      </c>
      <c r="BA288" s="538">
        <v>3.3621711885731938E-2</v>
      </c>
      <c r="BB288" s="538">
        <v>3.3621711885731938E-2</v>
      </c>
      <c r="BC288" s="538">
        <v>3.3621711885731938E-2</v>
      </c>
      <c r="BD288" s="538">
        <v>3.3621711885731938E-2</v>
      </c>
      <c r="BE288" s="538">
        <v>3.3621711885731938E-2</v>
      </c>
      <c r="BF288" s="538">
        <v>3.3621711885731938E-2</v>
      </c>
      <c r="BG288" s="538">
        <v>3.3621711885731938E-2</v>
      </c>
      <c r="BH288" s="538">
        <v>3.3621711885731938E-2</v>
      </c>
      <c r="BI288" s="538">
        <v>3.3621711885731938E-2</v>
      </c>
      <c r="BJ288" s="538">
        <v>3.3621711885731938E-2</v>
      </c>
      <c r="BK288" s="538">
        <v>3.3621711885731938E-2</v>
      </c>
      <c r="BL288" s="538">
        <v>3.3621711885731938E-2</v>
      </c>
      <c r="BM288" s="538">
        <v>3.3621711885731938E-2</v>
      </c>
      <c r="BN288" s="538">
        <v>3.3621711885731938E-2</v>
      </c>
      <c r="BO288" s="538">
        <v>3.3621711885731938E-2</v>
      </c>
      <c r="BP288" s="538">
        <v>3.3621711885731938E-2</v>
      </c>
      <c r="BQ288" s="538">
        <v>3.3621711885731938E-2</v>
      </c>
      <c r="BR288" s="538">
        <v>3.3621711885731938E-2</v>
      </c>
      <c r="BS288" s="538">
        <v>3.3621711885731938E-2</v>
      </c>
      <c r="BT288" s="538">
        <v>3.3621711885731938E-2</v>
      </c>
      <c r="BU288" s="538">
        <v>3.3621711885731938E-2</v>
      </c>
      <c r="BV288" s="538">
        <v>3.3621711885731938E-2</v>
      </c>
      <c r="BW288" s="538">
        <v>3.3621711885731938E-2</v>
      </c>
      <c r="BX288" s="538">
        <v>3.3621711885731938E-2</v>
      </c>
      <c r="BY288" s="538">
        <v>3.3621711885731938E-2</v>
      </c>
      <c r="BZ288" s="538">
        <v>3.3621711885731938E-2</v>
      </c>
      <c r="CA288" s="538">
        <v>3.3621711885731938E-2</v>
      </c>
      <c r="CB288" s="538">
        <v>3.3621711885731938E-2</v>
      </c>
      <c r="CC288" s="538">
        <v>3.3621711885731938E-2</v>
      </c>
      <c r="CD288" s="538">
        <v>3.3621711885731938E-2</v>
      </c>
      <c r="CE288" s="538">
        <v>3.3621711885731938E-2</v>
      </c>
      <c r="CF288" s="538">
        <v>3.3621711885731938E-2</v>
      </c>
      <c r="CG288" s="538">
        <v>3.3621711885731938E-2</v>
      </c>
      <c r="CH288" s="538">
        <v>3.3621711885731938E-2</v>
      </c>
      <c r="CI288" s="538">
        <v>3.3621711885731938E-2</v>
      </c>
    </row>
    <row r="289" spans="1:87" ht="14.25" customHeight="1" x14ac:dyDescent="0.35">
      <c r="A289" s="47" t="s">
        <v>142</v>
      </c>
      <c r="B289" s="538">
        <v>3.6942074372105643E-2</v>
      </c>
      <c r="C289" s="538">
        <v>3.6942074372105643E-2</v>
      </c>
      <c r="D289" s="538">
        <v>3.6942074372105643E-2</v>
      </c>
      <c r="E289" s="538">
        <v>3.6942074372105643E-2</v>
      </c>
      <c r="F289" s="538">
        <v>3.6942074372105643E-2</v>
      </c>
      <c r="G289" s="538">
        <v>3.6942074372105643E-2</v>
      </c>
      <c r="H289" s="538">
        <v>3.6942074372105643E-2</v>
      </c>
      <c r="I289" s="538">
        <v>3.6942074372105643E-2</v>
      </c>
      <c r="J289" s="538">
        <v>3.6942074372105643E-2</v>
      </c>
      <c r="K289" s="538">
        <v>3.6942074372105643E-2</v>
      </c>
      <c r="L289" s="538">
        <v>3.6942074372105643E-2</v>
      </c>
      <c r="M289" s="538">
        <v>3.6942074372105643E-2</v>
      </c>
      <c r="N289" s="538">
        <v>3.6942074372105643E-2</v>
      </c>
      <c r="O289" s="538">
        <v>3.6942074372105643E-2</v>
      </c>
      <c r="P289" s="538">
        <v>3.6942074372105643E-2</v>
      </c>
      <c r="Q289" s="538">
        <v>3.6942074372105643E-2</v>
      </c>
      <c r="R289" s="538">
        <v>3.6942074372105643E-2</v>
      </c>
      <c r="S289" s="538">
        <v>3.6942074372105643E-2</v>
      </c>
      <c r="T289" s="538">
        <v>3.6942074372105643E-2</v>
      </c>
      <c r="U289" s="538">
        <v>3.6942074372105643E-2</v>
      </c>
      <c r="V289" s="538">
        <v>3.6942074372105643E-2</v>
      </c>
      <c r="W289" s="538">
        <v>3.6942074372105643E-2</v>
      </c>
      <c r="X289" s="538">
        <v>3.6942074372105643E-2</v>
      </c>
      <c r="Y289" s="538">
        <v>3.6942074372105643E-2</v>
      </c>
      <c r="Z289" s="538">
        <v>3.6942074372105643E-2</v>
      </c>
      <c r="AA289" s="538">
        <v>3.6942074372105643E-2</v>
      </c>
      <c r="AB289" s="538">
        <v>3.6942074372105643E-2</v>
      </c>
      <c r="AC289" s="538">
        <v>3.6942074372105643E-2</v>
      </c>
      <c r="AD289" s="538">
        <v>3.6942074372105643E-2</v>
      </c>
      <c r="AE289" s="538">
        <v>3.6942074372105643E-2</v>
      </c>
      <c r="AF289" s="538">
        <v>3.6942074372105643E-2</v>
      </c>
      <c r="AG289" s="538">
        <v>3.6942074372105643E-2</v>
      </c>
      <c r="AH289" s="538">
        <v>3.6942074372105643E-2</v>
      </c>
      <c r="AI289" s="538">
        <v>3.6942074372105643E-2</v>
      </c>
      <c r="AJ289" s="538">
        <v>3.6942074372105643E-2</v>
      </c>
      <c r="AK289" s="538">
        <v>3.6942074372105643E-2</v>
      </c>
      <c r="AL289" s="538">
        <v>3.6942074372105643E-2</v>
      </c>
      <c r="AM289" s="538">
        <v>3.6942074372105643E-2</v>
      </c>
      <c r="AN289" s="538">
        <v>3.6942074372105643E-2</v>
      </c>
      <c r="AO289" s="538">
        <v>3.6942074372105643E-2</v>
      </c>
      <c r="AP289" s="538">
        <v>3.6942074372105643E-2</v>
      </c>
      <c r="AQ289" s="538">
        <v>3.6942074372105643E-2</v>
      </c>
      <c r="AR289" s="538">
        <v>3.6942074372105643E-2</v>
      </c>
      <c r="AS289" s="538">
        <v>3.6942074372105643E-2</v>
      </c>
      <c r="AT289" s="538">
        <v>3.6942074372105643E-2</v>
      </c>
      <c r="AU289" s="538">
        <v>3.6942074372105643E-2</v>
      </c>
      <c r="AV289" s="538">
        <v>3.6942074372105643E-2</v>
      </c>
      <c r="AW289" s="538">
        <v>3.6942074372105643E-2</v>
      </c>
      <c r="AX289" s="538">
        <v>3.6942074372105643E-2</v>
      </c>
      <c r="AY289" s="538">
        <v>3.6942074372105643E-2</v>
      </c>
      <c r="AZ289" s="538">
        <v>3.6942074372105643E-2</v>
      </c>
      <c r="BA289" s="538">
        <v>3.6942074372105643E-2</v>
      </c>
      <c r="BB289" s="538">
        <v>3.6942074372105643E-2</v>
      </c>
      <c r="BC289" s="538">
        <v>3.6942074372105643E-2</v>
      </c>
      <c r="BD289" s="538">
        <v>3.6942074372105643E-2</v>
      </c>
      <c r="BE289" s="538">
        <v>3.6942074372105643E-2</v>
      </c>
      <c r="BF289" s="538">
        <v>3.6942074372105643E-2</v>
      </c>
      <c r="BG289" s="538">
        <v>3.6942074372105643E-2</v>
      </c>
      <c r="BH289" s="538">
        <v>3.6942074372105643E-2</v>
      </c>
      <c r="BI289" s="538">
        <v>3.6942074372105643E-2</v>
      </c>
      <c r="BJ289" s="538">
        <v>3.6942074372105643E-2</v>
      </c>
      <c r="BK289" s="538">
        <v>3.6942074372105643E-2</v>
      </c>
      <c r="BL289" s="538">
        <v>3.6942074372105643E-2</v>
      </c>
      <c r="BM289" s="538">
        <v>3.6942074372105643E-2</v>
      </c>
      <c r="BN289" s="538">
        <v>3.6942074372105643E-2</v>
      </c>
      <c r="BO289" s="538">
        <v>3.6942074372105643E-2</v>
      </c>
      <c r="BP289" s="538">
        <v>3.6942074372105643E-2</v>
      </c>
      <c r="BQ289" s="538">
        <v>3.6942074372105643E-2</v>
      </c>
      <c r="BR289" s="538">
        <v>3.6942074372105643E-2</v>
      </c>
      <c r="BS289" s="538">
        <v>3.6942074372105643E-2</v>
      </c>
      <c r="BT289" s="538">
        <v>3.6942074372105643E-2</v>
      </c>
      <c r="BU289" s="538">
        <v>3.6942074372105643E-2</v>
      </c>
      <c r="BV289" s="538">
        <v>3.6942074372105643E-2</v>
      </c>
      <c r="BW289" s="538">
        <v>3.6942074372105643E-2</v>
      </c>
      <c r="BX289" s="538">
        <v>3.6942074372105643E-2</v>
      </c>
      <c r="BY289" s="538">
        <v>3.6942074372105643E-2</v>
      </c>
      <c r="BZ289" s="538">
        <v>3.6942074372105643E-2</v>
      </c>
      <c r="CA289" s="538">
        <v>3.6942074372105643E-2</v>
      </c>
      <c r="CB289" s="538">
        <v>3.6942074372105643E-2</v>
      </c>
      <c r="CC289" s="538">
        <v>3.6942074372105643E-2</v>
      </c>
      <c r="CD289" s="538">
        <v>3.6942074372105643E-2</v>
      </c>
      <c r="CE289" s="538">
        <v>3.6942074372105643E-2</v>
      </c>
      <c r="CF289" s="538">
        <v>3.6942074372105643E-2</v>
      </c>
      <c r="CG289" s="538">
        <v>3.6942074372105643E-2</v>
      </c>
      <c r="CH289" s="538">
        <v>3.6942074372105643E-2</v>
      </c>
      <c r="CI289" s="538">
        <v>3.6942074372105643E-2</v>
      </c>
    </row>
    <row r="290" spans="1:87" ht="14.25" customHeight="1" x14ac:dyDescent="0.35">
      <c r="A290" s="47" t="s">
        <v>143</v>
      </c>
      <c r="B290" s="538">
        <v>2.0915974785411733E-2</v>
      </c>
      <c r="C290" s="538">
        <v>2.0915974785411733E-2</v>
      </c>
      <c r="D290" s="538">
        <v>2.0915974785411733E-2</v>
      </c>
      <c r="E290" s="538">
        <v>2.0915974785411733E-2</v>
      </c>
      <c r="F290" s="538">
        <v>2.0915974785411733E-2</v>
      </c>
      <c r="G290" s="538">
        <v>2.0915974785411733E-2</v>
      </c>
      <c r="H290" s="538">
        <v>2.0915974785411733E-2</v>
      </c>
      <c r="I290" s="538">
        <v>2.0915974785411733E-2</v>
      </c>
      <c r="J290" s="538">
        <v>2.0915974785411733E-2</v>
      </c>
      <c r="K290" s="538">
        <v>2.0915974785411733E-2</v>
      </c>
      <c r="L290" s="538">
        <v>2.0915974785411733E-2</v>
      </c>
      <c r="M290" s="538">
        <v>2.0915974785411733E-2</v>
      </c>
      <c r="N290" s="538">
        <v>2.0915974785411733E-2</v>
      </c>
      <c r="O290" s="538">
        <v>2.0915974785411733E-2</v>
      </c>
      <c r="P290" s="538">
        <v>2.0915974785411733E-2</v>
      </c>
      <c r="Q290" s="538">
        <v>2.0915974785411733E-2</v>
      </c>
      <c r="R290" s="538">
        <v>2.0915974785411733E-2</v>
      </c>
      <c r="S290" s="538">
        <v>2.0915974785411733E-2</v>
      </c>
      <c r="T290" s="538">
        <v>2.0915974785411733E-2</v>
      </c>
      <c r="U290" s="538">
        <v>2.0915974785411733E-2</v>
      </c>
      <c r="V290" s="538">
        <v>2.0915974785411733E-2</v>
      </c>
      <c r="W290" s="538">
        <v>2.0915974785411733E-2</v>
      </c>
      <c r="X290" s="538">
        <v>2.0915974785411733E-2</v>
      </c>
      <c r="Y290" s="538">
        <v>2.0915974785411733E-2</v>
      </c>
      <c r="Z290" s="538">
        <v>2.0915974785411733E-2</v>
      </c>
      <c r="AA290" s="538">
        <v>2.0915974785411733E-2</v>
      </c>
      <c r="AB290" s="538">
        <v>2.0915974785411733E-2</v>
      </c>
      <c r="AC290" s="538">
        <v>2.0915974785411733E-2</v>
      </c>
      <c r="AD290" s="538">
        <v>2.0915974785411733E-2</v>
      </c>
      <c r="AE290" s="538">
        <v>2.0915974785411733E-2</v>
      </c>
      <c r="AF290" s="538">
        <v>2.0915974785411733E-2</v>
      </c>
      <c r="AG290" s="538">
        <v>2.0915974785411733E-2</v>
      </c>
      <c r="AH290" s="538">
        <v>2.0915974785411733E-2</v>
      </c>
      <c r="AI290" s="538">
        <v>2.0915974785411733E-2</v>
      </c>
      <c r="AJ290" s="538">
        <v>2.0915974785411733E-2</v>
      </c>
      <c r="AK290" s="538">
        <v>2.0915974785411733E-2</v>
      </c>
      <c r="AL290" s="538">
        <v>2.0915974785411733E-2</v>
      </c>
      <c r="AM290" s="538">
        <v>2.0915974785411733E-2</v>
      </c>
      <c r="AN290" s="538">
        <v>2.0915974785411733E-2</v>
      </c>
      <c r="AO290" s="538">
        <v>2.0915974785411733E-2</v>
      </c>
      <c r="AP290" s="538">
        <v>2.0915974785411733E-2</v>
      </c>
      <c r="AQ290" s="538">
        <v>2.0915974785411733E-2</v>
      </c>
      <c r="AR290" s="538">
        <v>2.0915974785411733E-2</v>
      </c>
      <c r="AS290" s="538">
        <v>2.0915974785411733E-2</v>
      </c>
      <c r="AT290" s="538">
        <v>2.0915974785411733E-2</v>
      </c>
      <c r="AU290" s="538">
        <v>2.0915974785411733E-2</v>
      </c>
      <c r="AV290" s="538">
        <v>2.0915974785411733E-2</v>
      </c>
      <c r="AW290" s="538">
        <v>2.0915974785411733E-2</v>
      </c>
      <c r="AX290" s="538">
        <v>2.0915974785411733E-2</v>
      </c>
      <c r="AY290" s="538">
        <v>2.0915974785411733E-2</v>
      </c>
      <c r="AZ290" s="538">
        <v>2.0915974785411733E-2</v>
      </c>
      <c r="BA290" s="538">
        <v>2.0915974785411733E-2</v>
      </c>
      <c r="BB290" s="538">
        <v>2.0915974785411733E-2</v>
      </c>
      <c r="BC290" s="538">
        <v>2.0915974785411733E-2</v>
      </c>
      <c r="BD290" s="538">
        <v>2.0915974785411733E-2</v>
      </c>
      <c r="BE290" s="538">
        <v>2.0915974785411733E-2</v>
      </c>
      <c r="BF290" s="538">
        <v>2.0915974785411733E-2</v>
      </c>
      <c r="BG290" s="538">
        <v>2.0915974785411733E-2</v>
      </c>
      <c r="BH290" s="538">
        <v>2.0915974785411733E-2</v>
      </c>
      <c r="BI290" s="538">
        <v>2.0915974785411733E-2</v>
      </c>
      <c r="BJ290" s="538">
        <v>2.0915974785411733E-2</v>
      </c>
      <c r="BK290" s="538">
        <v>2.0915974785411733E-2</v>
      </c>
      <c r="BL290" s="538">
        <v>2.0915974785411733E-2</v>
      </c>
      <c r="BM290" s="538">
        <v>2.0915974785411733E-2</v>
      </c>
      <c r="BN290" s="538">
        <v>2.0915974785411733E-2</v>
      </c>
      <c r="BO290" s="538">
        <v>2.0915974785411733E-2</v>
      </c>
      <c r="BP290" s="538">
        <v>2.0915974785411733E-2</v>
      </c>
      <c r="BQ290" s="538">
        <v>2.0915974785411733E-2</v>
      </c>
      <c r="BR290" s="538">
        <v>2.0915974785411733E-2</v>
      </c>
      <c r="BS290" s="538">
        <v>2.0915974785411733E-2</v>
      </c>
      <c r="BT290" s="538">
        <v>2.0915974785411733E-2</v>
      </c>
      <c r="BU290" s="538">
        <v>2.0915974785411733E-2</v>
      </c>
      <c r="BV290" s="538">
        <v>2.0915974785411733E-2</v>
      </c>
      <c r="BW290" s="538">
        <v>2.0915974785411733E-2</v>
      </c>
      <c r="BX290" s="538">
        <v>2.0915974785411733E-2</v>
      </c>
      <c r="BY290" s="538">
        <v>2.0915974785411733E-2</v>
      </c>
      <c r="BZ290" s="538">
        <v>2.0915974785411733E-2</v>
      </c>
      <c r="CA290" s="538">
        <v>2.0915974785411733E-2</v>
      </c>
      <c r="CB290" s="538">
        <v>2.0915974785411733E-2</v>
      </c>
      <c r="CC290" s="538">
        <v>2.0915974785411733E-2</v>
      </c>
      <c r="CD290" s="538">
        <v>2.0915974785411733E-2</v>
      </c>
      <c r="CE290" s="538">
        <v>2.0915974785411733E-2</v>
      </c>
      <c r="CF290" s="538">
        <v>2.0915974785411733E-2</v>
      </c>
      <c r="CG290" s="538">
        <v>2.0915974785411733E-2</v>
      </c>
      <c r="CH290" s="538">
        <v>2.0915974785411733E-2</v>
      </c>
      <c r="CI290" s="538">
        <v>2.0915974785411733E-2</v>
      </c>
    </row>
    <row r="292" spans="1:87" ht="14.25" customHeight="1" x14ac:dyDescent="0.35">
      <c r="A292" s="197" t="s">
        <v>1464</v>
      </c>
    </row>
    <row r="293" spans="1:87" ht="14.25" customHeight="1" x14ac:dyDescent="0.35">
      <c r="A293" s="39" t="s">
        <v>1465</v>
      </c>
      <c r="B293" s="2"/>
    </row>
    <row r="294" spans="1:87" ht="14.25" customHeight="1" x14ac:dyDescent="0.35">
      <c r="A294" s="43" t="s">
        <v>1449</v>
      </c>
      <c r="B294" s="11" t="s">
        <v>223</v>
      </c>
    </row>
    <row r="295" spans="1:87" ht="14.25" customHeight="1" x14ac:dyDescent="0.35">
      <c r="A295" s="523">
        <v>0</v>
      </c>
      <c r="B295" s="524" t="s">
        <v>1543</v>
      </c>
    </row>
    <row r="296" spans="1:87" ht="14.25" customHeight="1" x14ac:dyDescent="0.35">
      <c r="A296" s="523">
        <v>1</v>
      </c>
      <c r="B296" s="524" t="s">
        <v>1525</v>
      </c>
    </row>
    <row r="297" spans="1:87" ht="14.25" customHeight="1" x14ac:dyDescent="0.35">
      <c r="A297" s="44" t="s">
        <v>224</v>
      </c>
      <c r="B297" s="45">
        <v>1</v>
      </c>
    </row>
    <row r="298" spans="1:87" ht="13.75" customHeight="1" x14ac:dyDescent="0.35">
      <c r="A298" s="49"/>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c r="AE298" s="16"/>
      <c r="AF298" s="16"/>
      <c r="AG298" s="16"/>
      <c r="AH298" s="16"/>
      <c r="AI298" s="16"/>
      <c r="AJ298" s="16"/>
      <c r="AK298" s="16"/>
      <c r="AL298" s="16"/>
      <c r="AM298" s="16"/>
      <c r="AN298" s="16"/>
      <c r="AO298" s="16"/>
      <c r="AP298" s="16"/>
      <c r="AQ298" s="16"/>
      <c r="AR298" s="16"/>
      <c r="AS298" s="16"/>
      <c r="AT298" s="16"/>
      <c r="AU298" s="16"/>
      <c r="AV298" s="16"/>
      <c r="AW298" s="16"/>
      <c r="AX298" s="16"/>
      <c r="AY298" s="16"/>
      <c r="AZ298" s="16"/>
      <c r="BA298" s="16"/>
      <c r="BB298" s="16"/>
      <c r="BC298" s="16"/>
      <c r="BD298" s="16"/>
      <c r="BE298" s="16"/>
      <c r="BF298" s="16"/>
      <c r="BG298" s="16"/>
      <c r="BH298" s="16"/>
      <c r="BI298" s="16"/>
      <c r="BJ298" s="16"/>
      <c r="BK298" s="16"/>
    </row>
    <row r="299" spans="1:87" ht="14.25" customHeight="1" x14ac:dyDescent="0.35">
      <c r="A299" s="17" t="s">
        <v>727</v>
      </c>
      <c r="B299" s="531" t="s">
        <v>1527</v>
      </c>
    </row>
    <row r="300" spans="1:87" ht="14.25" customHeight="1" x14ac:dyDescent="0.35">
      <c r="A300" s="86" t="s">
        <v>448</v>
      </c>
      <c r="B300" s="525" t="s">
        <v>28</v>
      </c>
    </row>
    <row r="301" spans="1:87" ht="14.25" customHeight="1" x14ac:dyDescent="0.35">
      <c r="A301" s="86" t="s">
        <v>180</v>
      </c>
      <c r="B301" s="115">
        <v>2015</v>
      </c>
    </row>
    <row r="303" spans="1:87" ht="14.25" customHeight="1" x14ac:dyDescent="0.35">
      <c r="A303" s="116" t="s">
        <v>1466</v>
      </c>
    </row>
    <row r="304" spans="1:87" ht="14.25" customHeight="1" x14ac:dyDescent="0.35">
      <c r="A304" s="4" t="s">
        <v>1463</v>
      </c>
      <c r="B304" s="40">
        <v>2015</v>
      </c>
      <c r="C304" s="40">
        <f t="shared" ref="C304:BN304" si="3">+B304+1</f>
        <v>2016</v>
      </c>
      <c r="D304" s="40">
        <f t="shared" si="3"/>
        <v>2017</v>
      </c>
      <c r="E304" s="40">
        <f t="shared" si="3"/>
        <v>2018</v>
      </c>
      <c r="F304" s="40">
        <f t="shared" si="3"/>
        <v>2019</v>
      </c>
      <c r="G304" s="40">
        <f t="shared" si="3"/>
        <v>2020</v>
      </c>
      <c r="H304" s="40">
        <f t="shared" si="3"/>
        <v>2021</v>
      </c>
      <c r="I304" s="40">
        <f t="shared" si="3"/>
        <v>2022</v>
      </c>
      <c r="J304" s="40">
        <f t="shared" si="3"/>
        <v>2023</v>
      </c>
      <c r="K304" s="40">
        <f t="shared" si="3"/>
        <v>2024</v>
      </c>
      <c r="L304" s="40">
        <f t="shared" si="3"/>
        <v>2025</v>
      </c>
      <c r="M304" s="40">
        <f t="shared" si="3"/>
        <v>2026</v>
      </c>
      <c r="N304" s="40">
        <f t="shared" si="3"/>
        <v>2027</v>
      </c>
      <c r="O304" s="40">
        <f t="shared" si="3"/>
        <v>2028</v>
      </c>
      <c r="P304" s="40">
        <f t="shared" si="3"/>
        <v>2029</v>
      </c>
      <c r="Q304" s="40">
        <f t="shared" si="3"/>
        <v>2030</v>
      </c>
      <c r="R304" s="40">
        <f t="shared" si="3"/>
        <v>2031</v>
      </c>
      <c r="S304" s="40">
        <f t="shared" si="3"/>
        <v>2032</v>
      </c>
      <c r="T304" s="40">
        <f t="shared" si="3"/>
        <v>2033</v>
      </c>
      <c r="U304" s="40">
        <f t="shared" si="3"/>
        <v>2034</v>
      </c>
      <c r="V304" s="40">
        <f t="shared" si="3"/>
        <v>2035</v>
      </c>
      <c r="W304" s="40">
        <f t="shared" si="3"/>
        <v>2036</v>
      </c>
      <c r="X304" s="40">
        <f t="shared" si="3"/>
        <v>2037</v>
      </c>
      <c r="Y304" s="40">
        <f t="shared" si="3"/>
        <v>2038</v>
      </c>
      <c r="Z304" s="40">
        <f t="shared" si="3"/>
        <v>2039</v>
      </c>
      <c r="AA304" s="40">
        <f t="shared" si="3"/>
        <v>2040</v>
      </c>
      <c r="AB304" s="40">
        <f t="shared" si="3"/>
        <v>2041</v>
      </c>
      <c r="AC304" s="40">
        <f t="shared" si="3"/>
        <v>2042</v>
      </c>
      <c r="AD304" s="40">
        <f t="shared" si="3"/>
        <v>2043</v>
      </c>
      <c r="AE304" s="40">
        <f t="shared" si="3"/>
        <v>2044</v>
      </c>
      <c r="AF304" s="40">
        <f t="shared" si="3"/>
        <v>2045</v>
      </c>
      <c r="AG304" s="40">
        <f t="shared" si="3"/>
        <v>2046</v>
      </c>
      <c r="AH304" s="40">
        <f t="shared" si="3"/>
        <v>2047</v>
      </c>
      <c r="AI304" s="40">
        <f t="shared" si="3"/>
        <v>2048</v>
      </c>
      <c r="AJ304" s="40">
        <f t="shared" si="3"/>
        <v>2049</v>
      </c>
      <c r="AK304" s="40">
        <f t="shared" si="3"/>
        <v>2050</v>
      </c>
      <c r="AL304" s="40">
        <f t="shared" si="3"/>
        <v>2051</v>
      </c>
      <c r="AM304" s="40">
        <f t="shared" si="3"/>
        <v>2052</v>
      </c>
      <c r="AN304" s="40">
        <f t="shared" si="3"/>
        <v>2053</v>
      </c>
      <c r="AO304" s="40">
        <f t="shared" si="3"/>
        <v>2054</v>
      </c>
      <c r="AP304" s="40">
        <f t="shared" si="3"/>
        <v>2055</v>
      </c>
      <c r="AQ304" s="40">
        <f t="shared" si="3"/>
        <v>2056</v>
      </c>
      <c r="AR304" s="40">
        <f t="shared" si="3"/>
        <v>2057</v>
      </c>
      <c r="AS304" s="40">
        <f t="shared" si="3"/>
        <v>2058</v>
      </c>
      <c r="AT304" s="40">
        <f t="shared" si="3"/>
        <v>2059</v>
      </c>
      <c r="AU304" s="40">
        <f t="shared" si="3"/>
        <v>2060</v>
      </c>
      <c r="AV304" s="40">
        <f t="shared" si="3"/>
        <v>2061</v>
      </c>
      <c r="AW304" s="40">
        <f t="shared" si="3"/>
        <v>2062</v>
      </c>
      <c r="AX304" s="40">
        <f t="shared" si="3"/>
        <v>2063</v>
      </c>
      <c r="AY304" s="40">
        <f t="shared" si="3"/>
        <v>2064</v>
      </c>
      <c r="AZ304" s="40">
        <f t="shared" si="3"/>
        <v>2065</v>
      </c>
      <c r="BA304" s="40">
        <f t="shared" si="3"/>
        <v>2066</v>
      </c>
      <c r="BB304" s="40">
        <f t="shared" si="3"/>
        <v>2067</v>
      </c>
      <c r="BC304" s="40">
        <f t="shared" si="3"/>
        <v>2068</v>
      </c>
      <c r="BD304" s="40">
        <f t="shared" si="3"/>
        <v>2069</v>
      </c>
      <c r="BE304" s="40">
        <f t="shared" si="3"/>
        <v>2070</v>
      </c>
      <c r="BF304" s="40">
        <f t="shared" si="3"/>
        <v>2071</v>
      </c>
      <c r="BG304" s="40">
        <f t="shared" si="3"/>
        <v>2072</v>
      </c>
      <c r="BH304" s="40">
        <f t="shared" si="3"/>
        <v>2073</v>
      </c>
      <c r="BI304" s="40">
        <f t="shared" si="3"/>
        <v>2074</v>
      </c>
      <c r="BJ304" s="40">
        <f t="shared" si="3"/>
        <v>2075</v>
      </c>
      <c r="BK304" s="40">
        <f t="shared" si="3"/>
        <v>2076</v>
      </c>
      <c r="BL304" s="40">
        <f t="shared" si="3"/>
        <v>2077</v>
      </c>
      <c r="BM304" s="40">
        <f t="shared" si="3"/>
        <v>2078</v>
      </c>
      <c r="BN304" s="40">
        <f t="shared" si="3"/>
        <v>2079</v>
      </c>
      <c r="BO304" s="40">
        <f t="shared" ref="BO304:CI304" si="4">+BN304+1</f>
        <v>2080</v>
      </c>
      <c r="BP304" s="40">
        <f t="shared" si="4"/>
        <v>2081</v>
      </c>
      <c r="BQ304" s="40">
        <f t="shared" si="4"/>
        <v>2082</v>
      </c>
      <c r="BR304" s="40">
        <f t="shared" si="4"/>
        <v>2083</v>
      </c>
      <c r="BS304" s="40">
        <f t="shared" si="4"/>
        <v>2084</v>
      </c>
      <c r="BT304" s="40">
        <f t="shared" si="4"/>
        <v>2085</v>
      </c>
      <c r="BU304" s="40">
        <f t="shared" si="4"/>
        <v>2086</v>
      </c>
      <c r="BV304" s="40">
        <f t="shared" si="4"/>
        <v>2087</v>
      </c>
      <c r="BW304" s="40">
        <f t="shared" si="4"/>
        <v>2088</v>
      </c>
      <c r="BX304" s="40">
        <f t="shared" si="4"/>
        <v>2089</v>
      </c>
      <c r="BY304" s="40">
        <f t="shared" si="4"/>
        <v>2090</v>
      </c>
      <c r="BZ304" s="40">
        <f t="shared" si="4"/>
        <v>2091</v>
      </c>
      <c r="CA304" s="40">
        <f t="shared" si="4"/>
        <v>2092</v>
      </c>
      <c r="CB304" s="40">
        <f t="shared" si="4"/>
        <v>2093</v>
      </c>
      <c r="CC304" s="40">
        <f t="shared" si="4"/>
        <v>2094</v>
      </c>
      <c r="CD304" s="40">
        <f t="shared" si="4"/>
        <v>2095</v>
      </c>
      <c r="CE304" s="40">
        <f t="shared" si="4"/>
        <v>2096</v>
      </c>
      <c r="CF304" s="40">
        <f t="shared" si="4"/>
        <v>2097</v>
      </c>
      <c r="CG304" s="40">
        <f t="shared" si="4"/>
        <v>2098</v>
      </c>
      <c r="CH304" s="40">
        <f t="shared" si="4"/>
        <v>2099</v>
      </c>
      <c r="CI304" s="40">
        <f t="shared" si="4"/>
        <v>2100</v>
      </c>
    </row>
    <row r="305" spans="1:87" ht="14.25" customHeight="1" x14ac:dyDescent="0.35">
      <c r="A305" s="47" t="s">
        <v>291</v>
      </c>
      <c r="B305" s="540">
        <v>-1.0229372218108638E-2</v>
      </c>
      <c r="C305" s="541">
        <f t="shared" ref="C305:C311" si="5">+B305</f>
        <v>-1.0229372218108638E-2</v>
      </c>
      <c r="D305" s="541">
        <f t="shared" ref="D305:AJ312" si="6">C305+($AK305-$C305)/($AK$304-$C$304)</f>
        <v>-1.0369684799928971E-2</v>
      </c>
      <c r="E305" s="541">
        <f t="shared" si="6"/>
        <v>-1.0509997381749306E-2</v>
      </c>
      <c r="F305" s="541">
        <f t="shared" si="6"/>
        <v>-1.0650309963569641E-2</v>
      </c>
      <c r="G305" s="541">
        <f t="shared" si="6"/>
        <v>-1.0790622545389976E-2</v>
      </c>
      <c r="H305" s="541">
        <f t="shared" si="6"/>
        <v>-1.0930935127210311E-2</v>
      </c>
      <c r="I305" s="541">
        <f t="shared" si="6"/>
        <v>-1.1071247709030646E-2</v>
      </c>
      <c r="J305" s="541">
        <f t="shared" si="6"/>
        <v>-1.1211560290850981E-2</v>
      </c>
      <c r="K305" s="541">
        <f t="shared" si="6"/>
        <v>-1.1351872872671316E-2</v>
      </c>
      <c r="L305" s="541">
        <f t="shared" si="6"/>
        <v>-1.1492185454491651E-2</v>
      </c>
      <c r="M305" s="541">
        <f t="shared" si="6"/>
        <v>-1.1632498036311986E-2</v>
      </c>
      <c r="N305" s="541">
        <f t="shared" si="6"/>
        <v>-1.1772810618132321E-2</v>
      </c>
      <c r="O305" s="541">
        <f t="shared" si="6"/>
        <v>-1.1913123199952656E-2</v>
      </c>
      <c r="P305" s="541">
        <f t="shared" si="6"/>
        <v>-1.2053435781772991E-2</v>
      </c>
      <c r="Q305" s="541">
        <f t="shared" si="6"/>
        <v>-1.2193748363593326E-2</v>
      </c>
      <c r="R305" s="541">
        <f t="shared" si="6"/>
        <v>-1.2334060945413661E-2</v>
      </c>
      <c r="S305" s="541">
        <f t="shared" si="6"/>
        <v>-1.2474373527233996E-2</v>
      </c>
      <c r="T305" s="541">
        <f t="shared" si="6"/>
        <v>-1.2614686109054331E-2</v>
      </c>
      <c r="U305" s="541">
        <f t="shared" si="6"/>
        <v>-1.2754998690874667E-2</v>
      </c>
      <c r="V305" s="541">
        <f t="shared" si="6"/>
        <v>-1.2895311272695002E-2</v>
      </c>
      <c r="W305" s="541">
        <f t="shared" si="6"/>
        <v>-1.3035623854515337E-2</v>
      </c>
      <c r="X305" s="541">
        <f t="shared" si="6"/>
        <v>-1.3175936436335672E-2</v>
      </c>
      <c r="Y305" s="541">
        <f t="shared" si="6"/>
        <v>-1.3316249018156007E-2</v>
      </c>
      <c r="Z305" s="541">
        <f t="shared" si="6"/>
        <v>-1.3456561599976342E-2</v>
      </c>
      <c r="AA305" s="541">
        <f t="shared" si="6"/>
        <v>-1.3596874181796677E-2</v>
      </c>
      <c r="AB305" s="541">
        <f t="shared" si="6"/>
        <v>-1.3737186763617012E-2</v>
      </c>
      <c r="AC305" s="541">
        <f t="shared" si="6"/>
        <v>-1.3877499345437347E-2</v>
      </c>
      <c r="AD305" s="541">
        <f t="shared" si="6"/>
        <v>-1.4017811927257682E-2</v>
      </c>
      <c r="AE305" s="541">
        <f t="shared" si="6"/>
        <v>-1.4158124509078017E-2</v>
      </c>
      <c r="AF305" s="541">
        <f t="shared" si="6"/>
        <v>-1.4298437090898352E-2</v>
      </c>
      <c r="AG305" s="541">
        <f t="shared" si="6"/>
        <v>-1.4438749672718687E-2</v>
      </c>
      <c r="AH305" s="541">
        <f t="shared" si="6"/>
        <v>-1.4579062254539022E-2</v>
      </c>
      <c r="AI305" s="541">
        <f t="shared" si="6"/>
        <v>-1.4719374836359357E-2</v>
      </c>
      <c r="AJ305" s="541">
        <f t="shared" si="6"/>
        <v>-1.4859687418179692E-2</v>
      </c>
      <c r="AK305" s="542">
        <f t="shared" ref="AK305:AK339" si="7">+IF(B305&gt;-0.03,-0.015,B305/2)</f>
        <v>-1.4999999999999999E-2</v>
      </c>
      <c r="AL305" s="541">
        <f t="shared" ref="AL305:BA305" si="8">+AK305+($CI305-$AK305)/($CI$304-$AK$304)</f>
        <v>-1.49E-2</v>
      </c>
      <c r="AM305" s="541">
        <f t="shared" si="8"/>
        <v>-1.4800000000000001E-2</v>
      </c>
      <c r="AN305" s="541">
        <f t="shared" si="8"/>
        <v>-1.4700000000000001E-2</v>
      </c>
      <c r="AO305" s="541">
        <f t="shared" si="8"/>
        <v>-1.4600000000000002E-2</v>
      </c>
      <c r="AP305" s="541">
        <f t="shared" si="8"/>
        <v>-1.4500000000000002E-2</v>
      </c>
      <c r="AQ305" s="541">
        <f t="shared" si="8"/>
        <v>-1.4400000000000003E-2</v>
      </c>
      <c r="AR305" s="541">
        <f t="shared" si="8"/>
        <v>-1.4300000000000004E-2</v>
      </c>
      <c r="AS305" s="541">
        <f t="shared" si="8"/>
        <v>-1.4200000000000004E-2</v>
      </c>
      <c r="AT305" s="541">
        <f t="shared" si="8"/>
        <v>-1.4100000000000005E-2</v>
      </c>
      <c r="AU305" s="541">
        <f t="shared" si="8"/>
        <v>-1.4000000000000005E-2</v>
      </c>
      <c r="AV305" s="541">
        <f t="shared" si="8"/>
        <v>-1.3900000000000006E-2</v>
      </c>
      <c r="AW305" s="541">
        <f t="shared" si="8"/>
        <v>-1.3800000000000007E-2</v>
      </c>
      <c r="AX305" s="541">
        <f t="shared" si="8"/>
        <v>-1.3700000000000007E-2</v>
      </c>
      <c r="AY305" s="541">
        <f t="shared" si="8"/>
        <v>-1.3600000000000008E-2</v>
      </c>
      <c r="AZ305" s="541">
        <f t="shared" si="8"/>
        <v>-1.3500000000000009E-2</v>
      </c>
      <c r="BA305" s="541">
        <f t="shared" si="8"/>
        <v>-1.3400000000000009E-2</v>
      </c>
      <c r="BB305" s="541">
        <f t="shared" ref="BB305:BQ305" si="9">+BA305+($CI305-$AK305)/($CI$304-$AK$304)</f>
        <v>-1.330000000000001E-2</v>
      </c>
      <c r="BC305" s="541">
        <f t="shared" si="9"/>
        <v>-1.320000000000001E-2</v>
      </c>
      <c r="BD305" s="541">
        <f t="shared" si="9"/>
        <v>-1.3100000000000011E-2</v>
      </c>
      <c r="BE305" s="541">
        <f t="shared" si="9"/>
        <v>-1.3000000000000012E-2</v>
      </c>
      <c r="BF305" s="541">
        <f t="shared" si="9"/>
        <v>-1.2900000000000012E-2</v>
      </c>
      <c r="BG305" s="541">
        <f t="shared" si="9"/>
        <v>-1.2800000000000013E-2</v>
      </c>
      <c r="BH305" s="541">
        <f t="shared" si="9"/>
        <v>-1.2700000000000013E-2</v>
      </c>
      <c r="BI305" s="541">
        <f t="shared" si="9"/>
        <v>-1.2600000000000014E-2</v>
      </c>
      <c r="BJ305" s="541">
        <f t="shared" si="9"/>
        <v>-1.2500000000000015E-2</v>
      </c>
      <c r="BK305" s="541">
        <f t="shared" si="9"/>
        <v>-1.2400000000000015E-2</v>
      </c>
      <c r="BL305" s="541">
        <f t="shared" si="9"/>
        <v>-1.2300000000000016E-2</v>
      </c>
      <c r="BM305" s="541">
        <f t="shared" si="9"/>
        <v>-1.2200000000000016E-2</v>
      </c>
      <c r="BN305" s="541">
        <f t="shared" si="9"/>
        <v>-1.2100000000000017E-2</v>
      </c>
      <c r="BO305" s="541">
        <f t="shared" si="9"/>
        <v>-1.2000000000000018E-2</v>
      </c>
      <c r="BP305" s="541">
        <f t="shared" si="9"/>
        <v>-1.1900000000000018E-2</v>
      </c>
      <c r="BQ305" s="541">
        <f t="shared" si="9"/>
        <v>-1.1800000000000019E-2</v>
      </c>
      <c r="BR305" s="541">
        <f t="shared" ref="BR305:CG305" si="10">+BQ305+($CI305-$AK305)/($CI$304-$AK$304)</f>
        <v>-1.1700000000000019E-2</v>
      </c>
      <c r="BS305" s="541">
        <f t="shared" si="10"/>
        <v>-1.160000000000002E-2</v>
      </c>
      <c r="BT305" s="541">
        <f t="shared" si="10"/>
        <v>-1.1500000000000021E-2</v>
      </c>
      <c r="BU305" s="541">
        <f t="shared" si="10"/>
        <v>-1.1400000000000021E-2</v>
      </c>
      <c r="BV305" s="541">
        <f t="shared" si="10"/>
        <v>-1.1300000000000022E-2</v>
      </c>
      <c r="BW305" s="541">
        <f t="shared" si="10"/>
        <v>-1.1200000000000022E-2</v>
      </c>
      <c r="BX305" s="541">
        <f t="shared" si="10"/>
        <v>-1.1100000000000023E-2</v>
      </c>
      <c r="BY305" s="541">
        <f t="shared" si="10"/>
        <v>-1.1000000000000024E-2</v>
      </c>
      <c r="BZ305" s="541">
        <f t="shared" si="10"/>
        <v>-1.0900000000000024E-2</v>
      </c>
      <c r="CA305" s="541">
        <f t="shared" si="10"/>
        <v>-1.0800000000000025E-2</v>
      </c>
      <c r="CB305" s="541">
        <f t="shared" si="10"/>
        <v>-1.0700000000000025E-2</v>
      </c>
      <c r="CC305" s="541">
        <f t="shared" si="10"/>
        <v>-1.0600000000000026E-2</v>
      </c>
      <c r="CD305" s="541">
        <f t="shared" si="10"/>
        <v>-1.0500000000000027E-2</v>
      </c>
      <c r="CE305" s="541">
        <f t="shared" si="10"/>
        <v>-1.0400000000000027E-2</v>
      </c>
      <c r="CF305" s="541">
        <f t="shared" si="10"/>
        <v>-1.0300000000000028E-2</v>
      </c>
      <c r="CG305" s="541">
        <f t="shared" si="10"/>
        <v>-1.0200000000000028E-2</v>
      </c>
      <c r="CH305" s="541">
        <f t="shared" ref="AL305:CH311" si="11">+CG305+($CI305-$AK305)/($CI$304-$AK$304)</f>
        <v>-1.0100000000000029E-2</v>
      </c>
      <c r="CI305" s="541">
        <v>-0.01</v>
      </c>
    </row>
    <row r="306" spans="1:87" ht="14.25" customHeight="1" x14ac:dyDescent="0.35">
      <c r="A306" s="47" t="s">
        <v>148</v>
      </c>
      <c r="B306" s="541">
        <v>-2.4437482657075748E-2</v>
      </c>
      <c r="C306" s="541">
        <f t="shared" si="5"/>
        <v>-2.4437482657075748E-2</v>
      </c>
      <c r="D306" s="541">
        <f t="shared" si="6"/>
        <v>-2.4159909637749992E-2</v>
      </c>
      <c r="E306" s="541">
        <f t="shared" si="6"/>
        <v>-2.3882336618424236E-2</v>
      </c>
      <c r="F306" s="541">
        <f t="shared" si="6"/>
        <v>-2.360476359909848E-2</v>
      </c>
      <c r="G306" s="541">
        <f t="shared" si="6"/>
        <v>-2.3327190579772724E-2</v>
      </c>
      <c r="H306" s="541">
        <f t="shared" si="6"/>
        <v>-2.3049617560446968E-2</v>
      </c>
      <c r="I306" s="541">
        <f t="shared" si="6"/>
        <v>-2.2772044541121212E-2</v>
      </c>
      <c r="J306" s="541">
        <f t="shared" si="6"/>
        <v>-2.2494471521795456E-2</v>
      </c>
      <c r="K306" s="541">
        <f t="shared" si="6"/>
        <v>-2.22168985024697E-2</v>
      </c>
      <c r="L306" s="541">
        <f t="shared" si="6"/>
        <v>-2.1939325483143944E-2</v>
      </c>
      <c r="M306" s="541">
        <f t="shared" si="6"/>
        <v>-2.1661752463818188E-2</v>
      </c>
      <c r="N306" s="541">
        <f t="shared" si="6"/>
        <v>-2.1384179444492432E-2</v>
      </c>
      <c r="O306" s="541">
        <f t="shared" si="6"/>
        <v>-2.1106606425166676E-2</v>
      </c>
      <c r="P306" s="541">
        <f t="shared" si="6"/>
        <v>-2.082903340584092E-2</v>
      </c>
      <c r="Q306" s="541">
        <f t="shared" si="6"/>
        <v>-2.0551460386515164E-2</v>
      </c>
      <c r="R306" s="541">
        <f t="shared" si="6"/>
        <v>-2.0273887367189408E-2</v>
      </c>
      <c r="S306" s="541">
        <f t="shared" si="6"/>
        <v>-1.9996314347863652E-2</v>
      </c>
      <c r="T306" s="541">
        <f t="shared" si="6"/>
        <v>-1.9718741328537896E-2</v>
      </c>
      <c r="U306" s="541">
        <f t="shared" si="6"/>
        <v>-1.944116830921214E-2</v>
      </c>
      <c r="V306" s="541">
        <f t="shared" si="6"/>
        <v>-1.9163595289886384E-2</v>
      </c>
      <c r="W306" s="541">
        <f t="shared" si="6"/>
        <v>-1.8886022270560628E-2</v>
      </c>
      <c r="X306" s="541">
        <f t="shared" si="6"/>
        <v>-1.8608449251234872E-2</v>
      </c>
      <c r="Y306" s="541">
        <f t="shared" si="6"/>
        <v>-1.8330876231909116E-2</v>
      </c>
      <c r="Z306" s="541">
        <f t="shared" si="6"/>
        <v>-1.805330321258336E-2</v>
      </c>
      <c r="AA306" s="541">
        <f t="shared" si="6"/>
        <v>-1.7775730193257604E-2</v>
      </c>
      <c r="AB306" s="541">
        <f t="shared" si="6"/>
        <v>-1.7498157173931848E-2</v>
      </c>
      <c r="AC306" s="541">
        <f t="shared" si="6"/>
        <v>-1.7220584154606092E-2</v>
      </c>
      <c r="AD306" s="541">
        <f t="shared" si="6"/>
        <v>-1.6943011135280336E-2</v>
      </c>
      <c r="AE306" s="541">
        <f t="shared" si="6"/>
        <v>-1.666543811595458E-2</v>
      </c>
      <c r="AF306" s="541">
        <f t="shared" si="6"/>
        <v>-1.6387865096628824E-2</v>
      </c>
      <c r="AG306" s="541">
        <f t="shared" si="6"/>
        <v>-1.6110292077303068E-2</v>
      </c>
      <c r="AH306" s="541">
        <f t="shared" si="6"/>
        <v>-1.5832719057977312E-2</v>
      </c>
      <c r="AI306" s="541">
        <f t="shared" si="6"/>
        <v>-1.5555146038651555E-2</v>
      </c>
      <c r="AJ306" s="541">
        <f t="shared" si="6"/>
        <v>-1.5277573019325797E-2</v>
      </c>
      <c r="AK306" s="542">
        <f t="shared" si="7"/>
        <v>-1.4999999999999999E-2</v>
      </c>
      <c r="AL306" s="541">
        <f t="shared" si="11"/>
        <v>-1.49E-2</v>
      </c>
      <c r="AM306" s="541">
        <f t="shared" si="11"/>
        <v>-1.4800000000000001E-2</v>
      </c>
      <c r="AN306" s="541">
        <f t="shared" si="11"/>
        <v>-1.4700000000000001E-2</v>
      </c>
      <c r="AO306" s="541">
        <f t="shared" si="11"/>
        <v>-1.4600000000000002E-2</v>
      </c>
      <c r="AP306" s="541">
        <f t="shared" si="11"/>
        <v>-1.4500000000000002E-2</v>
      </c>
      <c r="AQ306" s="541">
        <f t="shared" si="11"/>
        <v>-1.4400000000000003E-2</v>
      </c>
      <c r="AR306" s="541">
        <f t="shared" si="11"/>
        <v>-1.4300000000000004E-2</v>
      </c>
      <c r="AS306" s="541">
        <f t="shared" si="11"/>
        <v>-1.4200000000000004E-2</v>
      </c>
      <c r="AT306" s="541">
        <f t="shared" si="11"/>
        <v>-1.4100000000000005E-2</v>
      </c>
      <c r="AU306" s="541">
        <f t="shared" si="11"/>
        <v>-1.4000000000000005E-2</v>
      </c>
      <c r="AV306" s="541">
        <f t="shared" si="11"/>
        <v>-1.3900000000000006E-2</v>
      </c>
      <c r="AW306" s="541">
        <f t="shared" si="11"/>
        <v>-1.3800000000000007E-2</v>
      </c>
      <c r="AX306" s="541">
        <f t="shared" si="11"/>
        <v>-1.3700000000000007E-2</v>
      </c>
      <c r="AY306" s="541">
        <f t="shared" si="11"/>
        <v>-1.3600000000000008E-2</v>
      </c>
      <c r="AZ306" s="541">
        <f t="shared" si="11"/>
        <v>-1.3500000000000009E-2</v>
      </c>
      <c r="BA306" s="541">
        <f t="shared" si="11"/>
        <v>-1.3400000000000009E-2</v>
      </c>
      <c r="BB306" s="541">
        <f t="shared" si="11"/>
        <v>-1.330000000000001E-2</v>
      </c>
      <c r="BC306" s="541">
        <f t="shared" si="11"/>
        <v>-1.320000000000001E-2</v>
      </c>
      <c r="BD306" s="541">
        <f t="shared" si="11"/>
        <v>-1.3100000000000011E-2</v>
      </c>
      <c r="BE306" s="541">
        <f t="shared" si="11"/>
        <v>-1.3000000000000012E-2</v>
      </c>
      <c r="BF306" s="541">
        <f t="shared" si="11"/>
        <v>-1.2900000000000012E-2</v>
      </c>
      <c r="BG306" s="541">
        <f t="shared" si="11"/>
        <v>-1.2800000000000013E-2</v>
      </c>
      <c r="BH306" s="541">
        <f t="shared" si="11"/>
        <v>-1.2700000000000013E-2</v>
      </c>
      <c r="BI306" s="541">
        <f t="shared" si="11"/>
        <v>-1.2600000000000014E-2</v>
      </c>
      <c r="BJ306" s="541">
        <f t="shared" si="11"/>
        <v>-1.2500000000000015E-2</v>
      </c>
      <c r="BK306" s="541">
        <f t="shared" si="11"/>
        <v>-1.2400000000000015E-2</v>
      </c>
      <c r="BL306" s="541">
        <f t="shared" si="11"/>
        <v>-1.2300000000000016E-2</v>
      </c>
      <c r="BM306" s="541">
        <f t="shared" si="11"/>
        <v>-1.2200000000000016E-2</v>
      </c>
      <c r="BN306" s="541">
        <f t="shared" si="11"/>
        <v>-1.2100000000000017E-2</v>
      </c>
      <c r="BO306" s="541">
        <f t="shared" si="11"/>
        <v>-1.2000000000000018E-2</v>
      </c>
      <c r="BP306" s="541">
        <f t="shared" si="11"/>
        <v>-1.1900000000000018E-2</v>
      </c>
      <c r="BQ306" s="541">
        <f t="shared" si="11"/>
        <v>-1.1800000000000019E-2</v>
      </c>
      <c r="BR306" s="541">
        <f t="shared" si="11"/>
        <v>-1.1700000000000019E-2</v>
      </c>
      <c r="BS306" s="541">
        <f t="shared" si="11"/>
        <v>-1.160000000000002E-2</v>
      </c>
      <c r="BT306" s="541">
        <f t="shared" si="11"/>
        <v>-1.1500000000000021E-2</v>
      </c>
      <c r="BU306" s="541">
        <f t="shared" si="11"/>
        <v>-1.1400000000000021E-2</v>
      </c>
      <c r="BV306" s="541">
        <f t="shared" si="11"/>
        <v>-1.1300000000000022E-2</v>
      </c>
      <c r="BW306" s="541">
        <f t="shared" si="11"/>
        <v>-1.1200000000000022E-2</v>
      </c>
      <c r="BX306" s="541">
        <f t="shared" si="11"/>
        <v>-1.1100000000000023E-2</v>
      </c>
      <c r="BY306" s="541">
        <f t="shared" si="11"/>
        <v>-1.1000000000000024E-2</v>
      </c>
      <c r="BZ306" s="541">
        <f t="shared" si="11"/>
        <v>-1.0900000000000024E-2</v>
      </c>
      <c r="CA306" s="541">
        <f t="shared" si="11"/>
        <v>-1.0800000000000025E-2</v>
      </c>
      <c r="CB306" s="541">
        <f t="shared" si="11"/>
        <v>-1.0700000000000025E-2</v>
      </c>
      <c r="CC306" s="541">
        <f t="shared" si="11"/>
        <v>-1.0600000000000026E-2</v>
      </c>
      <c r="CD306" s="541">
        <f t="shared" si="11"/>
        <v>-1.0500000000000027E-2</v>
      </c>
      <c r="CE306" s="541">
        <f t="shared" si="11"/>
        <v>-1.0400000000000027E-2</v>
      </c>
      <c r="CF306" s="541">
        <f t="shared" si="11"/>
        <v>-1.0300000000000028E-2</v>
      </c>
      <c r="CG306" s="541">
        <f t="shared" si="11"/>
        <v>-1.0200000000000028E-2</v>
      </c>
      <c r="CH306" s="541">
        <f t="shared" si="11"/>
        <v>-1.0100000000000029E-2</v>
      </c>
      <c r="CI306" s="541">
        <v>-0.01</v>
      </c>
    </row>
    <row r="307" spans="1:87" ht="14.25" customHeight="1" x14ac:dyDescent="0.35">
      <c r="A307" s="47" t="s">
        <v>149</v>
      </c>
      <c r="B307" s="541">
        <v>-1.7607958140227167E-2</v>
      </c>
      <c r="C307" s="541">
        <f t="shared" si="5"/>
        <v>-1.7607958140227167E-2</v>
      </c>
      <c r="D307" s="541">
        <f t="shared" si="6"/>
        <v>-1.7531253489044014E-2</v>
      </c>
      <c r="E307" s="541">
        <f t="shared" si="6"/>
        <v>-1.7454548837860861E-2</v>
      </c>
      <c r="F307" s="541">
        <f t="shared" si="6"/>
        <v>-1.7377844186677708E-2</v>
      </c>
      <c r="G307" s="541">
        <f t="shared" si="6"/>
        <v>-1.7301139535494555E-2</v>
      </c>
      <c r="H307" s="541">
        <f t="shared" si="6"/>
        <v>-1.7224434884311402E-2</v>
      </c>
      <c r="I307" s="541">
        <f t="shared" si="6"/>
        <v>-1.7147730233128249E-2</v>
      </c>
      <c r="J307" s="541">
        <f t="shared" si="6"/>
        <v>-1.7071025581945096E-2</v>
      </c>
      <c r="K307" s="541">
        <f t="shared" si="6"/>
        <v>-1.6994320930761943E-2</v>
      </c>
      <c r="L307" s="541">
        <f t="shared" si="6"/>
        <v>-1.6917616279578791E-2</v>
      </c>
      <c r="M307" s="541">
        <f t="shared" si="6"/>
        <v>-1.6840911628395638E-2</v>
      </c>
      <c r="N307" s="541">
        <f t="shared" si="6"/>
        <v>-1.6764206977212485E-2</v>
      </c>
      <c r="O307" s="541">
        <f t="shared" si="6"/>
        <v>-1.6687502326029332E-2</v>
      </c>
      <c r="P307" s="541">
        <f t="shared" si="6"/>
        <v>-1.6610797674846179E-2</v>
      </c>
      <c r="Q307" s="541">
        <f t="shared" si="6"/>
        <v>-1.6534093023663026E-2</v>
      </c>
      <c r="R307" s="541">
        <f t="shared" si="6"/>
        <v>-1.6457388372479873E-2</v>
      </c>
      <c r="S307" s="541">
        <f t="shared" si="6"/>
        <v>-1.638068372129672E-2</v>
      </c>
      <c r="T307" s="541">
        <f t="shared" si="6"/>
        <v>-1.6303979070113567E-2</v>
      </c>
      <c r="U307" s="541">
        <f t="shared" si="6"/>
        <v>-1.6227274418930415E-2</v>
      </c>
      <c r="V307" s="541">
        <f t="shared" si="6"/>
        <v>-1.6150569767747262E-2</v>
      </c>
      <c r="W307" s="541">
        <f t="shared" si="6"/>
        <v>-1.6073865116564109E-2</v>
      </c>
      <c r="X307" s="541">
        <f t="shared" si="6"/>
        <v>-1.5997160465380956E-2</v>
      </c>
      <c r="Y307" s="541">
        <f t="shared" si="6"/>
        <v>-1.5920455814197803E-2</v>
      </c>
      <c r="Z307" s="541">
        <f t="shared" si="6"/>
        <v>-1.584375116301465E-2</v>
      </c>
      <c r="AA307" s="541">
        <f t="shared" si="6"/>
        <v>-1.5767046511831497E-2</v>
      </c>
      <c r="AB307" s="541">
        <f t="shared" si="6"/>
        <v>-1.5690341860648344E-2</v>
      </c>
      <c r="AC307" s="541">
        <f t="shared" si="6"/>
        <v>-1.5613637209465193E-2</v>
      </c>
      <c r="AD307" s="541">
        <f t="shared" si="6"/>
        <v>-1.5536932558282042E-2</v>
      </c>
      <c r="AE307" s="541">
        <f t="shared" si="6"/>
        <v>-1.5460227907098891E-2</v>
      </c>
      <c r="AF307" s="541">
        <f t="shared" si="6"/>
        <v>-1.538352325591574E-2</v>
      </c>
      <c r="AG307" s="541">
        <f t="shared" si="6"/>
        <v>-1.5306818604732588E-2</v>
      </c>
      <c r="AH307" s="541">
        <f t="shared" si="6"/>
        <v>-1.5230113953549437E-2</v>
      </c>
      <c r="AI307" s="541">
        <f t="shared" si="6"/>
        <v>-1.5153409302366286E-2</v>
      </c>
      <c r="AJ307" s="541">
        <f t="shared" si="6"/>
        <v>-1.5076704651183135E-2</v>
      </c>
      <c r="AK307" s="542">
        <f t="shared" si="7"/>
        <v>-1.4999999999999999E-2</v>
      </c>
      <c r="AL307" s="541">
        <f t="shared" si="11"/>
        <v>-1.49E-2</v>
      </c>
      <c r="AM307" s="541">
        <f t="shared" si="11"/>
        <v>-1.4800000000000001E-2</v>
      </c>
      <c r="AN307" s="541">
        <f t="shared" si="11"/>
        <v>-1.4700000000000001E-2</v>
      </c>
      <c r="AO307" s="541">
        <f t="shared" si="11"/>
        <v>-1.4600000000000002E-2</v>
      </c>
      <c r="AP307" s="541">
        <f t="shared" si="11"/>
        <v>-1.4500000000000002E-2</v>
      </c>
      <c r="AQ307" s="541">
        <f t="shared" si="11"/>
        <v>-1.4400000000000003E-2</v>
      </c>
      <c r="AR307" s="541">
        <f t="shared" si="11"/>
        <v>-1.4300000000000004E-2</v>
      </c>
      <c r="AS307" s="541">
        <f t="shared" si="11"/>
        <v>-1.4200000000000004E-2</v>
      </c>
      <c r="AT307" s="541">
        <f t="shared" si="11"/>
        <v>-1.4100000000000005E-2</v>
      </c>
      <c r="AU307" s="541">
        <f t="shared" si="11"/>
        <v>-1.4000000000000005E-2</v>
      </c>
      <c r="AV307" s="541">
        <f t="shared" si="11"/>
        <v>-1.3900000000000006E-2</v>
      </c>
      <c r="AW307" s="541">
        <f t="shared" si="11"/>
        <v>-1.3800000000000007E-2</v>
      </c>
      <c r="AX307" s="541">
        <f t="shared" si="11"/>
        <v>-1.3700000000000007E-2</v>
      </c>
      <c r="AY307" s="541">
        <f t="shared" si="11"/>
        <v>-1.3600000000000008E-2</v>
      </c>
      <c r="AZ307" s="541">
        <f t="shared" si="11"/>
        <v>-1.3500000000000009E-2</v>
      </c>
      <c r="BA307" s="541">
        <f t="shared" si="11"/>
        <v>-1.3400000000000009E-2</v>
      </c>
      <c r="BB307" s="541">
        <f t="shared" si="11"/>
        <v>-1.330000000000001E-2</v>
      </c>
      <c r="BC307" s="541">
        <f t="shared" si="11"/>
        <v>-1.320000000000001E-2</v>
      </c>
      <c r="BD307" s="541">
        <f t="shared" si="11"/>
        <v>-1.3100000000000011E-2</v>
      </c>
      <c r="BE307" s="541">
        <f t="shared" si="11"/>
        <v>-1.3000000000000012E-2</v>
      </c>
      <c r="BF307" s="541">
        <f t="shared" si="11"/>
        <v>-1.2900000000000012E-2</v>
      </c>
      <c r="BG307" s="541">
        <f t="shared" si="11"/>
        <v>-1.2800000000000013E-2</v>
      </c>
      <c r="BH307" s="541">
        <f t="shared" si="11"/>
        <v>-1.2700000000000013E-2</v>
      </c>
      <c r="BI307" s="541">
        <f t="shared" si="11"/>
        <v>-1.2600000000000014E-2</v>
      </c>
      <c r="BJ307" s="541">
        <f t="shared" si="11"/>
        <v>-1.2500000000000015E-2</v>
      </c>
      <c r="BK307" s="541">
        <f t="shared" si="11"/>
        <v>-1.2400000000000015E-2</v>
      </c>
      <c r="BL307" s="541">
        <f t="shared" si="11"/>
        <v>-1.2300000000000016E-2</v>
      </c>
      <c r="BM307" s="541">
        <f t="shared" si="11"/>
        <v>-1.2200000000000016E-2</v>
      </c>
      <c r="BN307" s="541">
        <f t="shared" si="11"/>
        <v>-1.2100000000000017E-2</v>
      </c>
      <c r="BO307" s="541">
        <f t="shared" si="11"/>
        <v>-1.2000000000000018E-2</v>
      </c>
      <c r="BP307" s="541">
        <f t="shared" si="11"/>
        <v>-1.1900000000000018E-2</v>
      </c>
      <c r="BQ307" s="541">
        <f t="shared" si="11"/>
        <v>-1.1800000000000019E-2</v>
      </c>
      <c r="BR307" s="541">
        <f t="shared" si="11"/>
        <v>-1.1700000000000019E-2</v>
      </c>
      <c r="BS307" s="541">
        <f t="shared" si="11"/>
        <v>-1.160000000000002E-2</v>
      </c>
      <c r="BT307" s="541">
        <f t="shared" si="11"/>
        <v>-1.1500000000000021E-2</v>
      </c>
      <c r="BU307" s="541">
        <f t="shared" si="11"/>
        <v>-1.1400000000000021E-2</v>
      </c>
      <c r="BV307" s="541">
        <f t="shared" si="11"/>
        <v>-1.1300000000000022E-2</v>
      </c>
      <c r="BW307" s="541">
        <f t="shared" si="11"/>
        <v>-1.1200000000000022E-2</v>
      </c>
      <c r="BX307" s="541">
        <f t="shared" si="11"/>
        <v>-1.1100000000000023E-2</v>
      </c>
      <c r="BY307" s="541">
        <f t="shared" si="11"/>
        <v>-1.1000000000000024E-2</v>
      </c>
      <c r="BZ307" s="541">
        <f t="shared" si="11"/>
        <v>-1.0900000000000024E-2</v>
      </c>
      <c r="CA307" s="541">
        <f t="shared" si="11"/>
        <v>-1.0800000000000025E-2</v>
      </c>
      <c r="CB307" s="541">
        <f t="shared" si="11"/>
        <v>-1.0700000000000025E-2</v>
      </c>
      <c r="CC307" s="541">
        <f t="shared" si="11"/>
        <v>-1.0600000000000026E-2</v>
      </c>
      <c r="CD307" s="541">
        <f t="shared" si="11"/>
        <v>-1.0500000000000027E-2</v>
      </c>
      <c r="CE307" s="541">
        <f t="shared" si="11"/>
        <v>-1.0400000000000027E-2</v>
      </c>
      <c r="CF307" s="541">
        <f t="shared" si="11"/>
        <v>-1.0300000000000028E-2</v>
      </c>
      <c r="CG307" s="541">
        <f t="shared" si="11"/>
        <v>-1.0200000000000028E-2</v>
      </c>
      <c r="CH307" s="541">
        <f t="shared" si="11"/>
        <v>-1.0100000000000029E-2</v>
      </c>
      <c r="CI307" s="541">
        <v>-0.01</v>
      </c>
    </row>
    <row r="308" spans="1:87" ht="14.25" customHeight="1" x14ac:dyDescent="0.35">
      <c r="A308" s="47" t="s">
        <v>150</v>
      </c>
      <c r="B308" s="541">
        <v>-3.3290256115789174E-2</v>
      </c>
      <c r="C308" s="541">
        <f t="shared" si="5"/>
        <v>-3.3290256115789174E-2</v>
      </c>
      <c r="D308" s="541">
        <f t="shared" si="6"/>
        <v>-3.2800693525851098E-2</v>
      </c>
      <c r="E308" s="541">
        <f t="shared" si="6"/>
        <v>-3.2311130935913021E-2</v>
      </c>
      <c r="F308" s="541">
        <f t="shared" si="6"/>
        <v>-3.1821568345974945E-2</v>
      </c>
      <c r="G308" s="541">
        <f t="shared" si="6"/>
        <v>-3.1332005756036868E-2</v>
      </c>
      <c r="H308" s="541">
        <f t="shared" si="6"/>
        <v>-3.0842443166098792E-2</v>
      </c>
      <c r="I308" s="541">
        <f t="shared" si="6"/>
        <v>-3.0352880576160715E-2</v>
      </c>
      <c r="J308" s="541">
        <f t="shared" si="6"/>
        <v>-2.9863317986222639E-2</v>
      </c>
      <c r="K308" s="541">
        <f t="shared" si="6"/>
        <v>-2.9373755396284562E-2</v>
      </c>
      <c r="L308" s="541">
        <f t="shared" si="6"/>
        <v>-2.8884192806346486E-2</v>
      </c>
      <c r="M308" s="541">
        <f t="shared" si="6"/>
        <v>-2.8394630216408409E-2</v>
      </c>
      <c r="N308" s="541">
        <f t="shared" si="6"/>
        <v>-2.7905067626470333E-2</v>
      </c>
      <c r="O308" s="541">
        <f t="shared" si="6"/>
        <v>-2.7415505036532256E-2</v>
      </c>
      <c r="P308" s="541">
        <f t="shared" si="6"/>
        <v>-2.692594244659418E-2</v>
      </c>
      <c r="Q308" s="541">
        <f t="shared" si="6"/>
        <v>-2.6436379856656103E-2</v>
      </c>
      <c r="R308" s="541">
        <f t="shared" si="6"/>
        <v>-2.5946817266718027E-2</v>
      </c>
      <c r="S308" s="541">
        <f t="shared" si="6"/>
        <v>-2.545725467677995E-2</v>
      </c>
      <c r="T308" s="541">
        <f t="shared" si="6"/>
        <v>-2.4967692086841874E-2</v>
      </c>
      <c r="U308" s="541">
        <f t="shared" si="6"/>
        <v>-2.4478129496903797E-2</v>
      </c>
      <c r="V308" s="541">
        <f t="shared" si="6"/>
        <v>-2.3988566906965721E-2</v>
      </c>
      <c r="W308" s="541">
        <f t="shared" si="6"/>
        <v>-2.3499004317027644E-2</v>
      </c>
      <c r="X308" s="541">
        <f t="shared" si="6"/>
        <v>-2.3009441727089568E-2</v>
      </c>
      <c r="Y308" s="541">
        <f t="shared" si="6"/>
        <v>-2.2519879137151491E-2</v>
      </c>
      <c r="Z308" s="541">
        <f t="shared" si="6"/>
        <v>-2.2030316547213415E-2</v>
      </c>
      <c r="AA308" s="541">
        <f t="shared" si="6"/>
        <v>-2.1540753957275338E-2</v>
      </c>
      <c r="AB308" s="541">
        <f t="shared" si="6"/>
        <v>-2.1051191367337262E-2</v>
      </c>
      <c r="AC308" s="541">
        <f t="shared" si="6"/>
        <v>-2.0561628777399185E-2</v>
      </c>
      <c r="AD308" s="541">
        <f t="shared" si="6"/>
        <v>-2.0072066187461109E-2</v>
      </c>
      <c r="AE308" s="541">
        <f t="shared" si="6"/>
        <v>-1.9582503597523032E-2</v>
      </c>
      <c r="AF308" s="541">
        <f t="shared" si="6"/>
        <v>-1.9092941007584956E-2</v>
      </c>
      <c r="AG308" s="541">
        <f t="shared" si="6"/>
        <v>-1.8603378417646879E-2</v>
      </c>
      <c r="AH308" s="541">
        <f t="shared" si="6"/>
        <v>-1.8113815827708803E-2</v>
      </c>
      <c r="AI308" s="541">
        <f t="shared" si="6"/>
        <v>-1.7624253237770726E-2</v>
      </c>
      <c r="AJ308" s="541">
        <f t="shared" si="6"/>
        <v>-1.713469064783265E-2</v>
      </c>
      <c r="AK308" s="542">
        <f t="shared" si="7"/>
        <v>-1.6645128057894587E-2</v>
      </c>
      <c r="AL308" s="541">
        <f t="shared" si="11"/>
        <v>-1.6512225496736695E-2</v>
      </c>
      <c r="AM308" s="541">
        <f t="shared" si="11"/>
        <v>-1.6379322935578804E-2</v>
      </c>
      <c r="AN308" s="541">
        <f t="shared" si="11"/>
        <v>-1.6246420374420912E-2</v>
      </c>
      <c r="AO308" s="541">
        <f t="shared" si="11"/>
        <v>-1.611351781326302E-2</v>
      </c>
      <c r="AP308" s="541">
        <f t="shared" si="11"/>
        <v>-1.5980615252105129E-2</v>
      </c>
      <c r="AQ308" s="541">
        <f t="shared" si="11"/>
        <v>-1.5847712690947237E-2</v>
      </c>
      <c r="AR308" s="541">
        <f t="shared" si="11"/>
        <v>-1.5714810129789345E-2</v>
      </c>
      <c r="AS308" s="541">
        <f t="shared" si="11"/>
        <v>-1.5581907568631453E-2</v>
      </c>
      <c r="AT308" s="541">
        <f t="shared" si="11"/>
        <v>-1.5449005007473562E-2</v>
      </c>
      <c r="AU308" s="541">
        <f t="shared" si="11"/>
        <v>-1.531610244631567E-2</v>
      </c>
      <c r="AV308" s="541">
        <f t="shared" si="11"/>
        <v>-1.5183199885157778E-2</v>
      </c>
      <c r="AW308" s="541">
        <f t="shared" si="11"/>
        <v>-1.5050297323999887E-2</v>
      </c>
      <c r="AX308" s="541">
        <f t="shared" si="11"/>
        <v>-1.4917394762841995E-2</v>
      </c>
      <c r="AY308" s="541">
        <f t="shared" si="11"/>
        <v>-1.4784492201684103E-2</v>
      </c>
      <c r="AZ308" s="541">
        <f t="shared" si="11"/>
        <v>-1.4651589640526212E-2</v>
      </c>
      <c r="BA308" s="541">
        <f t="shared" si="11"/>
        <v>-1.451868707936832E-2</v>
      </c>
      <c r="BB308" s="541">
        <f t="shared" si="11"/>
        <v>-1.4385784518210428E-2</v>
      </c>
      <c r="BC308" s="541">
        <f t="shared" si="11"/>
        <v>-1.4252881957052536E-2</v>
      </c>
      <c r="BD308" s="541">
        <f t="shared" si="11"/>
        <v>-1.4119979395894645E-2</v>
      </c>
      <c r="BE308" s="541">
        <f t="shared" si="11"/>
        <v>-1.3987076834736753E-2</v>
      </c>
      <c r="BF308" s="541">
        <f t="shared" si="11"/>
        <v>-1.3854174273578861E-2</v>
      </c>
      <c r="BG308" s="541">
        <f t="shared" si="11"/>
        <v>-1.372127171242097E-2</v>
      </c>
      <c r="BH308" s="541">
        <f t="shared" si="11"/>
        <v>-1.3588369151263078E-2</v>
      </c>
      <c r="BI308" s="541">
        <f t="shared" si="11"/>
        <v>-1.3455466590105186E-2</v>
      </c>
      <c r="BJ308" s="541">
        <f t="shared" si="11"/>
        <v>-1.3322564028947294E-2</v>
      </c>
      <c r="BK308" s="541">
        <f t="shared" si="11"/>
        <v>-1.3189661467789403E-2</v>
      </c>
      <c r="BL308" s="541">
        <f t="shared" si="11"/>
        <v>-1.3056758906631511E-2</v>
      </c>
      <c r="BM308" s="541">
        <f t="shared" si="11"/>
        <v>-1.2923856345473619E-2</v>
      </c>
      <c r="BN308" s="541">
        <f t="shared" si="11"/>
        <v>-1.2790953784315728E-2</v>
      </c>
      <c r="BO308" s="541">
        <f t="shared" si="11"/>
        <v>-1.2658051223157836E-2</v>
      </c>
      <c r="BP308" s="541">
        <f t="shared" si="11"/>
        <v>-1.2525148661999944E-2</v>
      </c>
      <c r="BQ308" s="541">
        <f t="shared" si="11"/>
        <v>-1.2392246100842053E-2</v>
      </c>
      <c r="BR308" s="541">
        <f t="shared" si="11"/>
        <v>-1.2259343539684161E-2</v>
      </c>
      <c r="BS308" s="541">
        <f t="shared" si="11"/>
        <v>-1.2126440978526269E-2</v>
      </c>
      <c r="BT308" s="541">
        <f t="shared" si="11"/>
        <v>-1.1993538417368377E-2</v>
      </c>
      <c r="BU308" s="541">
        <f t="shared" si="11"/>
        <v>-1.1860635856210486E-2</v>
      </c>
      <c r="BV308" s="541">
        <f t="shared" si="11"/>
        <v>-1.1727733295052594E-2</v>
      </c>
      <c r="BW308" s="541">
        <f t="shared" si="11"/>
        <v>-1.1594830733894702E-2</v>
      </c>
      <c r="BX308" s="541">
        <f t="shared" si="11"/>
        <v>-1.1461928172736811E-2</v>
      </c>
      <c r="BY308" s="541">
        <f t="shared" si="11"/>
        <v>-1.1329025611578919E-2</v>
      </c>
      <c r="BZ308" s="541">
        <f t="shared" si="11"/>
        <v>-1.1196123050421027E-2</v>
      </c>
      <c r="CA308" s="541">
        <f t="shared" si="11"/>
        <v>-1.1063220489263136E-2</v>
      </c>
      <c r="CB308" s="541">
        <f t="shared" si="11"/>
        <v>-1.0930317928105244E-2</v>
      </c>
      <c r="CC308" s="541">
        <f t="shared" si="11"/>
        <v>-1.0797415366947352E-2</v>
      </c>
      <c r="CD308" s="541">
        <f t="shared" si="11"/>
        <v>-1.066451280578946E-2</v>
      </c>
      <c r="CE308" s="541">
        <f t="shared" si="11"/>
        <v>-1.0531610244631569E-2</v>
      </c>
      <c r="CF308" s="541">
        <f t="shared" si="11"/>
        <v>-1.0398707683473677E-2</v>
      </c>
      <c r="CG308" s="541">
        <f t="shared" si="11"/>
        <v>-1.0265805122315785E-2</v>
      </c>
      <c r="CH308" s="541">
        <f t="shared" si="11"/>
        <v>-1.0132902561157894E-2</v>
      </c>
      <c r="CI308" s="541">
        <v>-0.01</v>
      </c>
    </row>
    <row r="309" spans="1:87" ht="14.25" customHeight="1" x14ac:dyDescent="0.35">
      <c r="A309" s="47" t="s">
        <v>151</v>
      </c>
      <c r="B309" s="541">
        <v>-9.5085158710504613E-3</v>
      </c>
      <c r="C309" s="541">
        <f t="shared" si="5"/>
        <v>-9.5085158710504613E-3</v>
      </c>
      <c r="D309" s="541">
        <f t="shared" si="6"/>
        <v>-9.6700301101372132E-3</v>
      </c>
      <c r="E309" s="541">
        <f t="shared" si="6"/>
        <v>-9.8315443492239651E-3</v>
      </c>
      <c r="F309" s="541">
        <f t="shared" si="6"/>
        <v>-9.993058588310717E-3</v>
      </c>
      <c r="G309" s="541">
        <f t="shared" si="6"/>
        <v>-1.0154572827397469E-2</v>
      </c>
      <c r="H309" s="541">
        <f t="shared" si="6"/>
        <v>-1.0316087066484221E-2</v>
      </c>
      <c r="I309" s="541">
        <f t="shared" si="6"/>
        <v>-1.0477601305570973E-2</v>
      </c>
      <c r="J309" s="541">
        <f t="shared" si="6"/>
        <v>-1.0639115544657725E-2</v>
      </c>
      <c r="K309" s="541">
        <f t="shared" si="6"/>
        <v>-1.0800629783744476E-2</v>
      </c>
      <c r="L309" s="541">
        <f t="shared" si="6"/>
        <v>-1.0962144022831228E-2</v>
      </c>
      <c r="M309" s="541">
        <f t="shared" si="6"/>
        <v>-1.112365826191798E-2</v>
      </c>
      <c r="N309" s="541">
        <f t="shared" si="6"/>
        <v>-1.1285172501004732E-2</v>
      </c>
      <c r="O309" s="541">
        <f t="shared" si="6"/>
        <v>-1.1446686740091484E-2</v>
      </c>
      <c r="P309" s="541">
        <f t="shared" si="6"/>
        <v>-1.1608200979178236E-2</v>
      </c>
      <c r="Q309" s="541">
        <f t="shared" si="6"/>
        <v>-1.1769715218264988E-2</v>
      </c>
      <c r="R309" s="541">
        <f t="shared" si="6"/>
        <v>-1.193122945735174E-2</v>
      </c>
      <c r="S309" s="541">
        <f t="shared" si="6"/>
        <v>-1.2092743696438491E-2</v>
      </c>
      <c r="T309" s="541">
        <f t="shared" si="6"/>
        <v>-1.2254257935525243E-2</v>
      </c>
      <c r="U309" s="541">
        <f t="shared" si="6"/>
        <v>-1.2415772174611995E-2</v>
      </c>
      <c r="V309" s="541">
        <f t="shared" si="6"/>
        <v>-1.2577286413698747E-2</v>
      </c>
      <c r="W309" s="541">
        <f t="shared" si="6"/>
        <v>-1.2738800652785499E-2</v>
      </c>
      <c r="X309" s="541">
        <f t="shared" si="6"/>
        <v>-1.2900314891872251E-2</v>
      </c>
      <c r="Y309" s="541">
        <f t="shared" si="6"/>
        <v>-1.3061829130959003E-2</v>
      </c>
      <c r="Z309" s="541">
        <f t="shared" si="6"/>
        <v>-1.3223343370045755E-2</v>
      </c>
      <c r="AA309" s="541">
        <f t="shared" si="6"/>
        <v>-1.3384857609132507E-2</v>
      </c>
      <c r="AB309" s="541">
        <f t="shared" si="6"/>
        <v>-1.3546371848219258E-2</v>
      </c>
      <c r="AC309" s="541">
        <f t="shared" si="6"/>
        <v>-1.370788608730601E-2</v>
      </c>
      <c r="AD309" s="541">
        <f t="shared" si="6"/>
        <v>-1.3869400326392762E-2</v>
      </c>
      <c r="AE309" s="541">
        <f t="shared" si="6"/>
        <v>-1.4030914565479514E-2</v>
      </c>
      <c r="AF309" s="541">
        <f t="shared" si="6"/>
        <v>-1.4192428804566266E-2</v>
      </c>
      <c r="AG309" s="541">
        <f t="shared" si="6"/>
        <v>-1.4353943043653018E-2</v>
      </c>
      <c r="AH309" s="541">
        <f t="shared" si="6"/>
        <v>-1.451545728273977E-2</v>
      </c>
      <c r="AI309" s="541">
        <f t="shared" si="6"/>
        <v>-1.4676971521826522E-2</v>
      </c>
      <c r="AJ309" s="541">
        <f t="shared" si="6"/>
        <v>-1.4838485760913274E-2</v>
      </c>
      <c r="AK309" s="542">
        <f t="shared" si="7"/>
        <v>-1.4999999999999999E-2</v>
      </c>
      <c r="AL309" s="541">
        <f t="shared" si="11"/>
        <v>-1.49E-2</v>
      </c>
      <c r="AM309" s="541">
        <f t="shared" si="11"/>
        <v>-1.4800000000000001E-2</v>
      </c>
      <c r="AN309" s="541">
        <f t="shared" si="11"/>
        <v>-1.4700000000000001E-2</v>
      </c>
      <c r="AO309" s="541">
        <f t="shared" si="11"/>
        <v>-1.4600000000000002E-2</v>
      </c>
      <c r="AP309" s="541">
        <f t="shared" si="11"/>
        <v>-1.4500000000000002E-2</v>
      </c>
      <c r="AQ309" s="541">
        <f t="shared" si="11"/>
        <v>-1.4400000000000003E-2</v>
      </c>
      <c r="AR309" s="541">
        <f t="shared" si="11"/>
        <v>-1.4300000000000004E-2</v>
      </c>
      <c r="AS309" s="541">
        <f t="shared" si="11"/>
        <v>-1.4200000000000004E-2</v>
      </c>
      <c r="AT309" s="541">
        <f t="shared" si="11"/>
        <v>-1.4100000000000005E-2</v>
      </c>
      <c r="AU309" s="541">
        <f t="shared" si="11"/>
        <v>-1.4000000000000005E-2</v>
      </c>
      <c r="AV309" s="541">
        <f t="shared" si="11"/>
        <v>-1.3900000000000006E-2</v>
      </c>
      <c r="AW309" s="541">
        <f t="shared" si="11"/>
        <v>-1.3800000000000007E-2</v>
      </c>
      <c r="AX309" s="541">
        <f t="shared" si="11"/>
        <v>-1.3700000000000007E-2</v>
      </c>
      <c r="AY309" s="541">
        <f t="shared" si="11"/>
        <v>-1.3600000000000008E-2</v>
      </c>
      <c r="AZ309" s="541">
        <f t="shared" si="11"/>
        <v>-1.3500000000000009E-2</v>
      </c>
      <c r="BA309" s="541">
        <f t="shared" si="11"/>
        <v>-1.3400000000000009E-2</v>
      </c>
      <c r="BB309" s="541">
        <f t="shared" si="11"/>
        <v>-1.330000000000001E-2</v>
      </c>
      <c r="BC309" s="541">
        <f t="shared" si="11"/>
        <v>-1.320000000000001E-2</v>
      </c>
      <c r="BD309" s="541">
        <f t="shared" si="11"/>
        <v>-1.3100000000000011E-2</v>
      </c>
      <c r="BE309" s="541">
        <f t="shared" si="11"/>
        <v>-1.3000000000000012E-2</v>
      </c>
      <c r="BF309" s="541">
        <f t="shared" si="11"/>
        <v>-1.2900000000000012E-2</v>
      </c>
      <c r="BG309" s="541">
        <f t="shared" si="11"/>
        <v>-1.2800000000000013E-2</v>
      </c>
      <c r="BH309" s="541">
        <f t="shared" si="11"/>
        <v>-1.2700000000000013E-2</v>
      </c>
      <c r="BI309" s="541">
        <f t="shared" si="11"/>
        <v>-1.2600000000000014E-2</v>
      </c>
      <c r="BJ309" s="541">
        <f t="shared" si="11"/>
        <v>-1.2500000000000015E-2</v>
      </c>
      <c r="BK309" s="541">
        <f t="shared" si="11"/>
        <v>-1.2400000000000015E-2</v>
      </c>
      <c r="BL309" s="541">
        <f t="shared" si="11"/>
        <v>-1.2300000000000016E-2</v>
      </c>
      <c r="BM309" s="541">
        <f t="shared" si="11"/>
        <v>-1.2200000000000016E-2</v>
      </c>
      <c r="BN309" s="541">
        <f t="shared" si="11"/>
        <v>-1.2100000000000017E-2</v>
      </c>
      <c r="BO309" s="541">
        <f t="shared" si="11"/>
        <v>-1.2000000000000018E-2</v>
      </c>
      <c r="BP309" s="541">
        <f t="shared" si="11"/>
        <v>-1.1900000000000018E-2</v>
      </c>
      <c r="BQ309" s="541">
        <f t="shared" si="11"/>
        <v>-1.1800000000000019E-2</v>
      </c>
      <c r="BR309" s="541">
        <f t="shared" si="11"/>
        <v>-1.1700000000000019E-2</v>
      </c>
      <c r="BS309" s="541">
        <f t="shared" si="11"/>
        <v>-1.160000000000002E-2</v>
      </c>
      <c r="BT309" s="541">
        <f t="shared" si="11"/>
        <v>-1.1500000000000021E-2</v>
      </c>
      <c r="BU309" s="541">
        <f t="shared" si="11"/>
        <v>-1.1400000000000021E-2</v>
      </c>
      <c r="BV309" s="541">
        <f t="shared" si="11"/>
        <v>-1.1300000000000022E-2</v>
      </c>
      <c r="BW309" s="541">
        <f t="shared" si="11"/>
        <v>-1.1200000000000022E-2</v>
      </c>
      <c r="BX309" s="541">
        <f t="shared" si="11"/>
        <v>-1.1100000000000023E-2</v>
      </c>
      <c r="BY309" s="541">
        <f t="shared" si="11"/>
        <v>-1.1000000000000024E-2</v>
      </c>
      <c r="BZ309" s="541">
        <f t="shared" si="11"/>
        <v>-1.0900000000000024E-2</v>
      </c>
      <c r="CA309" s="541">
        <f t="shared" si="11"/>
        <v>-1.0800000000000025E-2</v>
      </c>
      <c r="CB309" s="541">
        <f t="shared" si="11"/>
        <v>-1.0700000000000025E-2</v>
      </c>
      <c r="CC309" s="541">
        <f t="shared" si="11"/>
        <v>-1.0600000000000026E-2</v>
      </c>
      <c r="CD309" s="541">
        <f t="shared" si="11"/>
        <v>-1.0500000000000027E-2</v>
      </c>
      <c r="CE309" s="541">
        <f t="shared" si="11"/>
        <v>-1.0400000000000027E-2</v>
      </c>
      <c r="CF309" s="541">
        <f t="shared" si="11"/>
        <v>-1.0300000000000028E-2</v>
      </c>
      <c r="CG309" s="541">
        <f t="shared" si="11"/>
        <v>-1.0200000000000028E-2</v>
      </c>
      <c r="CH309" s="541">
        <f t="shared" si="11"/>
        <v>-1.0100000000000029E-2</v>
      </c>
      <c r="CI309" s="541">
        <v>-0.01</v>
      </c>
    </row>
    <row r="310" spans="1:87" ht="14.25" customHeight="1" x14ac:dyDescent="0.35">
      <c r="A310" s="47" t="s">
        <v>217</v>
      </c>
      <c r="B310" s="541">
        <v>-6.1723758937997997E-3</v>
      </c>
      <c r="C310" s="541">
        <f t="shared" si="5"/>
        <v>-6.1723758937997997E-3</v>
      </c>
      <c r="D310" s="541">
        <f t="shared" si="6"/>
        <v>-6.4320118969233347E-3</v>
      </c>
      <c r="E310" s="541">
        <f t="shared" si="6"/>
        <v>-6.6916479000468697E-3</v>
      </c>
      <c r="F310" s="541">
        <f t="shared" si="6"/>
        <v>-6.9512839031704047E-3</v>
      </c>
      <c r="G310" s="541">
        <f t="shared" si="6"/>
        <v>-7.2109199062939397E-3</v>
      </c>
      <c r="H310" s="541">
        <f t="shared" si="6"/>
        <v>-7.4705559094174747E-3</v>
      </c>
      <c r="I310" s="541">
        <f t="shared" si="6"/>
        <v>-7.7301919125410097E-3</v>
      </c>
      <c r="J310" s="541">
        <f t="shared" si="6"/>
        <v>-7.9898279156645456E-3</v>
      </c>
      <c r="K310" s="541">
        <f t="shared" si="6"/>
        <v>-8.2494639187880806E-3</v>
      </c>
      <c r="L310" s="541">
        <f t="shared" si="6"/>
        <v>-8.5090999219116156E-3</v>
      </c>
      <c r="M310" s="541">
        <f t="shared" si="6"/>
        <v>-8.7687359250351506E-3</v>
      </c>
      <c r="N310" s="541">
        <f t="shared" si="6"/>
        <v>-9.0283719281586856E-3</v>
      </c>
      <c r="O310" s="541">
        <f t="shared" si="6"/>
        <v>-9.2880079312822206E-3</v>
      </c>
      <c r="P310" s="541">
        <f t="shared" si="6"/>
        <v>-9.5476439344057557E-3</v>
      </c>
      <c r="Q310" s="541">
        <f t="shared" si="6"/>
        <v>-9.8072799375292907E-3</v>
      </c>
      <c r="R310" s="541">
        <f t="shared" si="6"/>
        <v>-1.0066915940652826E-2</v>
      </c>
      <c r="S310" s="541">
        <f t="shared" si="6"/>
        <v>-1.0326551943776361E-2</v>
      </c>
      <c r="T310" s="541">
        <f t="shared" si="6"/>
        <v>-1.0586187946899896E-2</v>
      </c>
      <c r="U310" s="541">
        <f t="shared" si="6"/>
        <v>-1.0845823950023431E-2</v>
      </c>
      <c r="V310" s="541">
        <f t="shared" si="6"/>
        <v>-1.1105459953146966E-2</v>
      </c>
      <c r="W310" s="541">
        <f t="shared" si="6"/>
        <v>-1.1365095956270501E-2</v>
      </c>
      <c r="X310" s="541">
        <f t="shared" si="6"/>
        <v>-1.1624731959394036E-2</v>
      </c>
      <c r="Y310" s="541">
        <f t="shared" si="6"/>
        <v>-1.1884367962517571E-2</v>
      </c>
      <c r="Z310" s="541">
        <f t="shared" si="6"/>
        <v>-1.2144003965641106E-2</v>
      </c>
      <c r="AA310" s="541">
        <f t="shared" si="6"/>
        <v>-1.2403639968764641E-2</v>
      </c>
      <c r="AB310" s="541">
        <f t="shared" si="6"/>
        <v>-1.2663275971888176E-2</v>
      </c>
      <c r="AC310" s="541">
        <f t="shared" si="6"/>
        <v>-1.2922911975011711E-2</v>
      </c>
      <c r="AD310" s="541">
        <f t="shared" si="6"/>
        <v>-1.3182547978135246E-2</v>
      </c>
      <c r="AE310" s="541">
        <f t="shared" si="6"/>
        <v>-1.3442183981258781E-2</v>
      </c>
      <c r="AF310" s="541">
        <f t="shared" si="6"/>
        <v>-1.3701819984382316E-2</v>
      </c>
      <c r="AG310" s="541">
        <f t="shared" si="6"/>
        <v>-1.3961455987505851E-2</v>
      </c>
      <c r="AH310" s="541">
        <f t="shared" si="6"/>
        <v>-1.4221091990629386E-2</v>
      </c>
      <c r="AI310" s="541">
        <f t="shared" si="6"/>
        <v>-1.4480727993752921E-2</v>
      </c>
      <c r="AJ310" s="541">
        <f t="shared" si="6"/>
        <v>-1.4740363996876456E-2</v>
      </c>
      <c r="AK310" s="542">
        <f t="shared" si="7"/>
        <v>-1.4999999999999999E-2</v>
      </c>
      <c r="AL310" s="541">
        <f t="shared" si="11"/>
        <v>-1.49E-2</v>
      </c>
      <c r="AM310" s="541">
        <f t="shared" si="11"/>
        <v>-1.4800000000000001E-2</v>
      </c>
      <c r="AN310" s="541">
        <f t="shared" si="11"/>
        <v>-1.4700000000000001E-2</v>
      </c>
      <c r="AO310" s="541">
        <f t="shared" si="11"/>
        <v>-1.4600000000000002E-2</v>
      </c>
      <c r="AP310" s="541">
        <f t="shared" si="11"/>
        <v>-1.4500000000000002E-2</v>
      </c>
      <c r="AQ310" s="541">
        <f t="shared" si="11"/>
        <v>-1.4400000000000003E-2</v>
      </c>
      <c r="AR310" s="541">
        <f t="shared" si="11"/>
        <v>-1.4300000000000004E-2</v>
      </c>
      <c r="AS310" s="541">
        <f t="shared" si="11"/>
        <v>-1.4200000000000004E-2</v>
      </c>
      <c r="AT310" s="541">
        <f t="shared" si="11"/>
        <v>-1.4100000000000005E-2</v>
      </c>
      <c r="AU310" s="541">
        <f t="shared" si="11"/>
        <v>-1.4000000000000005E-2</v>
      </c>
      <c r="AV310" s="541">
        <f t="shared" si="11"/>
        <v>-1.3900000000000006E-2</v>
      </c>
      <c r="AW310" s="541">
        <f t="shared" si="11"/>
        <v>-1.3800000000000007E-2</v>
      </c>
      <c r="AX310" s="541">
        <f t="shared" si="11"/>
        <v>-1.3700000000000007E-2</v>
      </c>
      <c r="AY310" s="541">
        <f t="shared" si="11"/>
        <v>-1.3600000000000008E-2</v>
      </c>
      <c r="AZ310" s="541">
        <f t="shared" si="11"/>
        <v>-1.3500000000000009E-2</v>
      </c>
      <c r="BA310" s="541">
        <f t="shared" si="11"/>
        <v>-1.3400000000000009E-2</v>
      </c>
      <c r="BB310" s="541">
        <f t="shared" si="11"/>
        <v>-1.330000000000001E-2</v>
      </c>
      <c r="BC310" s="541">
        <f t="shared" si="11"/>
        <v>-1.320000000000001E-2</v>
      </c>
      <c r="BD310" s="541">
        <f t="shared" si="11"/>
        <v>-1.3100000000000011E-2</v>
      </c>
      <c r="BE310" s="541">
        <f t="shared" si="11"/>
        <v>-1.3000000000000012E-2</v>
      </c>
      <c r="BF310" s="541">
        <f t="shared" si="11"/>
        <v>-1.2900000000000012E-2</v>
      </c>
      <c r="BG310" s="541">
        <f t="shared" si="11"/>
        <v>-1.2800000000000013E-2</v>
      </c>
      <c r="BH310" s="541">
        <f t="shared" si="11"/>
        <v>-1.2700000000000013E-2</v>
      </c>
      <c r="BI310" s="541">
        <f t="shared" si="11"/>
        <v>-1.2600000000000014E-2</v>
      </c>
      <c r="BJ310" s="541">
        <f t="shared" si="11"/>
        <v>-1.2500000000000015E-2</v>
      </c>
      <c r="BK310" s="541">
        <f t="shared" si="11"/>
        <v>-1.2400000000000015E-2</v>
      </c>
      <c r="BL310" s="541">
        <f t="shared" si="11"/>
        <v>-1.2300000000000016E-2</v>
      </c>
      <c r="BM310" s="541">
        <f t="shared" si="11"/>
        <v>-1.2200000000000016E-2</v>
      </c>
      <c r="BN310" s="541">
        <f t="shared" si="11"/>
        <v>-1.2100000000000017E-2</v>
      </c>
      <c r="BO310" s="541">
        <f t="shared" si="11"/>
        <v>-1.2000000000000018E-2</v>
      </c>
      <c r="BP310" s="541">
        <f t="shared" si="11"/>
        <v>-1.1900000000000018E-2</v>
      </c>
      <c r="BQ310" s="541">
        <f t="shared" si="11"/>
        <v>-1.1800000000000019E-2</v>
      </c>
      <c r="BR310" s="541">
        <f t="shared" si="11"/>
        <v>-1.1700000000000019E-2</v>
      </c>
      <c r="BS310" s="541">
        <f t="shared" si="11"/>
        <v>-1.160000000000002E-2</v>
      </c>
      <c r="BT310" s="541">
        <f t="shared" si="11"/>
        <v>-1.1500000000000021E-2</v>
      </c>
      <c r="BU310" s="541">
        <f t="shared" si="11"/>
        <v>-1.1400000000000021E-2</v>
      </c>
      <c r="BV310" s="541">
        <f t="shared" si="11"/>
        <v>-1.1300000000000022E-2</v>
      </c>
      <c r="BW310" s="541">
        <f t="shared" si="11"/>
        <v>-1.1200000000000022E-2</v>
      </c>
      <c r="BX310" s="541">
        <f t="shared" si="11"/>
        <v>-1.1100000000000023E-2</v>
      </c>
      <c r="BY310" s="541">
        <f t="shared" si="11"/>
        <v>-1.1000000000000024E-2</v>
      </c>
      <c r="BZ310" s="541">
        <f t="shared" si="11"/>
        <v>-1.0900000000000024E-2</v>
      </c>
      <c r="CA310" s="541">
        <f t="shared" si="11"/>
        <v>-1.0800000000000025E-2</v>
      </c>
      <c r="CB310" s="541">
        <f t="shared" si="11"/>
        <v>-1.0700000000000025E-2</v>
      </c>
      <c r="CC310" s="541">
        <f t="shared" si="11"/>
        <v>-1.0600000000000026E-2</v>
      </c>
      <c r="CD310" s="541">
        <f t="shared" si="11"/>
        <v>-1.0500000000000027E-2</v>
      </c>
      <c r="CE310" s="541">
        <f t="shared" si="11"/>
        <v>-1.0400000000000027E-2</v>
      </c>
      <c r="CF310" s="541">
        <f t="shared" si="11"/>
        <v>-1.0300000000000028E-2</v>
      </c>
      <c r="CG310" s="541">
        <f t="shared" si="11"/>
        <v>-1.0200000000000028E-2</v>
      </c>
      <c r="CH310" s="541">
        <f t="shared" si="11"/>
        <v>-1.0100000000000029E-2</v>
      </c>
      <c r="CI310" s="541">
        <v>-0.01</v>
      </c>
    </row>
    <row r="311" spans="1:87" ht="14.25" customHeight="1" x14ac:dyDescent="0.35">
      <c r="A311" s="47" t="s">
        <v>153</v>
      </c>
      <c r="B311" s="541">
        <v>-1.3591820837663957E-2</v>
      </c>
      <c r="C311" s="541">
        <f t="shared" si="5"/>
        <v>-1.3591820837663957E-2</v>
      </c>
      <c r="D311" s="541">
        <f t="shared" si="6"/>
        <v>-1.363323787185031E-2</v>
      </c>
      <c r="E311" s="541">
        <f t="shared" si="6"/>
        <v>-1.3674654906036664E-2</v>
      </c>
      <c r="F311" s="541">
        <f t="shared" si="6"/>
        <v>-1.3716071940223017E-2</v>
      </c>
      <c r="G311" s="541">
        <f t="shared" si="6"/>
        <v>-1.3757488974409371E-2</v>
      </c>
      <c r="H311" s="541">
        <f t="shared" si="6"/>
        <v>-1.3798906008595724E-2</v>
      </c>
      <c r="I311" s="541">
        <f t="shared" si="6"/>
        <v>-1.3840323042782078E-2</v>
      </c>
      <c r="J311" s="541">
        <f t="shared" si="6"/>
        <v>-1.3881740076968432E-2</v>
      </c>
      <c r="K311" s="541">
        <f t="shared" si="6"/>
        <v>-1.3923157111154785E-2</v>
      </c>
      <c r="L311" s="541">
        <f t="shared" si="6"/>
        <v>-1.3964574145341139E-2</v>
      </c>
      <c r="M311" s="541">
        <f t="shared" si="6"/>
        <v>-1.4005991179527492E-2</v>
      </c>
      <c r="N311" s="541">
        <f t="shared" si="6"/>
        <v>-1.4047408213713846E-2</v>
      </c>
      <c r="O311" s="541">
        <f t="shared" si="6"/>
        <v>-1.40888252479002E-2</v>
      </c>
      <c r="P311" s="541">
        <f t="shared" si="6"/>
        <v>-1.4130242282086553E-2</v>
      </c>
      <c r="Q311" s="541">
        <f t="shared" si="6"/>
        <v>-1.4171659316272907E-2</v>
      </c>
      <c r="R311" s="541">
        <f t="shared" si="6"/>
        <v>-1.421307635045926E-2</v>
      </c>
      <c r="S311" s="541">
        <f t="shared" si="6"/>
        <v>-1.4254493384645614E-2</v>
      </c>
      <c r="T311" s="541">
        <f t="shared" si="6"/>
        <v>-1.4295910418831968E-2</v>
      </c>
      <c r="U311" s="541">
        <f t="shared" si="6"/>
        <v>-1.4337327453018321E-2</v>
      </c>
      <c r="V311" s="541">
        <f t="shared" si="6"/>
        <v>-1.4378744487204675E-2</v>
      </c>
      <c r="W311" s="541">
        <f t="shared" si="6"/>
        <v>-1.4420161521391028E-2</v>
      </c>
      <c r="X311" s="541">
        <f t="shared" si="6"/>
        <v>-1.4461578555577382E-2</v>
      </c>
      <c r="Y311" s="541">
        <f t="shared" si="6"/>
        <v>-1.4502995589763736E-2</v>
      </c>
      <c r="Z311" s="541">
        <f t="shared" si="6"/>
        <v>-1.4544412623950089E-2</v>
      </c>
      <c r="AA311" s="541">
        <f t="shared" si="6"/>
        <v>-1.4585829658136443E-2</v>
      </c>
      <c r="AB311" s="541">
        <f t="shared" si="6"/>
        <v>-1.4627246692322796E-2</v>
      </c>
      <c r="AC311" s="541">
        <f t="shared" si="6"/>
        <v>-1.466866372650915E-2</v>
      </c>
      <c r="AD311" s="541">
        <f t="shared" si="6"/>
        <v>-1.4710080760695503E-2</v>
      </c>
      <c r="AE311" s="541">
        <f t="shared" si="6"/>
        <v>-1.4751497794881857E-2</v>
      </c>
      <c r="AF311" s="541">
        <f t="shared" si="6"/>
        <v>-1.4792914829068211E-2</v>
      </c>
      <c r="AG311" s="541">
        <f t="shared" si="6"/>
        <v>-1.4834331863254564E-2</v>
      </c>
      <c r="AH311" s="541">
        <f t="shared" si="6"/>
        <v>-1.4875748897440918E-2</v>
      </c>
      <c r="AI311" s="541">
        <f t="shared" si="6"/>
        <v>-1.4917165931627271E-2</v>
      </c>
      <c r="AJ311" s="541">
        <f t="shared" si="6"/>
        <v>-1.4958582965813625E-2</v>
      </c>
      <c r="AK311" s="542">
        <f t="shared" si="7"/>
        <v>-1.4999999999999999E-2</v>
      </c>
      <c r="AL311" s="541">
        <f t="shared" si="11"/>
        <v>-1.49E-2</v>
      </c>
      <c r="AM311" s="541">
        <f t="shared" si="11"/>
        <v>-1.4800000000000001E-2</v>
      </c>
      <c r="AN311" s="541">
        <f t="shared" si="11"/>
        <v>-1.4700000000000001E-2</v>
      </c>
      <c r="AO311" s="541">
        <f t="shared" si="11"/>
        <v>-1.4600000000000002E-2</v>
      </c>
      <c r="AP311" s="541">
        <f t="shared" si="11"/>
        <v>-1.4500000000000002E-2</v>
      </c>
      <c r="AQ311" s="541">
        <f t="shared" si="11"/>
        <v>-1.4400000000000003E-2</v>
      </c>
      <c r="AR311" s="541">
        <f t="shared" si="11"/>
        <v>-1.4300000000000004E-2</v>
      </c>
      <c r="AS311" s="541">
        <f t="shared" si="11"/>
        <v>-1.4200000000000004E-2</v>
      </c>
      <c r="AT311" s="541">
        <f t="shared" si="11"/>
        <v>-1.4100000000000005E-2</v>
      </c>
      <c r="AU311" s="541">
        <f t="shared" ref="AU311:BJ326" si="12">+AT311+($CI311-$AK311)/($CI$304-$AK$304)</f>
        <v>-1.4000000000000005E-2</v>
      </c>
      <c r="AV311" s="541">
        <f t="shared" si="12"/>
        <v>-1.3900000000000006E-2</v>
      </c>
      <c r="AW311" s="541">
        <f t="shared" si="12"/>
        <v>-1.3800000000000007E-2</v>
      </c>
      <c r="AX311" s="541">
        <f t="shared" si="12"/>
        <v>-1.3700000000000007E-2</v>
      </c>
      <c r="AY311" s="541">
        <f t="shared" si="12"/>
        <v>-1.3600000000000008E-2</v>
      </c>
      <c r="AZ311" s="541">
        <f t="shared" si="12"/>
        <v>-1.3500000000000009E-2</v>
      </c>
      <c r="BA311" s="541">
        <f t="shared" si="12"/>
        <v>-1.3400000000000009E-2</v>
      </c>
      <c r="BB311" s="541">
        <f t="shared" si="12"/>
        <v>-1.330000000000001E-2</v>
      </c>
      <c r="BC311" s="541">
        <f t="shared" si="12"/>
        <v>-1.320000000000001E-2</v>
      </c>
      <c r="BD311" s="541">
        <f t="shared" si="12"/>
        <v>-1.3100000000000011E-2</v>
      </c>
      <c r="BE311" s="541">
        <f t="shared" si="12"/>
        <v>-1.3000000000000012E-2</v>
      </c>
      <c r="BF311" s="541">
        <f t="shared" si="12"/>
        <v>-1.2900000000000012E-2</v>
      </c>
      <c r="BG311" s="541">
        <f t="shared" si="12"/>
        <v>-1.2800000000000013E-2</v>
      </c>
      <c r="BH311" s="541">
        <f t="shared" si="12"/>
        <v>-1.2700000000000013E-2</v>
      </c>
      <c r="BI311" s="541">
        <f t="shared" si="12"/>
        <v>-1.2600000000000014E-2</v>
      </c>
      <c r="BJ311" s="541">
        <f t="shared" si="12"/>
        <v>-1.2500000000000015E-2</v>
      </c>
      <c r="BK311" s="541">
        <f t="shared" ref="BK311:BZ326" si="13">+BJ311+($CI311-$AK311)/($CI$304-$AK$304)</f>
        <v>-1.2400000000000015E-2</v>
      </c>
      <c r="BL311" s="541">
        <f t="shared" si="13"/>
        <v>-1.2300000000000016E-2</v>
      </c>
      <c r="BM311" s="541">
        <f t="shared" si="13"/>
        <v>-1.2200000000000016E-2</v>
      </c>
      <c r="BN311" s="541">
        <f t="shared" si="13"/>
        <v>-1.2100000000000017E-2</v>
      </c>
      <c r="BO311" s="541">
        <f t="shared" si="13"/>
        <v>-1.2000000000000018E-2</v>
      </c>
      <c r="BP311" s="541">
        <f t="shared" si="13"/>
        <v>-1.1900000000000018E-2</v>
      </c>
      <c r="BQ311" s="541">
        <f t="shared" si="13"/>
        <v>-1.1800000000000019E-2</v>
      </c>
      <c r="BR311" s="541">
        <f t="shared" si="13"/>
        <v>-1.1700000000000019E-2</v>
      </c>
      <c r="BS311" s="541">
        <f t="shared" si="13"/>
        <v>-1.160000000000002E-2</v>
      </c>
      <c r="BT311" s="541">
        <f t="shared" si="13"/>
        <v>-1.1500000000000021E-2</v>
      </c>
      <c r="BU311" s="541">
        <f t="shared" si="13"/>
        <v>-1.1400000000000021E-2</v>
      </c>
      <c r="BV311" s="541">
        <f t="shared" si="13"/>
        <v>-1.1300000000000022E-2</v>
      </c>
      <c r="BW311" s="541">
        <f t="shared" si="13"/>
        <v>-1.1200000000000022E-2</v>
      </c>
      <c r="BX311" s="541">
        <f t="shared" si="13"/>
        <v>-1.1100000000000023E-2</v>
      </c>
      <c r="BY311" s="541">
        <f t="shared" si="13"/>
        <v>-1.1000000000000024E-2</v>
      </c>
      <c r="BZ311" s="541">
        <f t="shared" si="13"/>
        <v>-1.0900000000000024E-2</v>
      </c>
      <c r="CA311" s="541">
        <f t="shared" ref="CA311:CH326" si="14">+BZ311+($CI311-$AK311)/($CI$304-$AK$304)</f>
        <v>-1.0800000000000025E-2</v>
      </c>
      <c r="CB311" s="541">
        <f t="shared" si="14"/>
        <v>-1.0700000000000025E-2</v>
      </c>
      <c r="CC311" s="541">
        <f t="shared" si="14"/>
        <v>-1.0600000000000026E-2</v>
      </c>
      <c r="CD311" s="541">
        <f t="shared" si="14"/>
        <v>-1.0500000000000027E-2</v>
      </c>
      <c r="CE311" s="541">
        <f t="shared" si="14"/>
        <v>-1.0400000000000027E-2</v>
      </c>
      <c r="CF311" s="541">
        <f t="shared" si="14"/>
        <v>-1.0300000000000028E-2</v>
      </c>
      <c r="CG311" s="541">
        <f t="shared" si="14"/>
        <v>-1.0200000000000028E-2</v>
      </c>
      <c r="CH311" s="541">
        <f t="shared" si="14"/>
        <v>-1.0100000000000029E-2</v>
      </c>
      <c r="CI311" s="541">
        <v>-0.01</v>
      </c>
    </row>
    <row r="312" spans="1:87" ht="14.25" customHeight="1" x14ac:dyDescent="0.35">
      <c r="A312" s="47" t="s">
        <v>154</v>
      </c>
      <c r="B312" s="541">
        <v>1.4688412873807583E-3</v>
      </c>
      <c r="C312" s="543">
        <v>-5.0000000000000001E-3</v>
      </c>
      <c r="D312" s="541">
        <f t="shared" si="6"/>
        <v>-5.2941176470588233E-3</v>
      </c>
      <c r="E312" s="541">
        <f t="shared" si="6"/>
        <v>-5.5882352941176465E-3</v>
      </c>
      <c r="F312" s="541">
        <f t="shared" si="6"/>
        <v>-5.8823529411764696E-3</v>
      </c>
      <c r="G312" s="541">
        <f t="shared" si="6"/>
        <v>-6.1764705882352928E-3</v>
      </c>
      <c r="H312" s="541">
        <f t="shared" si="6"/>
        <v>-6.470588235294116E-3</v>
      </c>
      <c r="I312" s="541">
        <f t="shared" si="6"/>
        <v>-6.7647058823529392E-3</v>
      </c>
      <c r="J312" s="541">
        <f t="shared" si="6"/>
        <v>-7.0588235294117624E-3</v>
      </c>
      <c r="K312" s="541">
        <f t="shared" si="6"/>
        <v>-7.3529411764705855E-3</v>
      </c>
      <c r="L312" s="541">
        <f t="shared" si="6"/>
        <v>-7.6470588235294087E-3</v>
      </c>
      <c r="M312" s="541">
        <f t="shared" si="6"/>
        <v>-7.9411764705882328E-3</v>
      </c>
      <c r="N312" s="541">
        <f t="shared" si="6"/>
        <v>-8.2352941176470559E-3</v>
      </c>
      <c r="O312" s="541">
        <f t="shared" si="6"/>
        <v>-8.5294117647058791E-3</v>
      </c>
      <c r="P312" s="541">
        <f t="shared" si="6"/>
        <v>-8.8235294117647023E-3</v>
      </c>
      <c r="Q312" s="541">
        <f t="shared" si="6"/>
        <v>-9.1176470588235255E-3</v>
      </c>
      <c r="R312" s="541">
        <f t="shared" si="6"/>
        <v>-9.4117647058823486E-3</v>
      </c>
      <c r="S312" s="541">
        <f t="shared" si="6"/>
        <v>-9.7058823529411718E-3</v>
      </c>
      <c r="T312" s="541">
        <f t="shared" si="6"/>
        <v>-9.999999999999995E-3</v>
      </c>
      <c r="U312" s="541">
        <f t="shared" si="6"/>
        <v>-1.0294117647058818E-2</v>
      </c>
      <c r="V312" s="541">
        <f t="shared" si="6"/>
        <v>-1.0588235294117641E-2</v>
      </c>
      <c r="W312" s="541">
        <f t="shared" si="6"/>
        <v>-1.0882352941176465E-2</v>
      </c>
      <c r="X312" s="541">
        <f t="shared" si="6"/>
        <v>-1.1176470588235288E-2</v>
      </c>
      <c r="Y312" s="541">
        <f t="shared" si="6"/>
        <v>-1.1470588235294111E-2</v>
      </c>
      <c r="Z312" s="541">
        <f t="shared" si="6"/>
        <v>-1.1764705882352934E-2</v>
      </c>
      <c r="AA312" s="541">
        <f t="shared" si="6"/>
        <v>-1.2058823529411757E-2</v>
      </c>
      <c r="AB312" s="541">
        <f t="shared" ref="AB312:AJ327" si="15">AA312+($AK312-$C312)/($AK$304-$C$304)</f>
        <v>-1.235294117647058E-2</v>
      </c>
      <c r="AC312" s="541">
        <f t="shared" si="15"/>
        <v>-1.2647058823529404E-2</v>
      </c>
      <c r="AD312" s="541">
        <f t="shared" si="15"/>
        <v>-1.2941176470588227E-2</v>
      </c>
      <c r="AE312" s="541">
        <f t="shared" si="15"/>
        <v>-1.323529411764705E-2</v>
      </c>
      <c r="AF312" s="541">
        <f t="shared" si="15"/>
        <v>-1.3529411764705873E-2</v>
      </c>
      <c r="AG312" s="541">
        <f t="shared" si="15"/>
        <v>-1.3823529411764696E-2</v>
      </c>
      <c r="AH312" s="541">
        <f t="shared" si="15"/>
        <v>-1.411764705882352E-2</v>
      </c>
      <c r="AI312" s="541">
        <f t="shared" si="15"/>
        <v>-1.4411764705882343E-2</v>
      </c>
      <c r="AJ312" s="541">
        <f t="shared" si="15"/>
        <v>-1.4705882352941166E-2</v>
      </c>
      <c r="AK312" s="542">
        <f t="shared" si="7"/>
        <v>-1.4999999999999999E-2</v>
      </c>
      <c r="AL312" s="541">
        <f t="shared" ref="AL312:BA327" si="16">+AK312+($CI312-$AK312)/($CI$304-$AK$304)</f>
        <v>-1.49E-2</v>
      </c>
      <c r="AM312" s="541">
        <f t="shared" si="16"/>
        <v>-1.4800000000000001E-2</v>
      </c>
      <c r="AN312" s="541">
        <f t="shared" si="16"/>
        <v>-1.4700000000000001E-2</v>
      </c>
      <c r="AO312" s="541">
        <f t="shared" si="16"/>
        <v>-1.4600000000000002E-2</v>
      </c>
      <c r="AP312" s="541">
        <f t="shared" si="16"/>
        <v>-1.4500000000000002E-2</v>
      </c>
      <c r="AQ312" s="541">
        <f t="shared" si="16"/>
        <v>-1.4400000000000003E-2</v>
      </c>
      <c r="AR312" s="541">
        <f t="shared" si="16"/>
        <v>-1.4300000000000004E-2</v>
      </c>
      <c r="AS312" s="541">
        <f t="shared" si="16"/>
        <v>-1.4200000000000004E-2</v>
      </c>
      <c r="AT312" s="541">
        <f t="shared" si="16"/>
        <v>-1.4100000000000005E-2</v>
      </c>
      <c r="AU312" s="541">
        <f t="shared" si="16"/>
        <v>-1.4000000000000005E-2</v>
      </c>
      <c r="AV312" s="541">
        <f t="shared" si="16"/>
        <v>-1.3900000000000006E-2</v>
      </c>
      <c r="AW312" s="541">
        <f t="shared" si="16"/>
        <v>-1.3800000000000007E-2</v>
      </c>
      <c r="AX312" s="541">
        <f t="shared" si="16"/>
        <v>-1.3700000000000007E-2</v>
      </c>
      <c r="AY312" s="541">
        <f t="shared" si="16"/>
        <v>-1.3600000000000008E-2</v>
      </c>
      <c r="AZ312" s="541">
        <f t="shared" si="16"/>
        <v>-1.3500000000000009E-2</v>
      </c>
      <c r="BA312" s="541">
        <f t="shared" si="16"/>
        <v>-1.3400000000000009E-2</v>
      </c>
      <c r="BB312" s="541">
        <f t="shared" si="12"/>
        <v>-1.330000000000001E-2</v>
      </c>
      <c r="BC312" s="541">
        <f t="shared" si="12"/>
        <v>-1.320000000000001E-2</v>
      </c>
      <c r="BD312" s="541">
        <f t="shared" si="12"/>
        <v>-1.3100000000000011E-2</v>
      </c>
      <c r="BE312" s="541">
        <f t="shared" si="12"/>
        <v>-1.3000000000000012E-2</v>
      </c>
      <c r="BF312" s="541">
        <f t="shared" si="12"/>
        <v>-1.2900000000000012E-2</v>
      </c>
      <c r="BG312" s="541">
        <f t="shared" si="12"/>
        <v>-1.2800000000000013E-2</v>
      </c>
      <c r="BH312" s="541">
        <f t="shared" si="12"/>
        <v>-1.2700000000000013E-2</v>
      </c>
      <c r="BI312" s="541">
        <f t="shared" si="12"/>
        <v>-1.2600000000000014E-2</v>
      </c>
      <c r="BJ312" s="541">
        <f t="shared" si="12"/>
        <v>-1.2500000000000015E-2</v>
      </c>
      <c r="BK312" s="541">
        <f t="shared" si="13"/>
        <v>-1.2400000000000015E-2</v>
      </c>
      <c r="BL312" s="541">
        <f t="shared" si="13"/>
        <v>-1.2300000000000016E-2</v>
      </c>
      <c r="BM312" s="541">
        <f t="shared" si="13"/>
        <v>-1.2200000000000016E-2</v>
      </c>
      <c r="BN312" s="541">
        <f t="shared" si="13"/>
        <v>-1.2100000000000017E-2</v>
      </c>
      <c r="BO312" s="541">
        <f t="shared" si="13"/>
        <v>-1.2000000000000018E-2</v>
      </c>
      <c r="BP312" s="541">
        <f t="shared" si="13"/>
        <v>-1.1900000000000018E-2</v>
      </c>
      <c r="BQ312" s="541">
        <f t="shared" si="13"/>
        <v>-1.1800000000000019E-2</v>
      </c>
      <c r="BR312" s="541">
        <f t="shared" si="13"/>
        <v>-1.1700000000000019E-2</v>
      </c>
      <c r="BS312" s="541">
        <f t="shared" si="13"/>
        <v>-1.160000000000002E-2</v>
      </c>
      <c r="BT312" s="541">
        <f t="shared" si="13"/>
        <v>-1.1500000000000021E-2</v>
      </c>
      <c r="BU312" s="541">
        <f t="shared" si="13"/>
        <v>-1.1400000000000021E-2</v>
      </c>
      <c r="BV312" s="541">
        <f t="shared" si="13"/>
        <v>-1.1300000000000022E-2</v>
      </c>
      <c r="BW312" s="541">
        <f t="shared" si="13"/>
        <v>-1.1200000000000022E-2</v>
      </c>
      <c r="BX312" s="541">
        <f t="shared" si="13"/>
        <v>-1.1100000000000023E-2</v>
      </c>
      <c r="BY312" s="541">
        <f t="shared" si="13"/>
        <v>-1.1000000000000024E-2</v>
      </c>
      <c r="BZ312" s="541">
        <f t="shared" si="13"/>
        <v>-1.0900000000000024E-2</v>
      </c>
      <c r="CA312" s="541">
        <f t="shared" si="14"/>
        <v>-1.0800000000000025E-2</v>
      </c>
      <c r="CB312" s="541">
        <f t="shared" si="14"/>
        <v>-1.0700000000000025E-2</v>
      </c>
      <c r="CC312" s="541">
        <f t="shared" si="14"/>
        <v>-1.0600000000000026E-2</v>
      </c>
      <c r="CD312" s="541">
        <f t="shared" si="14"/>
        <v>-1.0500000000000027E-2</v>
      </c>
      <c r="CE312" s="541">
        <f t="shared" si="14"/>
        <v>-1.0400000000000027E-2</v>
      </c>
      <c r="CF312" s="541">
        <f t="shared" si="14"/>
        <v>-1.0300000000000028E-2</v>
      </c>
      <c r="CG312" s="541">
        <f t="shared" si="14"/>
        <v>-1.0200000000000028E-2</v>
      </c>
      <c r="CH312" s="541">
        <f t="shared" si="14"/>
        <v>-1.0100000000000029E-2</v>
      </c>
      <c r="CI312" s="541">
        <v>-0.01</v>
      </c>
    </row>
    <row r="313" spans="1:87" ht="14.25" customHeight="1" x14ac:dyDescent="0.35">
      <c r="A313" s="47" t="s">
        <v>155</v>
      </c>
      <c r="B313" s="541">
        <v>-2.4690365181129176E-2</v>
      </c>
      <c r="C313" s="541">
        <f>+B313</f>
        <v>-2.4690365181129176E-2</v>
      </c>
      <c r="D313" s="541">
        <f t="shared" ref="D313:S328" si="17">C313+($AK313-$C313)/($AK$304-$C$304)</f>
        <v>-2.4405354440507732E-2</v>
      </c>
      <c r="E313" s="541">
        <f t="shared" si="17"/>
        <v>-2.4120343699886287E-2</v>
      </c>
      <c r="F313" s="541">
        <f t="shared" si="17"/>
        <v>-2.3835332959264842E-2</v>
      </c>
      <c r="G313" s="541">
        <f t="shared" si="17"/>
        <v>-2.3550322218643397E-2</v>
      </c>
      <c r="H313" s="541">
        <f t="shared" si="17"/>
        <v>-2.3265311478021952E-2</v>
      </c>
      <c r="I313" s="541">
        <f t="shared" si="17"/>
        <v>-2.2980300737400507E-2</v>
      </c>
      <c r="J313" s="541">
        <f t="shared" si="17"/>
        <v>-2.2695289996779063E-2</v>
      </c>
      <c r="K313" s="541">
        <f t="shared" si="17"/>
        <v>-2.2410279256157618E-2</v>
      </c>
      <c r="L313" s="541">
        <f t="shared" si="17"/>
        <v>-2.2125268515536173E-2</v>
      </c>
      <c r="M313" s="541">
        <f t="shared" si="17"/>
        <v>-2.1840257774914728E-2</v>
      </c>
      <c r="N313" s="541">
        <f t="shared" si="17"/>
        <v>-2.1555247034293283E-2</v>
      </c>
      <c r="O313" s="541">
        <f t="shared" si="17"/>
        <v>-2.1270236293671838E-2</v>
      </c>
      <c r="P313" s="541">
        <f t="shared" si="17"/>
        <v>-2.0985225553050393E-2</v>
      </c>
      <c r="Q313" s="541">
        <f t="shared" si="17"/>
        <v>-2.0700214812428949E-2</v>
      </c>
      <c r="R313" s="541">
        <f t="shared" si="17"/>
        <v>-2.0415204071807504E-2</v>
      </c>
      <c r="S313" s="541">
        <f t="shared" si="17"/>
        <v>-2.0130193331186059E-2</v>
      </c>
      <c r="T313" s="541">
        <f t="shared" ref="T313:AI328" si="18">S313+($AK313-$C313)/($AK$304-$C$304)</f>
        <v>-1.9845182590564614E-2</v>
      </c>
      <c r="U313" s="541">
        <f t="shared" si="18"/>
        <v>-1.9560171849943169E-2</v>
      </c>
      <c r="V313" s="541">
        <f t="shared" si="18"/>
        <v>-1.9275161109321724E-2</v>
      </c>
      <c r="W313" s="541">
        <f t="shared" si="18"/>
        <v>-1.8990150368700279E-2</v>
      </c>
      <c r="X313" s="541">
        <f t="shared" si="18"/>
        <v>-1.8705139628078835E-2</v>
      </c>
      <c r="Y313" s="541">
        <f t="shared" si="18"/>
        <v>-1.842012888745739E-2</v>
      </c>
      <c r="Z313" s="541">
        <f t="shared" si="18"/>
        <v>-1.8135118146835945E-2</v>
      </c>
      <c r="AA313" s="541">
        <f t="shared" si="18"/>
        <v>-1.78501074062145E-2</v>
      </c>
      <c r="AB313" s="541">
        <f t="shared" si="18"/>
        <v>-1.7565096665593055E-2</v>
      </c>
      <c r="AC313" s="541">
        <f t="shared" si="18"/>
        <v>-1.728008592497161E-2</v>
      </c>
      <c r="AD313" s="541">
        <f t="shared" si="18"/>
        <v>-1.6995075184350165E-2</v>
      </c>
      <c r="AE313" s="541">
        <f t="shared" si="18"/>
        <v>-1.6710064443728721E-2</v>
      </c>
      <c r="AF313" s="541">
        <f t="shared" si="18"/>
        <v>-1.6425053703107276E-2</v>
      </c>
      <c r="AG313" s="541">
        <f t="shared" si="18"/>
        <v>-1.6140042962485831E-2</v>
      </c>
      <c r="AH313" s="541">
        <f t="shared" si="18"/>
        <v>-1.5855032221864386E-2</v>
      </c>
      <c r="AI313" s="541">
        <f t="shared" si="18"/>
        <v>-1.5570021481242939E-2</v>
      </c>
      <c r="AJ313" s="541">
        <f t="shared" si="15"/>
        <v>-1.5285010740621493E-2</v>
      </c>
      <c r="AK313" s="542">
        <f t="shared" si="7"/>
        <v>-1.4999999999999999E-2</v>
      </c>
      <c r="AL313" s="541">
        <f t="shared" si="16"/>
        <v>-1.49E-2</v>
      </c>
      <c r="AM313" s="541">
        <f t="shared" si="16"/>
        <v>-1.4800000000000001E-2</v>
      </c>
      <c r="AN313" s="541">
        <f t="shared" si="16"/>
        <v>-1.4700000000000001E-2</v>
      </c>
      <c r="AO313" s="541">
        <f t="shared" si="16"/>
        <v>-1.4600000000000002E-2</v>
      </c>
      <c r="AP313" s="541">
        <f t="shared" si="16"/>
        <v>-1.4500000000000002E-2</v>
      </c>
      <c r="AQ313" s="541">
        <f t="shared" si="16"/>
        <v>-1.4400000000000003E-2</v>
      </c>
      <c r="AR313" s="541">
        <f t="shared" si="16"/>
        <v>-1.4300000000000004E-2</v>
      </c>
      <c r="AS313" s="541">
        <f t="shared" si="16"/>
        <v>-1.4200000000000004E-2</v>
      </c>
      <c r="AT313" s="541">
        <f t="shared" si="16"/>
        <v>-1.4100000000000005E-2</v>
      </c>
      <c r="AU313" s="541">
        <f t="shared" si="16"/>
        <v>-1.4000000000000005E-2</v>
      </c>
      <c r="AV313" s="541">
        <f t="shared" si="16"/>
        <v>-1.3900000000000006E-2</v>
      </c>
      <c r="AW313" s="541">
        <f t="shared" si="16"/>
        <v>-1.3800000000000007E-2</v>
      </c>
      <c r="AX313" s="541">
        <f t="shared" si="16"/>
        <v>-1.3700000000000007E-2</v>
      </c>
      <c r="AY313" s="541">
        <f t="shared" si="16"/>
        <v>-1.3600000000000008E-2</v>
      </c>
      <c r="AZ313" s="541">
        <f t="shared" si="16"/>
        <v>-1.3500000000000009E-2</v>
      </c>
      <c r="BA313" s="541">
        <f t="shared" si="16"/>
        <v>-1.3400000000000009E-2</v>
      </c>
      <c r="BB313" s="541">
        <f t="shared" si="12"/>
        <v>-1.330000000000001E-2</v>
      </c>
      <c r="BC313" s="541">
        <f t="shared" si="12"/>
        <v>-1.320000000000001E-2</v>
      </c>
      <c r="BD313" s="541">
        <f t="shared" si="12"/>
        <v>-1.3100000000000011E-2</v>
      </c>
      <c r="BE313" s="541">
        <f t="shared" si="12"/>
        <v>-1.3000000000000012E-2</v>
      </c>
      <c r="BF313" s="541">
        <f t="shared" si="12"/>
        <v>-1.2900000000000012E-2</v>
      </c>
      <c r="BG313" s="541">
        <f t="shared" si="12"/>
        <v>-1.2800000000000013E-2</v>
      </c>
      <c r="BH313" s="541">
        <f t="shared" si="12"/>
        <v>-1.2700000000000013E-2</v>
      </c>
      <c r="BI313" s="541">
        <f t="shared" si="12"/>
        <v>-1.2600000000000014E-2</v>
      </c>
      <c r="BJ313" s="541">
        <f t="shared" si="12"/>
        <v>-1.2500000000000015E-2</v>
      </c>
      <c r="BK313" s="541">
        <f t="shared" si="13"/>
        <v>-1.2400000000000015E-2</v>
      </c>
      <c r="BL313" s="541">
        <f t="shared" si="13"/>
        <v>-1.2300000000000016E-2</v>
      </c>
      <c r="BM313" s="541">
        <f t="shared" si="13"/>
        <v>-1.2200000000000016E-2</v>
      </c>
      <c r="BN313" s="541">
        <f t="shared" si="13"/>
        <v>-1.2100000000000017E-2</v>
      </c>
      <c r="BO313" s="541">
        <f t="shared" si="13"/>
        <v>-1.2000000000000018E-2</v>
      </c>
      <c r="BP313" s="541">
        <f t="shared" si="13"/>
        <v>-1.1900000000000018E-2</v>
      </c>
      <c r="BQ313" s="541">
        <f t="shared" si="13"/>
        <v>-1.1800000000000019E-2</v>
      </c>
      <c r="BR313" s="541">
        <f t="shared" si="13"/>
        <v>-1.1700000000000019E-2</v>
      </c>
      <c r="BS313" s="541">
        <f t="shared" si="13"/>
        <v>-1.160000000000002E-2</v>
      </c>
      <c r="BT313" s="541">
        <f t="shared" si="13"/>
        <v>-1.1500000000000021E-2</v>
      </c>
      <c r="BU313" s="541">
        <f t="shared" si="13"/>
        <v>-1.1400000000000021E-2</v>
      </c>
      <c r="BV313" s="541">
        <f t="shared" si="13"/>
        <v>-1.1300000000000022E-2</v>
      </c>
      <c r="BW313" s="541">
        <f t="shared" si="13"/>
        <v>-1.1200000000000022E-2</v>
      </c>
      <c r="BX313" s="541">
        <f t="shared" si="13"/>
        <v>-1.1100000000000023E-2</v>
      </c>
      <c r="BY313" s="541">
        <f t="shared" si="13"/>
        <v>-1.1000000000000024E-2</v>
      </c>
      <c r="BZ313" s="541">
        <f t="shared" si="13"/>
        <v>-1.0900000000000024E-2</v>
      </c>
      <c r="CA313" s="541">
        <f t="shared" si="14"/>
        <v>-1.0800000000000025E-2</v>
      </c>
      <c r="CB313" s="541">
        <f t="shared" si="14"/>
        <v>-1.0700000000000025E-2</v>
      </c>
      <c r="CC313" s="541">
        <f t="shared" si="14"/>
        <v>-1.0600000000000026E-2</v>
      </c>
      <c r="CD313" s="541">
        <f t="shared" si="14"/>
        <v>-1.0500000000000027E-2</v>
      </c>
      <c r="CE313" s="541">
        <f t="shared" si="14"/>
        <v>-1.0400000000000027E-2</v>
      </c>
      <c r="CF313" s="541">
        <f t="shared" si="14"/>
        <v>-1.0300000000000028E-2</v>
      </c>
      <c r="CG313" s="541">
        <f t="shared" si="14"/>
        <v>-1.0200000000000028E-2</v>
      </c>
      <c r="CH313" s="541">
        <f t="shared" si="14"/>
        <v>-1.0100000000000029E-2</v>
      </c>
      <c r="CI313" s="541">
        <v>-0.01</v>
      </c>
    </row>
    <row r="314" spans="1:87" ht="14.25" customHeight="1" x14ac:dyDescent="0.35">
      <c r="A314" s="47" t="s">
        <v>156</v>
      </c>
      <c r="B314" s="541">
        <v>-3.6623302154929475E-2</v>
      </c>
      <c r="C314" s="541">
        <f>+B314</f>
        <v>-3.6623302154929475E-2</v>
      </c>
      <c r="D314" s="541">
        <f t="shared" si="17"/>
        <v>-3.6084724182062863E-2</v>
      </c>
      <c r="E314" s="541">
        <f t="shared" si="17"/>
        <v>-3.5546146209196251E-2</v>
      </c>
      <c r="F314" s="541">
        <f t="shared" si="17"/>
        <v>-3.5007568236329639E-2</v>
      </c>
      <c r="G314" s="541">
        <f t="shared" si="17"/>
        <v>-3.4468990263463027E-2</v>
      </c>
      <c r="H314" s="541">
        <f t="shared" si="17"/>
        <v>-3.3930412290596415E-2</v>
      </c>
      <c r="I314" s="541">
        <f t="shared" si="17"/>
        <v>-3.3391834317729803E-2</v>
      </c>
      <c r="J314" s="541">
        <f t="shared" si="17"/>
        <v>-3.2853256344863191E-2</v>
      </c>
      <c r="K314" s="541">
        <f t="shared" si="17"/>
        <v>-3.2314678371996579E-2</v>
      </c>
      <c r="L314" s="541">
        <f t="shared" si="17"/>
        <v>-3.1776100399129967E-2</v>
      </c>
      <c r="M314" s="541">
        <f t="shared" si="17"/>
        <v>-3.1237522426263358E-2</v>
      </c>
      <c r="N314" s="541">
        <f t="shared" si="17"/>
        <v>-3.069894445339675E-2</v>
      </c>
      <c r="O314" s="541">
        <f t="shared" si="17"/>
        <v>-3.0160366480530141E-2</v>
      </c>
      <c r="P314" s="541">
        <f t="shared" si="17"/>
        <v>-2.9621788507663532E-2</v>
      </c>
      <c r="Q314" s="541">
        <f t="shared" si="17"/>
        <v>-2.9083210534796924E-2</v>
      </c>
      <c r="R314" s="541">
        <f t="shared" si="17"/>
        <v>-2.8544632561930315E-2</v>
      </c>
      <c r="S314" s="541">
        <f t="shared" si="17"/>
        <v>-2.8006054589063707E-2</v>
      </c>
      <c r="T314" s="541">
        <f t="shared" si="18"/>
        <v>-2.7467476616197098E-2</v>
      </c>
      <c r="U314" s="541">
        <f t="shared" si="18"/>
        <v>-2.6928898643330489E-2</v>
      </c>
      <c r="V314" s="541">
        <f t="shared" si="18"/>
        <v>-2.6390320670463881E-2</v>
      </c>
      <c r="W314" s="541">
        <f t="shared" si="18"/>
        <v>-2.5851742697597272E-2</v>
      </c>
      <c r="X314" s="541">
        <f t="shared" si="18"/>
        <v>-2.5313164724730663E-2</v>
      </c>
      <c r="Y314" s="541">
        <f t="shared" si="18"/>
        <v>-2.4774586751864055E-2</v>
      </c>
      <c r="Z314" s="541">
        <f t="shared" si="18"/>
        <v>-2.4236008778997446E-2</v>
      </c>
      <c r="AA314" s="541">
        <f t="shared" si="18"/>
        <v>-2.3697430806130838E-2</v>
      </c>
      <c r="AB314" s="541">
        <f t="shared" si="18"/>
        <v>-2.3158852833264229E-2</v>
      </c>
      <c r="AC314" s="541">
        <f t="shared" si="18"/>
        <v>-2.262027486039762E-2</v>
      </c>
      <c r="AD314" s="541">
        <f t="shared" si="18"/>
        <v>-2.2081696887531012E-2</v>
      </c>
      <c r="AE314" s="541">
        <f t="shared" si="18"/>
        <v>-2.1543118914664403E-2</v>
      </c>
      <c r="AF314" s="541">
        <f t="shared" si="18"/>
        <v>-2.1004540941797795E-2</v>
      </c>
      <c r="AG314" s="541">
        <f t="shared" si="18"/>
        <v>-2.0465962968931186E-2</v>
      </c>
      <c r="AH314" s="541">
        <f t="shared" si="18"/>
        <v>-1.9927384996064577E-2</v>
      </c>
      <c r="AI314" s="541">
        <f t="shared" si="18"/>
        <v>-1.9388807023197969E-2</v>
      </c>
      <c r="AJ314" s="541">
        <f t="shared" si="15"/>
        <v>-1.885022905033136E-2</v>
      </c>
      <c r="AK314" s="542">
        <f t="shared" si="7"/>
        <v>-1.8311651077464738E-2</v>
      </c>
      <c r="AL314" s="541">
        <f t="shared" si="16"/>
        <v>-1.8145418055915442E-2</v>
      </c>
      <c r="AM314" s="541">
        <f t="shared" si="16"/>
        <v>-1.7979185034366147E-2</v>
      </c>
      <c r="AN314" s="541">
        <f t="shared" si="16"/>
        <v>-1.7812952012816852E-2</v>
      </c>
      <c r="AO314" s="541">
        <f t="shared" si="16"/>
        <v>-1.7646718991267556E-2</v>
      </c>
      <c r="AP314" s="541">
        <f t="shared" si="16"/>
        <v>-1.7480485969718261E-2</v>
      </c>
      <c r="AQ314" s="541">
        <f t="shared" si="16"/>
        <v>-1.7314252948168966E-2</v>
      </c>
      <c r="AR314" s="541">
        <f t="shared" si="16"/>
        <v>-1.714801992661967E-2</v>
      </c>
      <c r="AS314" s="541">
        <f t="shared" si="16"/>
        <v>-1.6981786905070375E-2</v>
      </c>
      <c r="AT314" s="541">
        <f t="shared" si="16"/>
        <v>-1.681555388352108E-2</v>
      </c>
      <c r="AU314" s="541">
        <f t="shared" si="16"/>
        <v>-1.6649320861971784E-2</v>
      </c>
      <c r="AV314" s="541">
        <f t="shared" si="16"/>
        <v>-1.6483087840422489E-2</v>
      </c>
      <c r="AW314" s="541">
        <f t="shared" si="16"/>
        <v>-1.6316854818873194E-2</v>
      </c>
      <c r="AX314" s="541">
        <f t="shared" si="16"/>
        <v>-1.6150621797323898E-2</v>
      </c>
      <c r="AY314" s="541">
        <f t="shared" si="16"/>
        <v>-1.5984388775774603E-2</v>
      </c>
      <c r="AZ314" s="541">
        <f t="shared" si="16"/>
        <v>-1.5818155754225308E-2</v>
      </c>
      <c r="BA314" s="541">
        <f t="shared" si="16"/>
        <v>-1.5651922732676012E-2</v>
      </c>
      <c r="BB314" s="541">
        <f t="shared" si="12"/>
        <v>-1.5485689711126717E-2</v>
      </c>
      <c r="BC314" s="541">
        <f t="shared" si="12"/>
        <v>-1.5319456689577422E-2</v>
      </c>
      <c r="BD314" s="541">
        <f t="shared" si="12"/>
        <v>-1.5153223668028126E-2</v>
      </c>
      <c r="BE314" s="541">
        <f t="shared" si="12"/>
        <v>-1.4986990646478831E-2</v>
      </c>
      <c r="BF314" s="541">
        <f t="shared" si="12"/>
        <v>-1.4820757624929536E-2</v>
      </c>
      <c r="BG314" s="541">
        <f t="shared" si="12"/>
        <v>-1.465452460338024E-2</v>
      </c>
      <c r="BH314" s="541">
        <f t="shared" si="12"/>
        <v>-1.4488291581830945E-2</v>
      </c>
      <c r="BI314" s="541">
        <f t="shared" si="12"/>
        <v>-1.432205856028165E-2</v>
      </c>
      <c r="BJ314" s="541">
        <f t="shared" si="12"/>
        <v>-1.4155825538732354E-2</v>
      </c>
      <c r="BK314" s="541">
        <f t="shared" si="13"/>
        <v>-1.3989592517183059E-2</v>
      </c>
      <c r="BL314" s="541">
        <f t="shared" si="13"/>
        <v>-1.3823359495633764E-2</v>
      </c>
      <c r="BM314" s="541">
        <f t="shared" si="13"/>
        <v>-1.3657126474084468E-2</v>
      </c>
      <c r="BN314" s="541">
        <f t="shared" si="13"/>
        <v>-1.3490893452535173E-2</v>
      </c>
      <c r="BO314" s="541">
        <f t="shared" si="13"/>
        <v>-1.3324660430985878E-2</v>
      </c>
      <c r="BP314" s="541">
        <f t="shared" si="13"/>
        <v>-1.3158427409436582E-2</v>
      </c>
      <c r="BQ314" s="541">
        <f t="shared" si="13"/>
        <v>-1.2992194387887287E-2</v>
      </c>
      <c r="BR314" s="541">
        <f t="shared" si="13"/>
        <v>-1.2825961366337991E-2</v>
      </c>
      <c r="BS314" s="541">
        <f t="shared" si="13"/>
        <v>-1.2659728344788696E-2</v>
      </c>
      <c r="BT314" s="541">
        <f t="shared" si="13"/>
        <v>-1.2493495323239401E-2</v>
      </c>
      <c r="BU314" s="541">
        <f t="shared" si="13"/>
        <v>-1.2327262301690105E-2</v>
      </c>
      <c r="BV314" s="541">
        <f t="shared" si="13"/>
        <v>-1.216102928014081E-2</v>
      </c>
      <c r="BW314" s="541">
        <f t="shared" si="13"/>
        <v>-1.1994796258591515E-2</v>
      </c>
      <c r="BX314" s="541">
        <f t="shared" si="13"/>
        <v>-1.1828563237042219E-2</v>
      </c>
      <c r="BY314" s="541">
        <f t="shared" si="13"/>
        <v>-1.1662330215492924E-2</v>
      </c>
      <c r="BZ314" s="541">
        <f t="shared" si="13"/>
        <v>-1.1496097193943629E-2</v>
      </c>
      <c r="CA314" s="541">
        <f t="shared" si="14"/>
        <v>-1.1329864172394333E-2</v>
      </c>
      <c r="CB314" s="541">
        <f t="shared" si="14"/>
        <v>-1.1163631150845038E-2</v>
      </c>
      <c r="CC314" s="541">
        <f t="shared" si="14"/>
        <v>-1.0997398129295743E-2</v>
      </c>
      <c r="CD314" s="541">
        <f t="shared" si="14"/>
        <v>-1.0831165107746447E-2</v>
      </c>
      <c r="CE314" s="541">
        <f t="shared" si="14"/>
        <v>-1.0664932086197152E-2</v>
      </c>
      <c r="CF314" s="541">
        <f t="shared" si="14"/>
        <v>-1.0498699064647857E-2</v>
      </c>
      <c r="CG314" s="541">
        <f t="shared" si="14"/>
        <v>-1.0332466043098561E-2</v>
      </c>
      <c r="CH314" s="541">
        <f t="shared" si="14"/>
        <v>-1.0166233021549266E-2</v>
      </c>
      <c r="CI314" s="541">
        <v>-0.01</v>
      </c>
    </row>
    <row r="315" spans="1:87" ht="14.25" customHeight="1" x14ac:dyDescent="0.35">
      <c r="A315" s="47" t="s">
        <v>157</v>
      </c>
      <c r="B315" s="541">
        <v>9.3524035002117336E-3</v>
      </c>
      <c r="C315" s="543">
        <v>-5.0000000000000001E-3</v>
      </c>
      <c r="D315" s="541">
        <f t="shared" si="17"/>
        <v>-5.2941176470588233E-3</v>
      </c>
      <c r="E315" s="541">
        <f t="shared" si="17"/>
        <v>-5.5882352941176465E-3</v>
      </c>
      <c r="F315" s="541">
        <f t="shared" si="17"/>
        <v>-5.8823529411764696E-3</v>
      </c>
      <c r="G315" s="541">
        <f t="shared" si="17"/>
        <v>-6.1764705882352928E-3</v>
      </c>
      <c r="H315" s="541">
        <f t="shared" si="17"/>
        <v>-6.470588235294116E-3</v>
      </c>
      <c r="I315" s="541">
        <f t="shared" si="17"/>
        <v>-6.7647058823529392E-3</v>
      </c>
      <c r="J315" s="541">
        <f t="shared" si="17"/>
        <v>-7.0588235294117624E-3</v>
      </c>
      <c r="K315" s="541">
        <f t="shared" si="17"/>
        <v>-7.3529411764705855E-3</v>
      </c>
      <c r="L315" s="541">
        <f t="shared" si="17"/>
        <v>-7.6470588235294087E-3</v>
      </c>
      <c r="M315" s="541">
        <f t="shared" si="17"/>
        <v>-7.9411764705882328E-3</v>
      </c>
      <c r="N315" s="541">
        <f t="shared" si="17"/>
        <v>-8.2352941176470559E-3</v>
      </c>
      <c r="O315" s="541">
        <f t="shared" si="17"/>
        <v>-8.5294117647058791E-3</v>
      </c>
      <c r="P315" s="541">
        <f t="shared" si="17"/>
        <v>-8.8235294117647023E-3</v>
      </c>
      <c r="Q315" s="541">
        <f t="shared" si="17"/>
        <v>-9.1176470588235255E-3</v>
      </c>
      <c r="R315" s="541">
        <f t="shared" si="17"/>
        <v>-9.4117647058823486E-3</v>
      </c>
      <c r="S315" s="541">
        <f t="shared" si="17"/>
        <v>-9.7058823529411718E-3</v>
      </c>
      <c r="T315" s="541">
        <f t="shared" si="18"/>
        <v>-9.999999999999995E-3</v>
      </c>
      <c r="U315" s="541">
        <f t="shared" si="18"/>
        <v>-1.0294117647058818E-2</v>
      </c>
      <c r="V315" s="541">
        <f t="shared" si="18"/>
        <v>-1.0588235294117641E-2</v>
      </c>
      <c r="W315" s="541">
        <f t="shared" si="18"/>
        <v>-1.0882352941176465E-2</v>
      </c>
      <c r="X315" s="541">
        <f t="shared" si="18"/>
        <v>-1.1176470588235288E-2</v>
      </c>
      <c r="Y315" s="541">
        <f t="shared" si="18"/>
        <v>-1.1470588235294111E-2</v>
      </c>
      <c r="Z315" s="541">
        <f t="shared" si="18"/>
        <v>-1.1764705882352934E-2</v>
      </c>
      <c r="AA315" s="541">
        <f t="shared" si="18"/>
        <v>-1.2058823529411757E-2</v>
      </c>
      <c r="AB315" s="541">
        <f t="shared" si="18"/>
        <v>-1.235294117647058E-2</v>
      </c>
      <c r="AC315" s="541">
        <f t="shared" si="18"/>
        <v>-1.2647058823529404E-2</v>
      </c>
      <c r="AD315" s="541">
        <f t="shared" si="18"/>
        <v>-1.2941176470588227E-2</v>
      </c>
      <c r="AE315" s="541">
        <f t="shared" si="18"/>
        <v>-1.323529411764705E-2</v>
      </c>
      <c r="AF315" s="541">
        <f t="shared" si="18"/>
        <v>-1.3529411764705873E-2</v>
      </c>
      <c r="AG315" s="541">
        <f t="shared" si="18"/>
        <v>-1.3823529411764696E-2</v>
      </c>
      <c r="AH315" s="541">
        <f t="shared" si="18"/>
        <v>-1.411764705882352E-2</v>
      </c>
      <c r="AI315" s="541">
        <f t="shared" si="18"/>
        <v>-1.4411764705882343E-2</v>
      </c>
      <c r="AJ315" s="541">
        <f t="shared" si="15"/>
        <v>-1.4705882352941166E-2</v>
      </c>
      <c r="AK315" s="542">
        <f t="shared" si="7"/>
        <v>-1.4999999999999999E-2</v>
      </c>
      <c r="AL315" s="541">
        <f t="shared" si="16"/>
        <v>-1.49E-2</v>
      </c>
      <c r="AM315" s="541">
        <f t="shared" si="16"/>
        <v>-1.4800000000000001E-2</v>
      </c>
      <c r="AN315" s="541">
        <f t="shared" si="16"/>
        <v>-1.4700000000000001E-2</v>
      </c>
      <c r="AO315" s="541">
        <f t="shared" si="16"/>
        <v>-1.4600000000000002E-2</v>
      </c>
      <c r="AP315" s="541">
        <f t="shared" si="16"/>
        <v>-1.4500000000000002E-2</v>
      </c>
      <c r="AQ315" s="541">
        <f t="shared" si="16"/>
        <v>-1.4400000000000003E-2</v>
      </c>
      <c r="AR315" s="541">
        <f t="shared" si="16"/>
        <v>-1.4300000000000004E-2</v>
      </c>
      <c r="AS315" s="541">
        <f t="shared" si="16"/>
        <v>-1.4200000000000004E-2</v>
      </c>
      <c r="AT315" s="541">
        <f t="shared" si="16"/>
        <v>-1.4100000000000005E-2</v>
      </c>
      <c r="AU315" s="541">
        <f t="shared" si="16"/>
        <v>-1.4000000000000005E-2</v>
      </c>
      <c r="AV315" s="541">
        <f t="shared" si="16"/>
        <v>-1.3900000000000006E-2</v>
      </c>
      <c r="AW315" s="541">
        <f t="shared" si="16"/>
        <v>-1.3800000000000007E-2</v>
      </c>
      <c r="AX315" s="541">
        <f t="shared" si="16"/>
        <v>-1.3700000000000007E-2</v>
      </c>
      <c r="AY315" s="541">
        <f t="shared" si="16"/>
        <v>-1.3600000000000008E-2</v>
      </c>
      <c r="AZ315" s="541">
        <f t="shared" si="16"/>
        <v>-1.3500000000000009E-2</v>
      </c>
      <c r="BA315" s="541">
        <f t="shared" si="16"/>
        <v>-1.3400000000000009E-2</v>
      </c>
      <c r="BB315" s="541">
        <f t="shared" si="12"/>
        <v>-1.330000000000001E-2</v>
      </c>
      <c r="BC315" s="541">
        <f t="shared" si="12"/>
        <v>-1.320000000000001E-2</v>
      </c>
      <c r="BD315" s="541">
        <f t="shared" si="12"/>
        <v>-1.3100000000000011E-2</v>
      </c>
      <c r="BE315" s="541">
        <f t="shared" si="12"/>
        <v>-1.3000000000000012E-2</v>
      </c>
      <c r="BF315" s="541">
        <f t="shared" si="12"/>
        <v>-1.2900000000000012E-2</v>
      </c>
      <c r="BG315" s="541">
        <f t="shared" si="12"/>
        <v>-1.2800000000000013E-2</v>
      </c>
      <c r="BH315" s="541">
        <f t="shared" si="12"/>
        <v>-1.2700000000000013E-2</v>
      </c>
      <c r="BI315" s="541">
        <f t="shared" si="12"/>
        <v>-1.2600000000000014E-2</v>
      </c>
      <c r="BJ315" s="541">
        <f t="shared" si="12"/>
        <v>-1.2500000000000015E-2</v>
      </c>
      <c r="BK315" s="541">
        <f t="shared" si="13"/>
        <v>-1.2400000000000015E-2</v>
      </c>
      <c r="BL315" s="541">
        <f t="shared" si="13"/>
        <v>-1.2300000000000016E-2</v>
      </c>
      <c r="BM315" s="541">
        <f t="shared" si="13"/>
        <v>-1.2200000000000016E-2</v>
      </c>
      <c r="BN315" s="541">
        <f t="shared" si="13"/>
        <v>-1.2100000000000017E-2</v>
      </c>
      <c r="BO315" s="541">
        <f t="shared" si="13"/>
        <v>-1.2000000000000018E-2</v>
      </c>
      <c r="BP315" s="541">
        <f t="shared" si="13"/>
        <v>-1.1900000000000018E-2</v>
      </c>
      <c r="BQ315" s="541">
        <f t="shared" si="13"/>
        <v>-1.1800000000000019E-2</v>
      </c>
      <c r="BR315" s="541">
        <f t="shared" si="13"/>
        <v>-1.1700000000000019E-2</v>
      </c>
      <c r="BS315" s="541">
        <f t="shared" si="13"/>
        <v>-1.160000000000002E-2</v>
      </c>
      <c r="BT315" s="541">
        <f t="shared" si="13"/>
        <v>-1.1500000000000021E-2</v>
      </c>
      <c r="BU315" s="541">
        <f t="shared" si="13"/>
        <v>-1.1400000000000021E-2</v>
      </c>
      <c r="BV315" s="541">
        <f t="shared" si="13"/>
        <v>-1.1300000000000022E-2</v>
      </c>
      <c r="BW315" s="541">
        <f t="shared" si="13"/>
        <v>-1.1200000000000022E-2</v>
      </c>
      <c r="BX315" s="541">
        <f t="shared" si="13"/>
        <v>-1.1100000000000023E-2</v>
      </c>
      <c r="BY315" s="541">
        <f t="shared" si="13"/>
        <v>-1.1000000000000024E-2</v>
      </c>
      <c r="BZ315" s="541">
        <f t="shared" si="13"/>
        <v>-1.0900000000000024E-2</v>
      </c>
      <c r="CA315" s="541">
        <f t="shared" si="14"/>
        <v>-1.0800000000000025E-2</v>
      </c>
      <c r="CB315" s="541">
        <f t="shared" si="14"/>
        <v>-1.0700000000000025E-2</v>
      </c>
      <c r="CC315" s="541">
        <f t="shared" si="14"/>
        <v>-1.0600000000000026E-2</v>
      </c>
      <c r="CD315" s="541">
        <f t="shared" si="14"/>
        <v>-1.0500000000000027E-2</v>
      </c>
      <c r="CE315" s="541">
        <f t="shared" si="14"/>
        <v>-1.0400000000000027E-2</v>
      </c>
      <c r="CF315" s="541">
        <f t="shared" si="14"/>
        <v>-1.0300000000000028E-2</v>
      </c>
      <c r="CG315" s="541">
        <f t="shared" si="14"/>
        <v>-1.0200000000000028E-2</v>
      </c>
      <c r="CH315" s="541">
        <f t="shared" si="14"/>
        <v>-1.0100000000000029E-2</v>
      </c>
      <c r="CI315" s="541">
        <v>-0.01</v>
      </c>
    </row>
    <row r="316" spans="1:87" ht="14.25" customHeight="1" x14ac:dyDescent="0.35">
      <c r="A316" s="47" t="s">
        <v>158</v>
      </c>
      <c r="B316" s="541">
        <v>-5.8467605627794683E-2</v>
      </c>
      <c r="C316" s="541">
        <f t="shared" ref="C316:C321" si="19">+B316</f>
        <v>-5.8467605627794683E-2</v>
      </c>
      <c r="D316" s="541">
        <f t="shared" si="17"/>
        <v>-5.7607787897974175E-2</v>
      </c>
      <c r="E316" s="541">
        <f t="shared" si="17"/>
        <v>-5.6747970168153666E-2</v>
      </c>
      <c r="F316" s="541">
        <f t="shared" si="17"/>
        <v>-5.5888152438333158E-2</v>
      </c>
      <c r="G316" s="541">
        <f t="shared" si="17"/>
        <v>-5.502833470851265E-2</v>
      </c>
      <c r="H316" s="541">
        <f t="shared" si="17"/>
        <v>-5.4168516978692141E-2</v>
      </c>
      <c r="I316" s="541">
        <f t="shared" si="17"/>
        <v>-5.3308699248871633E-2</v>
      </c>
      <c r="J316" s="541">
        <f t="shared" si="17"/>
        <v>-5.2448881519051124E-2</v>
      </c>
      <c r="K316" s="541">
        <f t="shared" si="17"/>
        <v>-5.1589063789230616E-2</v>
      </c>
      <c r="L316" s="541">
        <f t="shared" si="17"/>
        <v>-5.0729246059410107E-2</v>
      </c>
      <c r="M316" s="541">
        <f t="shared" si="17"/>
        <v>-4.9869428329589599E-2</v>
      </c>
      <c r="N316" s="541">
        <f t="shared" si="17"/>
        <v>-4.9009610599769091E-2</v>
      </c>
      <c r="O316" s="541">
        <f t="shared" si="17"/>
        <v>-4.8149792869948582E-2</v>
      </c>
      <c r="P316" s="541">
        <f t="shared" si="17"/>
        <v>-4.7289975140128074E-2</v>
      </c>
      <c r="Q316" s="541">
        <f t="shared" si="17"/>
        <v>-4.6430157410307565E-2</v>
      </c>
      <c r="R316" s="541">
        <f t="shared" si="17"/>
        <v>-4.5570339680487057E-2</v>
      </c>
      <c r="S316" s="541">
        <f t="shared" si="17"/>
        <v>-4.4710521950666549E-2</v>
      </c>
      <c r="T316" s="541">
        <f t="shared" si="18"/>
        <v>-4.385070422084604E-2</v>
      </c>
      <c r="U316" s="541">
        <f t="shared" si="18"/>
        <v>-4.2990886491025532E-2</v>
      </c>
      <c r="V316" s="541">
        <f t="shared" si="18"/>
        <v>-4.2131068761205023E-2</v>
      </c>
      <c r="W316" s="541">
        <f t="shared" si="18"/>
        <v>-4.1271251031384515E-2</v>
      </c>
      <c r="X316" s="541">
        <f t="shared" si="18"/>
        <v>-4.0411433301564006E-2</v>
      </c>
      <c r="Y316" s="541">
        <f t="shared" si="18"/>
        <v>-3.9551615571743498E-2</v>
      </c>
      <c r="Z316" s="541">
        <f t="shared" si="18"/>
        <v>-3.869179784192299E-2</v>
      </c>
      <c r="AA316" s="541">
        <f t="shared" si="18"/>
        <v>-3.7831980112102481E-2</v>
      </c>
      <c r="AB316" s="541">
        <f t="shared" si="18"/>
        <v>-3.6972162382281973E-2</v>
      </c>
      <c r="AC316" s="541">
        <f t="shared" si="18"/>
        <v>-3.6112344652461464E-2</v>
      </c>
      <c r="AD316" s="541">
        <f t="shared" si="18"/>
        <v>-3.5252526922640956E-2</v>
      </c>
      <c r="AE316" s="541">
        <f t="shared" si="18"/>
        <v>-3.4392709192820448E-2</v>
      </c>
      <c r="AF316" s="541">
        <f t="shared" si="18"/>
        <v>-3.3532891462999939E-2</v>
      </c>
      <c r="AG316" s="541">
        <f t="shared" si="18"/>
        <v>-3.2673073733179431E-2</v>
      </c>
      <c r="AH316" s="541">
        <f t="shared" si="18"/>
        <v>-3.1813256003358922E-2</v>
      </c>
      <c r="AI316" s="541">
        <f t="shared" si="18"/>
        <v>-3.0953438273538414E-2</v>
      </c>
      <c r="AJ316" s="541">
        <f t="shared" si="15"/>
        <v>-3.0093620543717906E-2</v>
      </c>
      <c r="AK316" s="542">
        <f t="shared" si="7"/>
        <v>-2.9233802813897342E-2</v>
      </c>
      <c r="AL316" s="541">
        <f t="shared" si="16"/>
        <v>-2.8849126757619394E-2</v>
      </c>
      <c r="AM316" s="541">
        <f t="shared" si="16"/>
        <v>-2.8464450701341446E-2</v>
      </c>
      <c r="AN316" s="541">
        <f t="shared" si="16"/>
        <v>-2.8079774645063497E-2</v>
      </c>
      <c r="AO316" s="541">
        <f t="shared" si="16"/>
        <v>-2.7695098588785549E-2</v>
      </c>
      <c r="AP316" s="541">
        <f t="shared" si="16"/>
        <v>-2.7310422532507601E-2</v>
      </c>
      <c r="AQ316" s="541">
        <f t="shared" si="16"/>
        <v>-2.6925746476229653E-2</v>
      </c>
      <c r="AR316" s="541">
        <f t="shared" si="16"/>
        <v>-2.6541070419951705E-2</v>
      </c>
      <c r="AS316" s="541">
        <f t="shared" si="16"/>
        <v>-2.6156394363673757E-2</v>
      </c>
      <c r="AT316" s="541">
        <f t="shared" si="16"/>
        <v>-2.5771718307395809E-2</v>
      </c>
      <c r="AU316" s="541">
        <f t="shared" si="16"/>
        <v>-2.5387042251117861E-2</v>
      </c>
      <c r="AV316" s="541">
        <f t="shared" si="16"/>
        <v>-2.5002366194839913E-2</v>
      </c>
      <c r="AW316" s="541">
        <f t="shared" si="16"/>
        <v>-2.4617690138561965E-2</v>
      </c>
      <c r="AX316" s="541">
        <f t="shared" si="16"/>
        <v>-2.4233014082284017E-2</v>
      </c>
      <c r="AY316" s="541">
        <f t="shared" si="16"/>
        <v>-2.3848338026006069E-2</v>
      </c>
      <c r="AZ316" s="541">
        <f t="shared" si="16"/>
        <v>-2.3463661969728121E-2</v>
      </c>
      <c r="BA316" s="541">
        <f t="shared" si="16"/>
        <v>-2.3078985913450173E-2</v>
      </c>
      <c r="BB316" s="541">
        <f t="shared" si="12"/>
        <v>-2.2694309857172225E-2</v>
      </c>
      <c r="BC316" s="541">
        <f t="shared" si="12"/>
        <v>-2.2309633800894277E-2</v>
      </c>
      <c r="BD316" s="541">
        <f t="shared" si="12"/>
        <v>-2.1924957744616329E-2</v>
      </c>
      <c r="BE316" s="541">
        <f t="shared" si="12"/>
        <v>-2.1540281688338381E-2</v>
      </c>
      <c r="BF316" s="541">
        <f t="shared" si="12"/>
        <v>-2.1155605632060433E-2</v>
      </c>
      <c r="BG316" s="541">
        <f t="shared" si="12"/>
        <v>-2.0770929575782485E-2</v>
      </c>
      <c r="BH316" s="541">
        <f t="shared" si="12"/>
        <v>-2.0386253519504537E-2</v>
      </c>
      <c r="BI316" s="541">
        <f t="shared" si="12"/>
        <v>-2.0001577463226589E-2</v>
      </c>
      <c r="BJ316" s="541">
        <f t="shared" si="12"/>
        <v>-1.9616901406948641E-2</v>
      </c>
      <c r="BK316" s="541">
        <f t="shared" si="13"/>
        <v>-1.9232225350670692E-2</v>
      </c>
      <c r="BL316" s="541">
        <f t="shared" si="13"/>
        <v>-1.8847549294392744E-2</v>
      </c>
      <c r="BM316" s="541">
        <f t="shared" si="13"/>
        <v>-1.8462873238114796E-2</v>
      </c>
      <c r="BN316" s="541">
        <f t="shared" si="13"/>
        <v>-1.8078197181836848E-2</v>
      </c>
      <c r="BO316" s="541">
        <f t="shared" si="13"/>
        <v>-1.76935211255589E-2</v>
      </c>
      <c r="BP316" s="541">
        <f t="shared" si="13"/>
        <v>-1.7308845069280952E-2</v>
      </c>
      <c r="BQ316" s="541">
        <f t="shared" si="13"/>
        <v>-1.6924169013003004E-2</v>
      </c>
      <c r="BR316" s="541">
        <f t="shared" si="13"/>
        <v>-1.6539492956725056E-2</v>
      </c>
      <c r="BS316" s="541">
        <f t="shared" si="13"/>
        <v>-1.6154816900447108E-2</v>
      </c>
      <c r="BT316" s="541">
        <f t="shared" si="13"/>
        <v>-1.577014084416916E-2</v>
      </c>
      <c r="BU316" s="541">
        <f t="shared" si="13"/>
        <v>-1.5385464787891214E-2</v>
      </c>
      <c r="BV316" s="541">
        <f t="shared" si="13"/>
        <v>-1.5000788731613268E-2</v>
      </c>
      <c r="BW316" s="541">
        <f t="shared" si="13"/>
        <v>-1.4616112675335321E-2</v>
      </c>
      <c r="BX316" s="541">
        <f t="shared" si="13"/>
        <v>-1.4231436619057375E-2</v>
      </c>
      <c r="BY316" s="541">
        <f t="shared" si="13"/>
        <v>-1.3846760562779429E-2</v>
      </c>
      <c r="BZ316" s="541">
        <f t="shared" si="13"/>
        <v>-1.3462084506501482E-2</v>
      </c>
      <c r="CA316" s="541">
        <f t="shared" si="14"/>
        <v>-1.3077408450223536E-2</v>
      </c>
      <c r="CB316" s="541">
        <f t="shared" si="14"/>
        <v>-1.269273239394559E-2</v>
      </c>
      <c r="CC316" s="541">
        <f t="shared" si="14"/>
        <v>-1.2308056337667643E-2</v>
      </c>
      <c r="CD316" s="541">
        <f t="shared" si="14"/>
        <v>-1.1923380281389697E-2</v>
      </c>
      <c r="CE316" s="541">
        <f t="shared" si="14"/>
        <v>-1.1538704225111751E-2</v>
      </c>
      <c r="CF316" s="541">
        <f t="shared" si="14"/>
        <v>-1.1154028168833804E-2</v>
      </c>
      <c r="CG316" s="541">
        <f t="shared" si="14"/>
        <v>-1.0769352112555858E-2</v>
      </c>
      <c r="CH316" s="541">
        <f t="shared" si="14"/>
        <v>-1.0384676056277912E-2</v>
      </c>
      <c r="CI316" s="541">
        <v>-0.01</v>
      </c>
    </row>
    <row r="317" spans="1:87" ht="14.25" customHeight="1" x14ac:dyDescent="0.35">
      <c r="A317" s="47" t="s">
        <v>159</v>
      </c>
      <c r="B317" s="541">
        <v>-2.0331843981544313E-2</v>
      </c>
      <c r="C317" s="541">
        <f t="shared" si="19"/>
        <v>-2.0331843981544313E-2</v>
      </c>
      <c r="D317" s="541">
        <f t="shared" si="17"/>
        <v>-2.0175025040910656E-2</v>
      </c>
      <c r="E317" s="541">
        <f t="shared" si="17"/>
        <v>-2.0018206100276999E-2</v>
      </c>
      <c r="F317" s="541">
        <f t="shared" si="17"/>
        <v>-1.9861387159643341E-2</v>
      </c>
      <c r="G317" s="541">
        <f t="shared" si="17"/>
        <v>-1.9704568219009684E-2</v>
      </c>
      <c r="H317" s="541">
        <f t="shared" si="17"/>
        <v>-1.9547749278376027E-2</v>
      </c>
      <c r="I317" s="541">
        <f t="shared" si="17"/>
        <v>-1.9390930337742369E-2</v>
      </c>
      <c r="J317" s="541">
        <f t="shared" si="17"/>
        <v>-1.9234111397108712E-2</v>
      </c>
      <c r="K317" s="541">
        <f t="shared" si="17"/>
        <v>-1.9077292456475055E-2</v>
      </c>
      <c r="L317" s="541">
        <f t="shared" si="17"/>
        <v>-1.8920473515841398E-2</v>
      </c>
      <c r="M317" s="541">
        <f t="shared" si="17"/>
        <v>-1.876365457520774E-2</v>
      </c>
      <c r="N317" s="541">
        <f t="shared" si="17"/>
        <v>-1.8606835634574083E-2</v>
      </c>
      <c r="O317" s="541">
        <f t="shared" si="17"/>
        <v>-1.8450016693940426E-2</v>
      </c>
      <c r="P317" s="541">
        <f t="shared" si="17"/>
        <v>-1.8293197753306768E-2</v>
      </c>
      <c r="Q317" s="541">
        <f t="shared" si="17"/>
        <v>-1.8136378812673111E-2</v>
      </c>
      <c r="R317" s="541">
        <f t="shared" si="17"/>
        <v>-1.7979559872039454E-2</v>
      </c>
      <c r="S317" s="541">
        <f t="shared" si="17"/>
        <v>-1.7822740931405796E-2</v>
      </c>
      <c r="T317" s="541">
        <f t="shared" si="18"/>
        <v>-1.7665921990772139E-2</v>
      </c>
      <c r="U317" s="541">
        <f t="shared" si="18"/>
        <v>-1.7509103050138482E-2</v>
      </c>
      <c r="V317" s="541">
        <f t="shared" si="18"/>
        <v>-1.7352284109504824E-2</v>
      </c>
      <c r="W317" s="541">
        <f t="shared" si="18"/>
        <v>-1.7195465168871167E-2</v>
      </c>
      <c r="X317" s="541">
        <f t="shared" si="18"/>
        <v>-1.703864622823751E-2</v>
      </c>
      <c r="Y317" s="541">
        <f t="shared" si="18"/>
        <v>-1.6881827287603852E-2</v>
      </c>
      <c r="Z317" s="541">
        <f t="shared" si="18"/>
        <v>-1.6725008346970195E-2</v>
      </c>
      <c r="AA317" s="541">
        <f t="shared" si="18"/>
        <v>-1.6568189406336538E-2</v>
      </c>
      <c r="AB317" s="541">
        <f t="shared" si="18"/>
        <v>-1.6411370465702881E-2</v>
      </c>
      <c r="AC317" s="541">
        <f t="shared" si="18"/>
        <v>-1.6254551525069223E-2</v>
      </c>
      <c r="AD317" s="541">
        <f t="shared" si="18"/>
        <v>-1.6097732584435566E-2</v>
      </c>
      <c r="AE317" s="541">
        <f t="shared" si="18"/>
        <v>-1.5940913643801909E-2</v>
      </c>
      <c r="AF317" s="541">
        <f t="shared" si="18"/>
        <v>-1.5784094703168251E-2</v>
      </c>
      <c r="AG317" s="541">
        <f t="shared" si="18"/>
        <v>-1.5627275762534594E-2</v>
      </c>
      <c r="AH317" s="541">
        <f t="shared" si="18"/>
        <v>-1.5470456821900938E-2</v>
      </c>
      <c r="AI317" s="541">
        <f t="shared" si="18"/>
        <v>-1.5313637881267283E-2</v>
      </c>
      <c r="AJ317" s="541">
        <f t="shared" si="15"/>
        <v>-1.5156818940633627E-2</v>
      </c>
      <c r="AK317" s="542">
        <f t="shared" si="7"/>
        <v>-1.4999999999999999E-2</v>
      </c>
      <c r="AL317" s="541">
        <f t="shared" si="16"/>
        <v>-1.49E-2</v>
      </c>
      <c r="AM317" s="541">
        <f t="shared" si="16"/>
        <v>-1.4800000000000001E-2</v>
      </c>
      <c r="AN317" s="541">
        <f t="shared" si="16"/>
        <v>-1.4700000000000001E-2</v>
      </c>
      <c r="AO317" s="541">
        <f t="shared" si="16"/>
        <v>-1.4600000000000002E-2</v>
      </c>
      <c r="AP317" s="541">
        <f t="shared" si="16"/>
        <v>-1.4500000000000002E-2</v>
      </c>
      <c r="AQ317" s="541">
        <f t="shared" si="16"/>
        <v>-1.4400000000000003E-2</v>
      </c>
      <c r="AR317" s="541">
        <f t="shared" si="16"/>
        <v>-1.4300000000000004E-2</v>
      </c>
      <c r="AS317" s="541">
        <f t="shared" si="16"/>
        <v>-1.4200000000000004E-2</v>
      </c>
      <c r="AT317" s="541">
        <f t="shared" si="16"/>
        <v>-1.4100000000000005E-2</v>
      </c>
      <c r="AU317" s="541">
        <f t="shared" si="16"/>
        <v>-1.4000000000000005E-2</v>
      </c>
      <c r="AV317" s="541">
        <f t="shared" si="16"/>
        <v>-1.3900000000000006E-2</v>
      </c>
      <c r="AW317" s="541">
        <f t="shared" si="16"/>
        <v>-1.3800000000000007E-2</v>
      </c>
      <c r="AX317" s="541">
        <f t="shared" si="16"/>
        <v>-1.3700000000000007E-2</v>
      </c>
      <c r="AY317" s="541">
        <f t="shared" si="16"/>
        <v>-1.3600000000000008E-2</v>
      </c>
      <c r="AZ317" s="541">
        <f t="shared" si="16"/>
        <v>-1.3500000000000009E-2</v>
      </c>
      <c r="BA317" s="541">
        <f t="shared" si="16"/>
        <v>-1.3400000000000009E-2</v>
      </c>
      <c r="BB317" s="541">
        <f t="shared" si="12"/>
        <v>-1.330000000000001E-2</v>
      </c>
      <c r="BC317" s="541">
        <f t="shared" si="12"/>
        <v>-1.320000000000001E-2</v>
      </c>
      <c r="BD317" s="541">
        <f t="shared" si="12"/>
        <v>-1.3100000000000011E-2</v>
      </c>
      <c r="BE317" s="541">
        <f t="shared" si="12"/>
        <v>-1.3000000000000012E-2</v>
      </c>
      <c r="BF317" s="541">
        <f t="shared" si="12"/>
        <v>-1.2900000000000012E-2</v>
      </c>
      <c r="BG317" s="541">
        <f t="shared" si="12"/>
        <v>-1.2800000000000013E-2</v>
      </c>
      <c r="BH317" s="541">
        <f t="shared" si="12"/>
        <v>-1.2700000000000013E-2</v>
      </c>
      <c r="BI317" s="541">
        <f t="shared" si="12"/>
        <v>-1.2600000000000014E-2</v>
      </c>
      <c r="BJ317" s="541">
        <f t="shared" si="12"/>
        <v>-1.2500000000000015E-2</v>
      </c>
      <c r="BK317" s="541">
        <f t="shared" si="13"/>
        <v>-1.2400000000000015E-2</v>
      </c>
      <c r="BL317" s="541">
        <f t="shared" si="13"/>
        <v>-1.2300000000000016E-2</v>
      </c>
      <c r="BM317" s="541">
        <f t="shared" si="13"/>
        <v>-1.2200000000000016E-2</v>
      </c>
      <c r="BN317" s="541">
        <f t="shared" si="13"/>
        <v>-1.2100000000000017E-2</v>
      </c>
      <c r="BO317" s="541">
        <f t="shared" si="13"/>
        <v>-1.2000000000000018E-2</v>
      </c>
      <c r="BP317" s="541">
        <f t="shared" si="13"/>
        <v>-1.1900000000000018E-2</v>
      </c>
      <c r="BQ317" s="541">
        <f t="shared" si="13"/>
        <v>-1.1800000000000019E-2</v>
      </c>
      <c r="BR317" s="541">
        <f t="shared" si="13"/>
        <v>-1.1700000000000019E-2</v>
      </c>
      <c r="BS317" s="541">
        <f t="shared" si="13"/>
        <v>-1.160000000000002E-2</v>
      </c>
      <c r="BT317" s="541">
        <f t="shared" si="13"/>
        <v>-1.1500000000000021E-2</v>
      </c>
      <c r="BU317" s="541">
        <f t="shared" si="13"/>
        <v>-1.1400000000000021E-2</v>
      </c>
      <c r="BV317" s="541">
        <f t="shared" si="13"/>
        <v>-1.1300000000000022E-2</v>
      </c>
      <c r="BW317" s="541">
        <f t="shared" si="13"/>
        <v>-1.1200000000000022E-2</v>
      </c>
      <c r="BX317" s="541">
        <f t="shared" si="13"/>
        <v>-1.1100000000000023E-2</v>
      </c>
      <c r="BY317" s="541">
        <f t="shared" si="13"/>
        <v>-1.1000000000000024E-2</v>
      </c>
      <c r="BZ317" s="541">
        <f t="shared" si="13"/>
        <v>-1.0900000000000024E-2</v>
      </c>
      <c r="CA317" s="541">
        <f t="shared" si="14"/>
        <v>-1.0800000000000025E-2</v>
      </c>
      <c r="CB317" s="541">
        <f t="shared" si="14"/>
        <v>-1.0700000000000025E-2</v>
      </c>
      <c r="CC317" s="541">
        <f t="shared" si="14"/>
        <v>-1.0600000000000026E-2</v>
      </c>
      <c r="CD317" s="541">
        <f t="shared" si="14"/>
        <v>-1.0500000000000027E-2</v>
      </c>
      <c r="CE317" s="541">
        <f t="shared" si="14"/>
        <v>-1.0400000000000027E-2</v>
      </c>
      <c r="CF317" s="541">
        <f t="shared" si="14"/>
        <v>-1.0300000000000028E-2</v>
      </c>
      <c r="CG317" s="541">
        <f t="shared" si="14"/>
        <v>-1.0200000000000028E-2</v>
      </c>
      <c r="CH317" s="541">
        <f t="shared" si="14"/>
        <v>-1.0100000000000029E-2</v>
      </c>
      <c r="CI317" s="541">
        <v>-0.01</v>
      </c>
    </row>
    <row r="318" spans="1:87" ht="14.25" customHeight="1" x14ac:dyDescent="0.35">
      <c r="A318" s="47" t="s">
        <v>160</v>
      </c>
      <c r="B318" s="541">
        <v>-2.0475034509616744E-2</v>
      </c>
      <c r="C318" s="541">
        <f t="shared" si="19"/>
        <v>-2.0475034509616744E-2</v>
      </c>
      <c r="D318" s="541">
        <f t="shared" si="17"/>
        <v>-2.031400408286331E-2</v>
      </c>
      <c r="E318" s="541">
        <f t="shared" si="17"/>
        <v>-2.0152973656109876E-2</v>
      </c>
      <c r="F318" s="541">
        <f t="shared" si="17"/>
        <v>-1.9991943229356442E-2</v>
      </c>
      <c r="G318" s="541">
        <f t="shared" si="17"/>
        <v>-1.9830912802603008E-2</v>
      </c>
      <c r="H318" s="541">
        <f t="shared" si="17"/>
        <v>-1.9669882375849573E-2</v>
      </c>
      <c r="I318" s="541">
        <f t="shared" si="17"/>
        <v>-1.9508851949096139E-2</v>
      </c>
      <c r="J318" s="541">
        <f t="shared" si="17"/>
        <v>-1.9347821522342705E-2</v>
      </c>
      <c r="K318" s="541">
        <f t="shared" si="17"/>
        <v>-1.9186791095589271E-2</v>
      </c>
      <c r="L318" s="541">
        <f t="shared" si="17"/>
        <v>-1.9025760668835837E-2</v>
      </c>
      <c r="M318" s="541">
        <f t="shared" si="17"/>
        <v>-1.8864730242082402E-2</v>
      </c>
      <c r="N318" s="541">
        <f t="shared" si="17"/>
        <v>-1.8703699815328968E-2</v>
      </c>
      <c r="O318" s="541">
        <f t="shared" si="17"/>
        <v>-1.8542669388575534E-2</v>
      </c>
      <c r="P318" s="541">
        <f t="shared" si="17"/>
        <v>-1.83816389618221E-2</v>
      </c>
      <c r="Q318" s="541">
        <f t="shared" si="17"/>
        <v>-1.8220608535068666E-2</v>
      </c>
      <c r="R318" s="541">
        <f t="shared" si="17"/>
        <v>-1.8059578108315232E-2</v>
      </c>
      <c r="S318" s="541">
        <f t="shared" si="17"/>
        <v>-1.7898547681561797E-2</v>
      </c>
      <c r="T318" s="541">
        <f t="shared" si="18"/>
        <v>-1.7737517254808363E-2</v>
      </c>
      <c r="U318" s="541">
        <f t="shared" si="18"/>
        <v>-1.7576486828054929E-2</v>
      </c>
      <c r="V318" s="541">
        <f t="shared" si="18"/>
        <v>-1.7415456401301495E-2</v>
      </c>
      <c r="W318" s="541">
        <f t="shared" si="18"/>
        <v>-1.7254425974548061E-2</v>
      </c>
      <c r="X318" s="541">
        <f t="shared" si="18"/>
        <v>-1.7093395547794626E-2</v>
      </c>
      <c r="Y318" s="541">
        <f t="shared" si="18"/>
        <v>-1.6932365121041192E-2</v>
      </c>
      <c r="Z318" s="541">
        <f t="shared" si="18"/>
        <v>-1.6771334694287758E-2</v>
      </c>
      <c r="AA318" s="541">
        <f t="shared" si="18"/>
        <v>-1.6610304267534324E-2</v>
      </c>
      <c r="AB318" s="541">
        <f t="shared" si="18"/>
        <v>-1.644927384078089E-2</v>
      </c>
      <c r="AC318" s="541">
        <f t="shared" si="18"/>
        <v>-1.6288243414027456E-2</v>
      </c>
      <c r="AD318" s="541">
        <f t="shared" si="18"/>
        <v>-1.6127212987274021E-2</v>
      </c>
      <c r="AE318" s="541">
        <f t="shared" si="18"/>
        <v>-1.5966182560520587E-2</v>
      </c>
      <c r="AF318" s="541">
        <f t="shared" si="18"/>
        <v>-1.5805152133767153E-2</v>
      </c>
      <c r="AG318" s="541">
        <f t="shared" si="18"/>
        <v>-1.5644121707013719E-2</v>
      </c>
      <c r="AH318" s="541">
        <f t="shared" si="18"/>
        <v>-1.5483091280260285E-2</v>
      </c>
      <c r="AI318" s="541">
        <f t="shared" si="18"/>
        <v>-1.532206085350685E-2</v>
      </c>
      <c r="AJ318" s="541">
        <f t="shared" si="15"/>
        <v>-1.5161030426753416E-2</v>
      </c>
      <c r="AK318" s="542">
        <f t="shared" si="7"/>
        <v>-1.4999999999999999E-2</v>
      </c>
      <c r="AL318" s="541">
        <f t="shared" si="16"/>
        <v>-1.49E-2</v>
      </c>
      <c r="AM318" s="541">
        <f t="shared" si="16"/>
        <v>-1.4800000000000001E-2</v>
      </c>
      <c r="AN318" s="541">
        <f t="shared" si="16"/>
        <v>-1.4700000000000001E-2</v>
      </c>
      <c r="AO318" s="541">
        <f t="shared" si="16"/>
        <v>-1.4600000000000002E-2</v>
      </c>
      <c r="AP318" s="541">
        <f t="shared" si="16"/>
        <v>-1.4500000000000002E-2</v>
      </c>
      <c r="AQ318" s="541">
        <f t="shared" si="16"/>
        <v>-1.4400000000000003E-2</v>
      </c>
      <c r="AR318" s="541">
        <f t="shared" si="16"/>
        <v>-1.4300000000000004E-2</v>
      </c>
      <c r="AS318" s="541">
        <f t="shared" si="16"/>
        <v>-1.4200000000000004E-2</v>
      </c>
      <c r="AT318" s="541">
        <f t="shared" si="16"/>
        <v>-1.4100000000000005E-2</v>
      </c>
      <c r="AU318" s="541">
        <f t="shared" si="16"/>
        <v>-1.4000000000000005E-2</v>
      </c>
      <c r="AV318" s="541">
        <f t="shared" si="16"/>
        <v>-1.3900000000000006E-2</v>
      </c>
      <c r="AW318" s="541">
        <f t="shared" si="16"/>
        <v>-1.3800000000000007E-2</v>
      </c>
      <c r="AX318" s="541">
        <f t="shared" si="16"/>
        <v>-1.3700000000000007E-2</v>
      </c>
      <c r="AY318" s="541">
        <f t="shared" si="16"/>
        <v>-1.3600000000000008E-2</v>
      </c>
      <c r="AZ318" s="541">
        <f t="shared" si="16"/>
        <v>-1.3500000000000009E-2</v>
      </c>
      <c r="BA318" s="541">
        <f t="shared" si="16"/>
        <v>-1.3400000000000009E-2</v>
      </c>
      <c r="BB318" s="541">
        <f t="shared" si="12"/>
        <v>-1.330000000000001E-2</v>
      </c>
      <c r="BC318" s="541">
        <f t="shared" si="12"/>
        <v>-1.320000000000001E-2</v>
      </c>
      <c r="BD318" s="541">
        <f t="shared" si="12"/>
        <v>-1.3100000000000011E-2</v>
      </c>
      <c r="BE318" s="541">
        <f t="shared" si="12"/>
        <v>-1.3000000000000012E-2</v>
      </c>
      <c r="BF318" s="541">
        <f t="shared" si="12"/>
        <v>-1.2900000000000012E-2</v>
      </c>
      <c r="BG318" s="541">
        <f t="shared" si="12"/>
        <v>-1.2800000000000013E-2</v>
      </c>
      <c r="BH318" s="541">
        <f t="shared" si="12"/>
        <v>-1.2700000000000013E-2</v>
      </c>
      <c r="BI318" s="541">
        <f t="shared" si="12"/>
        <v>-1.2600000000000014E-2</v>
      </c>
      <c r="BJ318" s="541">
        <f t="shared" si="12"/>
        <v>-1.2500000000000015E-2</v>
      </c>
      <c r="BK318" s="541">
        <f t="shared" si="13"/>
        <v>-1.2400000000000015E-2</v>
      </c>
      <c r="BL318" s="541">
        <f t="shared" si="13"/>
        <v>-1.2300000000000016E-2</v>
      </c>
      <c r="BM318" s="541">
        <f t="shared" si="13"/>
        <v>-1.2200000000000016E-2</v>
      </c>
      <c r="BN318" s="541">
        <f t="shared" si="13"/>
        <v>-1.2100000000000017E-2</v>
      </c>
      <c r="BO318" s="541">
        <f t="shared" si="13"/>
        <v>-1.2000000000000018E-2</v>
      </c>
      <c r="BP318" s="541">
        <f t="shared" si="13"/>
        <v>-1.1900000000000018E-2</v>
      </c>
      <c r="BQ318" s="541">
        <f t="shared" si="13"/>
        <v>-1.1800000000000019E-2</v>
      </c>
      <c r="BR318" s="541">
        <f t="shared" si="13"/>
        <v>-1.1700000000000019E-2</v>
      </c>
      <c r="BS318" s="541">
        <f t="shared" si="13"/>
        <v>-1.160000000000002E-2</v>
      </c>
      <c r="BT318" s="541">
        <f t="shared" si="13"/>
        <v>-1.1500000000000021E-2</v>
      </c>
      <c r="BU318" s="541">
        <f t="shared" si="13"/>
        <v>-1.1400000000000021E-2</v>
      </c>
      <c r="BV318" s="541">
        <f t="shared" si="13"/>
        <v>-1.1300000000000022E-2</v>
      </c>
      <c r="BW318" s="541">
        <f t="shared" si="13"/>
        <v>-1.1200000000000022E-2</v>
      </c>
      <c r="BX318" s="541">
        <f t="shared" si="13"/>
        <v>-1.1100000000000023E-2</v>
      </c>
      <c r="BY318" s="541">
        <f t="shared" si="13"/>
        <v>-1.1000000000000024E-2</v>
      </c>
      <c r="BZ318" s="541">
        <f t="shared" si="13"/>
        <v>-1.0900000000000024E-2</v>
      </c>
      <c r="CA318" s="541">
        <f t="shared" si="14"/>
        <v>-1.0800000000000025E-2</v>
      </c>
      <c r="CB318" s="541">
        <f t="shared" si="14"/>
        <v>-1.0700000000000025E-2</v>
      </c>
      <c r="CC318" s="541">
        <f t="shared" si="14"/>
        <v>-1.0600000000000026E-2</v>
      </c>
      <c r="CD318" s="541">
        <f t="shared" si="14"/>
        <v>-1.0500000000000027E-2</v>
      </c>
      <c r="CE318" s="541">
        <f t="shared" si="14"/>
        <v>-1.0400000000000027E-2</v>
      </c>
      <c r="CF318" s="541">
        <f t="shared" si="14"/>
        <v>-1.0300000000000028E-2</v>
      </c>
      <c r="CG318" s="541">
        <f t="shared" si="14"/>
        <v>-1.0200000000000028E-2</v>
      </c>
      <c r="CH318" s="541">
        <f t="shared" si="14"/>
        <v>-1.0100000000000029E-2</v>
      </c>
      <c r="CI318" s="541">
        <v>-0.01</v>
      </c>
    </row>
    <row r="319" spans="1:87" ht="14.25" customHeight="1" x14ac:dyDescent="0.35">
      <c r="A319" s="47" t="s">
        <v>161</v>
      </c>
      <c r="B319" s="541">
        <v>-2.5806066632917381E-2</v>
      </c>
      <c r="C319" s="541">
        <f t="shared" si="19"/>
        <v>-2.5806066632917381E-2</v>
      </c>
      <c r="D319" s="541">
        <f t="shared" si="17"/>
        <v>-2.5488241143713928E-2</v>
      </c>
      <c r="E319" s="541">
        <f t="shared" si="17"/>
        <v>-2.5170415654510475E-2</v>
      </c>
      <c r="F319" s="541">
        <f t="shared" si="17"/>
        <v>-2.4852590165307022E-2</v>
      </c>
      <c r="G319" s="541">
        <f t="shared" si="17"/>
        <v>-2.453476467610357E-2</v>
      </c>
      <c r="H319" s="541">
        <f t="shared" si="17"/>
        <v>-2.4216939186900117E-2</v>
      </c>
      <c r="I319" s="541">
        <f t="shared" si="17"/>
        <v>-2.3899113697696664E-2</v>
      </c>
      <c r="J319" s="541">
        <f t="shared" si="17"/>
        <v>-2.3581288208493211E-2</v>
      </c>
      <c r="K319" s="541">
        <f t="shared" si="17"/>
        <v>-2.3263462719289758E-2</v>
      </c>
      <c r="L319" s="541">
        <f t="shared" si="17"/>
        <v>-2.2945637230086306E-2</v>
      </c>
      <c r="M319" s="541">
        <f t="shared" si="17"/>
        <v>-2.2627811740882853E-2</v>
      </c>
      <c r="N319" s="541">
        <f t="shared" si="17"/>
        <v>-2.23099862516794E-2</v>
      </c>
      <c r="O319" s="541">
        <f t="shared" si="17"/>
        <v>-2.1992160762475947E-2</v>
      </c>
      <c r="P319" s="541">
        <f t="shared" si="17"/>
        <v>-2.1674335273272494E-2</v>
      </c>
      <c r="Q319" s="541">
        <f t="shared" si="17"/>
        <v>-2.1356509784069042E-2</v>
      </c>
      <c r="R319" s="541">
        <f t="shared" si="17"/>
        <v>-2.1038684294865589E-2</v>
      </c>
      <c r="S319" s="541">
        <f t="shared" si="17"/>
        <v>-2.0720858805662136E-2</v>
      </c>
      <c r="T319" s="541">
        <f t="shared" si="18"/>
        <v>-2.0403033316458683E-2</v>
      </c>
      <c r="U319" s="541">
        <f t="shared" si="18"/>
        <v>-2.008520782725523E-2</v>
      </c>
      <c r="V319" s="541">
        <f t="shared" si="18"/>
        <v>-1.9767382338051778E-2</v>
      </c>
      <c r="W319" s="541">
        <f t="shared" si="18"/>
        <v>-1.9449556848848325E-2</v>
      </c>
      <c r="X319" s="541">
        <f t="shared" si="18"/>
        <v>-1.9131731359644872E-2</v>
      </c>
      <c r="Y319" s="541">
        <f t="shared" si="18"/>
        <v>-1.8813905870441419E-2</v>
      </c>
      <c r="Z319" s="541">
        <f t="shared" si="18"/>
        <v>-1.8496080381237966E-2</v>
      </c>
      <c r="AA319" s="541">
        <f t="shared" si="18"/>
        <v>-1.8178254892034514E-2</v>
      </c>
      <c r="AB319" s="541">
        <f t="shared" si="18"/>
        <v>-1.7860429402831061E-2</v>
      </c>
      <c r="AC319" s="541">
        <f t="shared" si="18"/>
        <v>-1.7542603913627608E-2</v>
      </c>
      <c r="AD319" s="541">
        <f t="shared" si="18"/>
        <v>-1.7224778424424155E-2</v>
      </c>
      <c r="AE319" s="541">
        <f t="shared" si="18"/>
        <v>-1.6906952935220702E-2</v>
      </c>
      <c r="AF319" s="541">
        <f t="shared" si="18"/>
        <v>-1.658912744601725E-2</v>
      </c>
      <c r="AG319" s="541">
        <f t="shared" si="18"/>
        <v>-1.6271301956813797E-2</v>
      </c>
      <c r="AH319" s="541">
        <f t="shared" si="18"/>
        <v>-1.5953476467610344E-2</v>
      </c>
      <c r="AI319" s="541">
        <f t="shared" si="18"/>
        <v>-1.5635650978406891E-2</v>
      </c>
      <c r="AJ319" s="541">
        <f t="shared" si="15"/>
        <v>-1.5317825489203438E-2</v>
      </c>
      <c r="AK319" s="542">
        <f t="shared" si="7"/>
        <v>-1.4999999999999999E-2</v>
      </c>
      <c r="AL319" s="541">
        <f t="shared" si="16"/>
        <v>-1.49E-2</v>
      </c>
      <c r="AM319" s="541">
        <f t="shared" si="16"/>
        <v>-1.4800000000000001E-2</v>
      </c>
      <c r="AN319" s="541">
        <f t="shared" si="16"/>
        <v>-1.4700000000000001E-2</v>
      </c>
      <c r="AO319" s="541">
        <f t="shared" si="16"/>
        <v>-1.4600000000000002E-2</v>
      </c>
      <c r="AP319" s="541">
        <f t="shared" si="16"/>
        <v>-1.4500000000000002E-2</v>
      </c>
      <c r="AQ319" s="541">
        <f t="shared" si="16"/>
        <v>-1.4400000000000003E-2</v>
      </c>
      <c r="AR319" s="541">
        <f t="shared" si="16"/>
        <v>-1.4300000000000004E-2</v>
      </c>
      <c r="AS319" s="541">
        <f t="shared" si="16"/>
        <v>-1.4200000000000004E-2</v>
      </c>
      <c r="AT319" s="541">
        <f t="shared" si="16"/>
        <v>-1.4100000000000005E-2</v>
      </c>
      <c r="AU319" s="541">
        <f t="shared" si="16"/>
        <v>-1.4000000000000005E-2</v>
      </c>
      <c r="AV319" s="541">
        <f t="shared" si="16"/>
        <v>-1.3900000000000006E-2</v>
      </c>
      <c r="AW319" s="541">
        <f t="shared" si="16"/>
        <v>-1.3800000000000007E-2</v>
      </c>
      <c r="AX319" s="541">
        <f t="shared" si="16"/>
        <v>-1.3700000000000007E-2</v>
      </c>
      <c r="AY319" s="541">
        <f t="shared" si="16"/>
        <v>-1.3600000000000008E-2</v>
      </c>
      <c r="AZ319" s="541">
        <f t="shared" si="16"/>
        <v>-1.3500000000000009E-2</v>
      </c>
      <c r="BA319" s="541">
        <f t="shared" si="16"/>
        <v>-1.3400000000000009E-2</v>
      </c>
      <c r="BB319" s="541">
        <f t="shared" si="12"/>
        <v>-1.330000000000001E-2</v>
      </c>
      <c r="BC319" s="541">
        <f t="shared" si="12"/>
        <v>-1.320000000000001E-2</v>
      </c>
      <c r="BD319" s="541">
        <f t="shared" si="12"/>
        <v>-1.3100000000000011E-2</v>
      </c>
      <c r="BE319" s="541">
        <f t="shared" si="12"/>
        <v>-1.3000000000000012E-2</v>
      </c>
      <c r="BF319" s="541">
        <f t="shared" si="12"/>
        <v>-1.2900000000000012E-2</v>
      </c>
      <c r="BG319" s="541">
        <f t="shared" si="12"/>
        <v>-1.2800000000000013E-2</v>
      </c>
      <c r="BH319" s="541">
        <f t="shared" si="12"/>
        <v>-1.2700000000000013E-2</v>
      </c>
      <c r="BI319" s="541">
        <f t="shared" si="12"/>
        <v>-1.2600000000000014E-2</v>
      </c>
      <c r="BJ319" s="541">
        <f t="shared" si="12"/>
        <v>-1.2500000000000015E-2</v>
      </c>
      <c r="BK319" s="541">
        <f t="shared" si="13"/>
        <v>-1.2400000000000015E-2</v>
      </c>
      <c r="BL319" s="541">
        <f t="shared" si="13"/>
        <v>-1.2300000000000016E-2</v>
      </c>
      <c r="BM319" s="541">
        <f t="shared" si="13"/>
        <v>-1.2200000000000016E-2</v>
      </c>
      <c r="BN319" s="541">
        <f t="shared" si="13"/>
        <v>-1.2100000000000017E-2</v>
      </c>
      <c r="BO319" s="541">
        <f t="shared" si="13"/>
        <v>-1.2000000000000018E-2</v>
      </c>
      <c r="BP319" s="541">
        <f t="shared" si="13"/>
        <v>-1.1900000000000018E-2</v>
      </c>
      <c r="BQ319" s="541">
        <f t="shared" si="13"/>
        <v>-1.1800000000000019E-2</v>
      </c>
      <c r="BR319" s="541">
        <f t="shared" si="13"/>
        <v>-1.1700000000000019E-2</v>
      </c>
      <c r="BS319" s="541">
        <f t="shared" si="13"/>
        <v>-1.160000000000002E-2</v>
      </c>
      <c r="BT319" s="541">
        <f t="shared" si="13"/>
        <v>-1.1500000000000021E-2</v>
      </c>
      <c r="BU319" s="541">
        <f t="shared" si="13"/>
        <v>-1.1400000000000021E-2</v>
      </c>
      <c r="BV319" s="541">
        <f t="shared" si="13"/>
        <v>-1.1300000000000022E-2</v>
      </c>
      <c r="BW319" s="541">
        <f t="shared" si="13"/>
        <v>-1.1200000000000022E-2</v>
      </c>
      <c r="BX319" s="541">
        <f t="shared" si="13"/>
        <v>-1.1100000000000023E-2</v>
      </c>
      <c r="BY319" s="541">
        <f t="shared" si="13"/>
        <v>-1.1000000000000024E-2</v>
      </c>
      <c r="BZ319" s="541">
        <f t="shared" si="13"/>
        <v>-1.0900000000000024E-2</v>
      </c>
      <c r="CA319" s="541">
        <f t="shared" si="14"/>
        <v>-1.0800000000000025E-2</v>
      </c>
      <c r="CB319" s="541">
        <f t="shared" si="14"/>
        <v>-1.0700000000000025E-2</v>
      </c>
      <c r="CC319" s="541">
        <f t="shared" si="14"/>
        <v>-1.0600000000000026E-2</v>
      </c>
      <c r="CD319" s="541">
        <f t="shared" si="14"/>
        <v>-1.0500000000000027E-2</v>
      </c>
      <c r="CE319" s="541">
        <f t="shared" si="14"/>
        <v>-1.0400000000000027E-2</v>
      </c>
      <c r="CF319" s="541">
        <f t="shared" si="14"/>
        <v>-1.0300000000000028E-2</v>
      </c>
      <c r="CG319" s="541">
        <f t="shared" si="14"/>
        <v>-1.0200000000000028E-2</v>
      </c>
      <c r="CH319" s="541">
        <f t="shared" si="14"/>
        <v>-1.0100000000000029E-2</v>
      </c>
      <c r="CI319" s="541">
        <v>-0.01</v>
      </c>
    </row>
    <row r="320" spans="1:87" ht="14.25" customHeight="1" x14ac:dyDescent="0.35">
      <c r="A320" s="47" t="s">
        <v>162</v>
      </c>
      <c r="B320" s="541">
        <v>-1.3465305187985777E-2</v>
      </c>
      <c r="C320" s="541">
        <f t="shared" si="19"/>
        <v>-1.3465305187985777E-2</v>
      </c>
      <c r="D320" s="541">
        <f t="shared" si="17"/>
        <v>-1.3510443270692077E-2</v>
      </c>
      <c r="E320" s="541">
        <f t="shared" si="17"/>
        <v>-1.3555581353398377E-2</v>
      </c>
      <c r="F320" s="541">
        <f t="shared" si="17"/>
        <v>-1.3600719436104677E-2</v>
      </c>
      <c r="G320" s="541">
        <f t="shared" si="17"/>
        <v>-1.3645857518810978E-2</v>
      </c>
      <c r="H320" s="541">
        <f t="shared" si="17"/>
        <v>-1.3690995601517278E-2</v>
      </c>
      <c r="I320" s="541">
        <f t="shared" si="17"/>
        <v>-1.3736133684223578E-2</v>
      </c>
      <c r="J320" s="541">
        <f t="shared" si="17"/>
        <v>-1.3781271766929878E-2</v>
      </c>
      <c r="K320" s="541">
        <f t="shared" si="17"/>
        <v>-1.3826409849636179E-2</v>
      </c>
      <c r="L320" s="541">
        <f t="shared" si="17"/>
        <v>-1.3871547932342479E-2</v>
      </c>
      <c r="M320" s="541">
        <f t="shared" si="17"/>
        <v>-1.3916686015048779E-2</v>
      </c>
      <c r="N320" s="541">
        <f t="shared" si="17"/>
        <v>-1.3961824097755079E-2</v>
      </c>
      <c r="O320" s="541">
        <f t="shared" si="17"/>
        <v>-1.400696218046138E-2</v>
      </c>
      <c r="P320" s="541">
        <f t="shared" si="17"/>
        <v>-1.405210026316768E-2</v>
      </c>
      <c r="Q320" s="541">
        <f t="shared" si="17"/>
        <v>-1.409723834587398E-2</v>
      </c>
      <c r="R320" s="541">
        <f t="shared" si="17"/>
        <v>-1.4142376428580281E-2</v>
      </c>
      <c r="S320" s="541">
        <f t="shared" si="17"/>
        <v>-1.4187514511286581E-2</v>
      </c>
      <c r="T320" s="541">
        <f t="shared" si="18"/>
        <v>-1.4232652593992881E-2</v>
      </c>
      <c r="U320" s="541">
        <f t="shared" si="18"/>
        <v>-1.4277790676699181E-2</v>
      </c>
      <c r="V320" s="541">
        <f t="shared" si="18"/>
        <v>-1.4322928759405482E-2</v>
      </c>
      <c r="W320" s="541">
        <f t="shared" si="18"/>
        <v>-1.4368066842111782E-2</v>
      </c>
      <c r="X320" s="541">
        <f t="shared" si="18"/>
        <v>-1.4413204924818082E-2</v>
      </c>
      <c r="Y320" s="541">
        <f t="shared" si="18"/>
        <v>-1.4458343007524382E-2</v>
      </c>
      <c r="Z320" s="541">
        <f t="shared" si="18"/>
        <v>-1.4503481090230683E-2</v>
      </c>
      <c r="AA320" s="541">
        <f t="shared" si="18"/>
        <v>-1.4548619172936983E-2</v>
      </c>
      <c r="AB320" s="541">
        <f t="shared" si="18"/>
        <v>-1.4593757255643283E-2</v>
      </c>
      <c r="AC320" s="541">
        <f t="shared" si="18"/>
        <v>-1.4638895338349583E-2</v>
      </c>
      <c r="AD320" s="541">
        <f t="shared" si="18"/>
        <v>-1.4684033421055884E-2</v>
      </c>
      <c r="AE320" s="541">
        <f t="shared" si="18"/>
        <v>-1.4729171503762184E-2</v>
      </c>
      <c r="AF320" s="541">
        <f t="shared" si="18"/>
        <v>-1.4774309586468484E-2</v>
      </c>
      <c r="AG320" s="541">
        <f t="shared" si="18"/>
        <v>-1.4819447669174785E-2</v>
      </c>
      <c r="AH320" s="541">
        <f t="shared" si="18"/>
        <v>-1.4864585751881085E-2</v>
      </c>
      <c r="AI320" s="541">
        <f t="shared" si="18"/>
        <v>-1.4909723834587385E-2</v>
      </c>
      <c r="AJ320" s="541">
        <f t="shared" si="15"/>
        <v>-1.4954861917293685E-2</v>
      </c>
      <c r="AK320" s="542">
        <f t="shared" si="7"/>
        <v>-1.4999999999999999E-2</v>
      </c>
      <c r="AL320" s="541">
        <f t="shared" si="16"/>
        <v>-1.49E-2</v>
      </c>
      <c r="AM320" s="541">
        <f t="shared" si="16"/>
        <v>-1.4800000000000001E-2</v>
      </c>
      <c r="AN320" s="541">
        <f t="shared" si="16"/>
        <v>-1.4700000000000001E-2</v>
      </c>
      <c r="AO320" s="541">
        <f t="shared" si="16"/>
        <v>-1.4600000000000002E-2</v>
      </c>
      <c r="AP320" s="541">
        <f t="shared" si="16"/>
        <v>-1.4500000000000002E-2</v>
      </c>
      <c r="AQ320" s="541">
        <f t="shared" si="16"/>
        <v>-1.4400000000000003E-2</v>
      </c>
      <c r="AR320" s="541">
        <f t="shared" si="16"/>
        <v>-1.4300000000000004E-2</v>
      </c>
      <c r="AS320" s="541">
        <f t="shared" si="16"/>
        <v>-1.4200000000000004E-2</v>
      </c>
      <c r="AT320" s="541">
        <f t="shared" si="16"/>
        <v>-1.4100000000000005E-2</v>
      </c>
      <c r="AU320" s="541">
        <f t="shared" si="16"/>
        <v>-1.4000000000000005E-2</v>
      </c>
      <c r="AV320" s="541">
        <f t="shared" si="16"/>
        <v>-1.3900000000000006E-2</v>
      </c>
      <c r="AW320" s="541">
        <f t="shared" si="16"/>
        <v>-1.3800000000000007E-2</v>
      </c>
      <c r="AX320" s="541">
        <f t="shared" si="16"/>
        <v>-1.3700000000000007E-2</v>
      </c>
      <c r="AY320" s="541">
        <f t="shared" si="16"/>
        <v>-1.3600000000000008E-2</v>
      </c>
      <c r="AZ320" s="541">
        <f t="shared" si="16"/>
        <v>-1.3500000000000009E-2</v>
      </c>
      <c r="BA320" s="541">
        <f t="shared" si="16"/>
        <v>-1.3400000000000009E-2</v>
      </c>
      <c r="BB320" s="541">
        <f t="shared" si="12"/>
        <v>-1.330000000000001E-2</v>
      </c>
      <c r="BC320" s="541">
        <f t="shared" si="12"/>
        <v>-1.320000000000001E-2</v>
      </c>
      <c r="BD320" s="541">
        <f t="shared" si="12"/>
        <v>-1.3100000000000011E-2</v>
      </c>
      <c r="BE320" s="541">
        <f t="shared" si="12"/>
        <v>-1.3000000000000012E-2</v>
      </c>
      <c r="BF320" s="541">
        <f t="shared" si="12"/>
        <v>-1.2900000000000012E-2</v>
      </c>
      <c r="BG320" s="541">
        <f t="shared" si="12"/>
        <v>-1.2800000000000013E-2</v>
      </c>
      <c r="BH320" s="541">
        <f t="shared" si="12"/>
        <v>-1.2700000000000013E-2</v>
      </c>
      <c r="BI320" s="541">
        <f t="shared" si="12"/>
        <v>-1.2600000000000014E-2</v>
      </c>
      <c r="BJ320" s="541">
        <f t="shared" si="12"/>
        <v>-1.2500000000000015E-2</v>
      </c>
      <c r="BK320" s="541">
        <f t="shared" si="13"/>
        <v>-1.2400000000000015E-2</v>
      </c>
      <c r="BL320" s="541">
        <f t="shared" si="13"/>
        <v>-1.2300000000000016E-2</v>
      </c>
      <c r="BM320" s="541">
        <f t="shared" si="13"/>
        <v>-1.2200000000000016E-2</v>
      </c>
      <c r="BN320" s="541">
        <f t="shared" si="13"/>
        <v>-1.2100000000000017E-2</v>
      </c>
      <c r="BO320" s="541">
        <f t="shared" si="13"/>
        <v>-1.2000000000000018E-2</v>
      </c>
      <c r="BP320" s="541">
        <f t="shared" si="13"/>
        <v>-1.1900000000000018E-2</v>
      </c>
      <c r="BQ320" s="541">
        <f t="shared" si="13"/>
        <v>-1.1800000000000019E-2</v>
      </c>
      <c r="BR320" s="541">
        <f t="shared" si="13"/>
        <v>-1.1700000000000019E-2</v>
      </c>
      <c r="BS320" s="541">
        <f t="shared" si="13"/>
        <v>-1.160000000000002E-2</v>
      </c>
      <c r="BT320" s="541">
        <f t="shared" si="13"/>
        <v>-1.1500000000000021E-2</v>
      </c>
      <c r="BU320" s="541">
        <f t="shared" si="13"/>
        <v>-1.1400000000000021E-2</v>
      </c>
      <c r="BV320" s="541">
        <f t="shared" si="13"/>
        <v>-1.1300000000000022E-2</v>
      </c>
      <c r="BW320" s="541">
        <f t="shared" si="13"/>
        <v>-1.1200000000000022E-2</v>
      </c>
      <c r="BX320" s="541">
        <f t="shared" si="13"/>
        <v>-1.1100000000000023E-2</v>
      </c>
      <c r="BY320" s="541">
        <f t="shared" si="13"/>
        <v>-1.1000000000000024E-2</v>
      </c>
      <c r="BZ320" s="541">
        <f t="shared" si="13"/>
        <v>-1.0900000000000024E-2</v>
      </c>
      <c r="CA320" s="541">
        <f t="shared" si="14"/>
        <v>-1.0800000000000025E-2</v>
      </c>
      <c r="CB320" s="541">
        <f t="shared" si="14"/>
        <v>-1.0700000000000025E-2</v>
      </c>
      <c r="CC320" s="541">
        <f t="shared" si="14"/>
        <v>-1.0600000000000026E-2</v>
      </c>
      <c r="CD320" s="541">
        <f t="shared" si="14"/>
        <v>-1.0500000000000027E-2</v>
      </c>
      <c r="CE320" s="541">
        <f t="shared" si="14"/>
        <v>-1.0400000000000027E-2</v>
      </c>
      <c r="CF320" s="541">
        <f t="shared" si="14"/>
        <v>-1.0300000000000028E-2</v>
      </c>
      <c r="CG320" s="541">
        <f t="shared" si="14"/>
        <v>-1.0200000000000028E-2</v>
      </c>
      <c r="CH320" s="541">
        <f t="shared" si="14"/>
        <v>-1.0100000000000029E-2</v>
      </c>
      <c r="CI320" s="541">
        <v>-0.01</v>
      </c>
    </row>
    <row r="321" spans="1:87" ht="14.25" customHeight="1" x14ac:dyDescent="0.35">
      <c r="A321" s="47" t="s">
        <v>292</v>
      </c>
      <c r="B321" s="541">
        <v>-2.6799241775762681E-3</v>
      </c>
      <c r="C321" s="541">
        <f t="shared" si="19"/>
        <v>-2.6799241775762681E-3</v>
      </c>
      <c r="D321" s="541">
        <f t="shared" si="17"/>
        <v>-3.042279348824025E-3</v>
      </c>
      <c r="E321" s="541">
        <f t="shared" si="17"/>
        <v>-3.4046345200717818E-3</v>
      </c>
      <c r="F321" s="541">
        <f t="shared" si="17"/>
        <v>-3.7669896913195386E-3</v>
      </c>
      <c r="G321" s="541">
        <f t="shared" si="17"/>
        <v>-4.1293448625672954E-3</v>
      </c>
      <c r="H321" s="541">
        <f t="shared" si="17"/>
        <v>-4.4917000338150527E-3</v>
      </c>
      <c r="I321" s="541">
        <f t="shared" si="17"/>
        <v>-4.85405520506281E-3</v>
      </c>
      <c r="J321" s="541">
        <f t="shared" si="17"/>
        <v>-5.2164103763105672E-3</v>
      </c>
      <c r="K321" s="541">
        <f t="shared" si="17"/>
        <v>-5.5787655475583245E-3</v>
      </c>
      <c r="L321" s="541">
        <f t="shared" si="17"/>
        <v>-5.9411207188060818E-3</v>
      </c>
      <c r="M321" s="541">
        <f t="shared" si="17"/>
        <v>-6.303475890053839E-3</v>
      </c>
      <c r="N321" s="541">
        <f t="shared" si="17"/>
        <v>-6.6658310613015963E-3</v>
      </c>
      <c r="O321" s="541">
        <f t="shared" si="17"/>
        <v>-7.0281862325493535E-3</v>
      </c>
      <c r="P321" s="541">
        <f t="shared" si="17"/>
        <v>-7.3905414037971108E-3</v>
      </c>
      <c r="Q321" s="541">
        <f t="shared" si="17"/>
        <v>-7.7528965750448681E-3</v>
      </c>
      <c r="R321" s="541">
        <f t="shared" si="17"/>
        <v>-8.1152517462926253E-3</v>
      </c>
      <c r="S321" s="541">
        <f t="shared" si="17"/>
        <v>-8.4776069175403826E-3</v>
      </c>
      <c r="T321" s="541">
        <f t="shared" si="18"/>
        <v>-8.8399620887881399E-3</v>
      </c>
      <c r="U321" s="541">
        <f t="shared" si="18"/>
        <v>-9.2023172600358971E-3</v>
      </c>
      <c r="V321" s="541">
        <f t="shared" si="18"/>
        <v>-9.5646724312836544E-3</v>
      </c>
      <c r="W321" s="541">
        <f t="shared" si="18"/>
        <v>-9.9270276025314116E-3</v>
      </c>
      <c r="X321" s="541">
        <f t="shared" si="18"/>
        <v>-1.0289382773779169E-2</v>
      </c>
      <c r="Y321" s="541">
        <f t="shared" si="18"/>
        <v>-1.0651737945026926E-2</v>
      </c>
      <c r="Z321" s="541">
        <f t="shared" si="18"/>
        <v>-1.1014093116274683E-2</v>
      </c>
      <c r="AA321" s="541">
        <f t="shared" si="18"/>
        <v>-1.1376448287522441E-2</v>
      </c>
      <c r="AB321" s="541">
        <f t="shared" si="18"/>
        <v>-1.1738803458770198E-2</v>
      </c>
      <c r="AC321" s="541">
        <f t="shared" si="18"/>
        <v>-1.2101158630017955E-2</v>
      </c>
      <c r="AD321" s="541">
        <f t="shared" si="18"/>
        <v>-1.2463513801265712E-2</v>
      </c>
      <c r="AE321" s="541">
        <f t="shared" si="18"/>
        <v>-1.282586897251347E-2</v>
      </c>
      <c r="AF321" s="541">
        <f t="shared" si="18"/>
        <v>-1.3188224143761227E-2</v>
      </c>
      <c r="AG321" s="541">
        <f t="shared" si="18"/>
        <v>-1.3550579315008984E-2</v>
      </c>
      <c r="AH321" s="541">
        <f t="shared" si="18"/>
        <v>-1.3912934486256742E-2</v>
      </c>
      <c r="AI321" s="541">
        <f t="shared" si="18"/>
        <v>-1.4275289657504499E-2</v>
      </c>
      <c r="AJ321" s="541">
        <f t="shared" si="15"/>
        <v>-1.4637644828752256E-2</v>
      </c>
      <c r="AK321" s="542">
        <f t="shared" si="7"/>
        <v>-1.4999999999999999E-2</v>
      </c>
      <c r="AL321" s="541">
        <f t="shared" si="16"/>
        <v>-1.49E-2</v>
      </c>
      <c r="AM321" s="541">
        <f t="shared" si="16"/>
        <v>-1.4800000000000001E-2</v>
      </c>
      <c r="AN321" s="541">
        <f t="shared" si="16"/>
        <v>-1.4700000000000001E-2</v>
      </c>
      <c r="AO321" s="541">
        <f t="shared" si="16"/>
        <v>-1.4600000000000002E-2</v>
      </c>
      <c r="AP321" s="541">
        <f t="shared" si="16"/>
        <v>-1.4500000000000002E-2</v>
      </c>
      <c r="AQ321" s="541">
        <f t="shared" si="16"/>
        <v>-1.4400000000000003E-2</v>
      </c>
      <c r="AR321" s="541">
        <f t="shared" si="16"/>
        <v>-1.4300000000000004E-2</v>
      </c>
      <c r="AS321" s="541">
        <f t="shared" si="16"/>
        <v>-1.4200000000000004E-2</v>
      </c>
      <c r="AT321" s="541">
        <f t="shared" si="16"/>
        <v>-1.4100000000000005E-2</v>
      </c>
      <c r="AU321" s="541">
        <f t="shared" si="16"/>
        <v>-1.4000000000000005E-2</v>
      </c>
      <c r="AV321" s="541">
        <f t="shared" si="16"/>
        <v>-1.3900000000000006E-2</v>
      </c>
      <c r="AW321" s="541">
        <f t="shared" si="16"/>
        <v>-1.3800000000000007E-2</v>
      </c>
      <c r="AX321" s="541">
        <f t="shared" si="16"/>
        <v>-1.3700000000000007E-2</v>
      </c>
      <c r="AY321" s="541">
        <f t="shared" si="16"/>
        <v>-1.3600000000000008E-2</v>
      </c>
      <c r="AZ321" s="541">
        <f t="shared" si="16"/>
        <v>-1.3500000000000009E-2</v>
      </c>
      <c r="BA321" s="541">
        <f t="shared" si="16"/>
        <v>-1.3400000000000009E-2</v>
      </c>
      <c r="BB321" s="541">
        <f t="shared" si="12"/>
        <v>-1.330000000000001E-2</v>
      </c>
      <c r="BC321" s="541">
        <f t="shared" si="12"/>
        <v>-1.320000000000001E-2</v>
      </c>
      <c r="BD321" s="541">
        <f t="shared" si="12"/>
        <v>-1.3100000000000011E-2</v>
      </c>
      <c r="BE321" s="541">
        <f t="shared" si="12"/>
        <v>-1.3000000000000012E-2</v>
      </c>
      <c r="BF321" s="541">
        <f t="shared" si="12"/>
        <v>-1.2900000000000012E-2</v>
      </c>
      <c r="BG321" s="541">
        <f t="shared" si="12"/>
        <v>-1.2800000000000013E-2</v>
      </c>
      <c r="BH321" s="541">
        <f t="shared" si="12"/>
        <v>-1.2700000000000013E-2</v>
      </c>
      <c r="BI321" s="541">
        <f t="shared" si="12"/>
        <v>-1.2600000000000014E-2</v>
      </c>
      <c r="BJ321" s="541">
        <f t="shared" si="12"/>
        <v>-1.2500000000000015E-2</v>
      </c>
      <c r="BK321" s="541">
        <f t="shared" si="13"/>
        <v>-1.2400000000000015E-2</v>
      </c>
      <c r="BL321" s="541">
        <f t="shared" si="13"/>
        <v>-1.2300000000000016E-2</v>
      </c>
      <c r="BM321" s="541">
        <f t="shared" si="13"/>
        <v>-1.2200000000000016E-2</v>
      </c>
      <c r="BN321" s="541">
        <f t="shared" si="13"/>
        <v>-1.2100000000000017E-2</v>
      </c>
      <c r="BO321" s="541">
        <f t="shared" si="13"/>
        <v>-1.2000000000000018E-2</v>
      </c>
      <c r="BP321" s="541">
        <f t="shared" si="13"/>
        <v>-1.1900000000000018E-2</v>
      </c>
      <c r="BQ321" s="541">
        <f t="shared" si="13"/>
        <v>-1.1800000000000019E-2</v>
      </c>
      <c r="BR321" s="541">
        <f t="shared" si="13"/>
        <v>-1.1700000000000019E-2</v>
      </c>
      <c r="BS321" s="541">
        <f t="shared" si="13"/>
        <v>-1.160000000000002E-2</v>
      </c>
      <c r="BT321" s="541">
        <f t="shared" si="13"/>
        <v>-1.1500000000000021E-2</v>
      </c>
      <c r="BU321" s="541">
        <f t="shared" si="13"/>
        <v>-1.1400000000000021E-2</v>
      </c>
      <c r="BV321" s="541">
        <f t="shared" si="13"/>
        <v>-1.1300000000000022E-2</v>
      </c>
      <c r="BW321" s="541">
        <f t="shared" si="13"/>
        <v>-1.1200000000000022E-2</v>
      </c>
      <c r="BX321" s="541">
        <f t="shared" si="13"/>
        <v>-1.1100000000000023E-2</v>
      </c>
      <c r="BY321" s="541">
        <f t="shared" si="13"/>
        <v>-1.1000000000000024E-2</v>
      </c>
      <c r="BZ321" s="541">
        <f t="shared" si="13"/>
        <v>-1.0900000000000024E-2</v>
      </c>
      <c r="CA321" s="541">
        <f t="shared" si="14"/>
        <v>-1.0800000000000025E-2</v>
      </c>
      <c r="CB321" s="541">
        <f t="shared" si="14"/>
        <v>-1.0700000000000025E-2</v>
      </c>
      <c r="CC321" s="541">
        <f t="shared" si="14"/>
        <v>-1.0600000000000026E-2</v>
      </c>
      <c r="CD321" s="541">
        <f t="shared" si="14"/>
        <v>-1.0500000000000027E-2</v>
      </c>
      <c r="CE321" s="541">
        <f t="shared" si="14"/>
        <v>-1.0400000000000027E-2</v>
      </c>
      <c r="CF321" s="541">
        <f t="shared" si="14"/>
        <v>-1.0300000000000028E-2</v>
      </c>
      <c r="CG321" s="541">
        <f t="shared" si="14"/>
        <v>-1.0200000000000028E-2</v>
      </c>
      <c r="CH321" s="541">
        <f t="shared" si="14"/>
        <v>-1.0100000000000029E-2</v>
      </c>
      <c r="CI321" s="541">
        <v>-0.01</v>
      </c>
    </row>
    <row r="322" spans="1:87" ht="14.25" customHeight="1" x14ac:dyDescent="0.35">
      <c r="A322" s="47" t="s">
        <v>164</v>
      </c>
      <c r="B322" s="541">
        <v>1.4201714799571026E-2</v>
      </c>
      <c r="C322" s="543">
        <v>-5.0000000000000001E-3</v>
      </c>
      <c r="D322" s="541">
        <f t="shared" si="17"/>
        <v>-5.2941176470588233E-3</v>
      </c>
      <c r="E322" s="541">
        <f t="shared" si="17"/>
        <v>-5.5882352941176465E-3</v>
      </c>
      <c r="F322" s="541">
        <f t="shared" si="17"/>
        <v>-5.8823529411764696E-3</v>
      </c>
      <c r="G322" s="541">
        <f t="shared" si="17"/>
        <v>-6.1764705882352928E-3</v>
      </c>
      <c r="H322" s="541">
        <f t="shared" si="17"/>
        <v>-6.470588235294116E-3</v>
      </c>
      <c r="I322" s="541">
        <f t="shared" si="17"/>
        <v>-6.7647058823529392E-3</v>
      </c>
      <c r="J322" s="541">
        <f t="shared" si="17"/>
        <v>-7.0588235294117624E-3</v>
      </c>
      <c r="K322" s="541">
        <f t="shared" si="17"/>
        <v>-7.3529411764705855E-3</v>
      </c>
      <c r="L322" s="541">
        <f t="shared" si="17"/>
        <v>-7.6470588235294087E-3</v>
      </c>
      <c r="M322" s="541">
        <f t="shared" si="17"/>
        <v>-7.9411764705882328E-3</v>
      </c>
      <c r="N322" s="541">
        <f t="shared" si="17"/>
        <v>-8.2352941176470559E-3</v>
      </c>
      <c r="O322" s="541">
        <f t="shared" si="17"/>
        <v>-8.5294117647058791E-3</v>
      </c>
      <c r="P322" s="541">
        <f t="shared" si="17"/>
        <v>-8.8235294117647023E-3</v>
      </c>
      <c r="Q322" s="541">
        <f t="shared" si="17"/>
        <v>-9.1176470588235255E-3</v>
      </c>
      <c r="R322" s="541">
        <f t="shared" si="17"/>
        <v>-9.4117647058823486E-3</v>
      </c>
      <c r="S322" s="541">
        <f t="shared" si="17"/>
        <v>-9.7058823529411718E-3</v>
      </c>
      <c r="T322" s="541">
        <f t="shared" si="18"/>
        <v>-9.999999999999995E-3</v>
      </c>
      <c r="U322" s="541">
        <f t="shared" si="18"/>
        <v>-1.0294117647058818E-2</v>
      </c>
      <c r="V322" s="541">
        <f t="shared" si="18"/>
        <v>-1.0588235294117641E-2</v>
      </c>
      <c r="W322" s="541">
        <f t="shared" si="18"/>
        <v>-1.0882352941176465E-2</v>
      </c>
      <c r="X322" s="541">
        <f t="shared" si="18"/>
        <v>-1.1176470588235288E-2</v>
      </c>
      <c r="Y322" s="541">
        <f t="shared" si="18"/>
        <v>-1.1470588235294111E-2</v>
      </c>
      <c r="Z322" s="541">
        <f t="shared" si="18"/>
        <v>-1.1764705882352934E-2</v>
      </c>
      <c r="AA322" s="541">
        <f t="shared" si="18"/>
        <v>-1.2058823529411757E-2</v>
      </c>
      <c r="AB322" s="541">
        <f t="shared" si="18"/>
        <v>-1.235294117647058E-2</v>
      </c>
      <c r="AC322" s="541">
        <f t="shared" si="18"/>
        <v>-1.2647058823529404E-2</v>
      </c>
      <c r="AD322" s="541">
        <f t="shared" si="18"/>
        <v>-1.2941176470588227E-2</v>
      </c>
      <c r="AE322" s="541">
        <f t="shared" si="18"/>
        <v>-1.323529411764705E-2</v>
      </c>
      <c r="AF322" s="541">
        <f t="shared" si="18"/>
        <v>-1.3529411764705873E-2</v>
      </c>
      <c r="AG322" s="541">
        <f t="shared" si="18"/>
        <v>-1.3823529411764696E-2</v>
      </c>
      <c r="AH322" s="541">
        <f t="shared" si="18"/>
        <v>-1.411764705882352E-2</v>
      </c>
      <c r="AI322" s="541">
        <f t="shared" si="18"/>
        <v>-1.4411764705882343E-2</v>
      </c>
      <c r="AJ322" s="541">
        <f t="shared" si="15"/>
        <v>-1.4705882352941166E-2</v>
      </c>
      <c r="AK322" s="542">
        <f t="shared" si="7"/>
        <v>-1.4999999999999999E-2</v>
      </c>
      <c r="AL322" s="541">
        <f t="shared" si="16"/>
        <v>-1.49E-2</v>
      </c>
      <c r="AM322" s="541">
        <f t="shared" si="16"/>
        <v>-1.4800000000000001E-2</v>
      </c>
      <c r="AN322" s="541">
        <f t="shared" si="16"/>
        <v>-1.4700000000000001E-2</v>
      </c>
      <c r="AO322" s="541">
        <f t="shared" si="16"/>
        <v>-1.4600000000000002E-2</v>
      </c>
      <c r="AP322" s="541">
        <f t="shared" si="16"/>
        <v>-1.4500000000000002E-2</v>
      </c>
      <c r="AQ322" s="541">
        <f t="shared" si="16"/>
        <v>-1.4400000000000003E-2</v>
      </c>
      <c r="AR322" s="541">
        <f t="shared" si="16"/>
        <v>-1.4300000000000004E-2</v>
      </c>
      <c r="AS322" s="541">
        <f t="shared" si="16"/>
        <v>-1.4200000000000004E-2</v>
      </c>
      <c r="AT322" s="541">
        <f t="shared" si="16"/>
        <v>-1.4100000000000005E-2</v>
      </c>
      <c r="AU322" s="541">
        <f t="shared" si="16"/>
        <v>-1.4000000000000005E-2</v>
      </c>
      <c r="AV322" s="541">
        <f t="shared" si="16"/>
        <v>-1.3900000000000006E-2</v>
      </c>
      <c r="AW322" s="541">
        <f t="shared" si="16"/>
        <v>-1.3800000000000007E-2</v>
      </c>
      <c r="AX322" s="541">
        <f t="shared" si="16"/>
        <v>-1.3700000000000007E-2</v>
      </c>
      <c r="AY322" s="541">
        <f t="shared" si="16"/>
        <v>-1.3600000000000008E-2</v>
      </c>
      <c r="AZ322" s="541">
        <f t="shared" si="16"/>
        <v>-1.3500000000000009E-2</v>
      </c>
      <c r="BA322" s="541">
        <f t="shared" si="16"/>
        <v>-1.3400000000000009E-2</v>
      </c>
      <c r="BB322" s="541">
        <f t="shared" si="12"/>
        <v>-1.330000000000001E-2</v>
      </c>
      <c r="BC322" s="541">
        <f t="shared" si="12"/>
        <v>-1.320000000000001E-2</v>
      </c>
      <c r="BD322" s="541">
        <f t="shared" si="12"/>
        <v>-1.3100000000000011E-2</v>
      </c>
      <c r="BE322" s="541">
        <f t="shared" si="12"/>
        <v>-1.3000000000000012E-2</v>
      </c>
      <c r="BF322" s="541">
        <f t="shared" si="12"/>
        <v>-1.2900000000000012E-2</v>
      </c>
      <c r="BG322" s="541">
        <f t="shared" si="12"/>
        <v>-1.2800000000000013E-2</v>
      </c>
      <c r="BH322" s="541">
        <f t="shared" si="12"/>
        <v>-1.2700000000000013E-2</v>
      </c>
      <c r="BI322" s="541">
        <f t="shared" si="12"/>
        <v>-1.2600000000000014E-2</v>
      </c>
      <c r="BJ322" s="541">
        <f t="shared" si="12"/>
        <v>-1.2500000000000015E-2</v>
      </c>
      <c r="BK322" s="541">
        <f t="shared" si="13"/>
        <v>-1.2400000000000015E-2</v>
      </c>
      <c r="BL322" s="541">
        <f t="shared" si="13"/>
        <v>-1.2300000000000016E-2</v>
      </c>
      <c r="BM322" s="541">
        <f t="shared" si="13"/>
        <v>-1.2200000000000016E-2</v>
      </c>
      <c r="BN322" s="541">
        <f t="shared" si="13"/>
        <v>-1.2100000000000017E-2</v>
      </c>
      <c r="BO322" s="541">
        <f t="shared" si="13"/>
        <v>-1.2000000000000018E-2</v>
      </c>
      <c r="BP322" s="541">
        <f t="shared" si="13"/>
        <v>-1.1900000000000018E-2</v>
      </c>
      <c r="BQ322" s="541">
        <f t="shared" si="13"/>
        <v>-1.1800000000000019E-2</v>
      </c>
      <c r="BR322" s="541">
        <f t="shared" si="13"/>
        <v>-1.1700000000000019E-2</v>
      </c>
      <c r="BS322" s="541">
        <f t="shared" si="13"/>
        <v>-1.160000000000002E-2</v>
      </c>
      <c r="BT322" s="541">
        <f t="shared" si="13"/>
        <v>-1.1500000000000021E-2</v>
      </c>
      <c r="BU322" s="541">
        <f t="shared" si="13"/>
        <v>-1.1400000000000021E-2</v>
      </c>
      <c r="BV322" s="541">
        <f t="shared" si="13"/>
        <v>-1.1300000000000022E-2</v>
      </c>
      <c r="BW322" s="541">
        <f t="shared" si="13"/>
        <v>-1.1200000000000022E-2</v>
      </c>
      <c r="BX322" s="541">
        <f t="shared" si="13"/>
        <v>-1.1100000000000023E-2</v>
      </c>
      <c r="BY322" s="541">
        <f t="shared" si="13"/>
        <v>-1.1000000000000024E-2</v>
      </c>
      <c r="BZ322" s="541">
        <f t="shared" si="13"/>
        <v>-1.0900000000000024E-2</v>
      </c>
      <c r="CA322" s="541">
        <f t="shared" si="14"/>
        <v>-1.0800000000000025E-2</v>
      </c>
      <c r="CB322" s="541">
        <f t="shared" si="14"/>
        <v>-1.0700000000000025E-2</v>
      </c>
      <c r="CC322" s="541">
        <f t="shared" si="14"/>
        <v>-1.0600000000000026E-2</v>
      </c>
      <c r="CD322" s="541">
        <f t="shared" si="14"/>
        <v>-1.0500000000000027E-2</v>
      </c>
      <c r="CE322" s="541">
        <f t="shared" si="14"/>
        <v>-1.0400000000000027E-2</v>
      </c>
      <c r="CF322" s="541">
        <f t="shared" si="14"/>
        <v>-1.0300000000000028E-2</v>
      </c>
      <c r="CG322" s="541">
        <f t="shared" si="14"/>
        <v>-1.0200000000000028E-2</v>
      </c>
      <c r="CH322" s="541">
        <f t="shared" si="14"/>
        <v>-1.0100000000000029E-2</v>
      </c>
      <c r="CI322" s="541">
        <v>-0.01</v>
      </c>
    </row>
    <row r="323" spans="1:87" ht="14.25" customHeight="1" x14ac:dyDescent="0.35">
      <c r="A323" s="47" t="s">
        <v>165</v>
      </c>
      <c r="B323" s="541">
        <v>-1.0278912648404338E-2</v>
      </c>
      <c r="C323" s="541">
        <f t="shared" ref="C323:C330" si="20">+B323</f>
        <v>-1.0278912648404338E-2</v>
      </c>
      <c r="D323" s="541">
        <f t="shared" si="17"/>
        <v>-1.0417768158745387E-2</v>
      </c>
      <c r="E323" s="541">
        <f t="shared" si="17"/>
        <v>-1.0556623669086437E-2</v>
      </c>
      <c r="F323" s="541">
        <f t="shared" si="17"/>
        <v>-1.0695479179427486E-2</v>
      </c>
      <c r="G323" s="541">
        <f t="shared" si="17"/>
        <v>-1.0834334689768535E-2</v>
      </c>
      <c r="H323" s="541">
        <f t="shared" si="17"/>
        <v>-1.0973190200109584E-2</v>
      </c>
      <c r="I323" s="541">
        <f t="shared" si="17"/>
        <v>-1.1112045710450633E-2</v>
      </c>
      <c r="J323" s="541">
        <f t="shared" si="17"/>
        <v>-1.1250901220791682E-2</v>
      </c>
      <c r="K323" s="541">
        <f t="shared" si="17"/>
        <v>-1.1389756731132732E-2</v>
      </c>
      <c r="L323" s="541">
        <f t="shared" si="17"/>
        <v>-1.1528612241473781E-2</v>
      </c>
      <c r="M323" s="541">
        <f t="shared" si="17"/>
        <v>-1.166746775181483E-2</v>
      </c>
      <c r="N323" s="541">
        <f t="shared" si="17"/>
        <v>-1.1806323262155879E-2</v>
      </c>
      <c r="O323" s="541">
        <f t="shared" si="17"/>
        <v>-1.1945178772496928E-2</v>
      </c>
      <c r="P323" s="541">
        <f t="shared" si="17"/>
        <v>-1.2084034282837977E-2</v>
      </c>
      <c r="Q323" s="541">
        <f t="shared" si="17"/>
        <v>-1.2222889793179027E-2</v>
      </c>
      <c r="R323" s="541">
        <f t="shared" si="17"/>
        <v>-1.2361745303520076E-2</v>
      </c>
      <c r="S323" s="541">
        <f t="shared" si="17"/>
        <v>-1.2500600813861125E-2</v>
      </c>
      <c r="T323" s="541">
        <f t="shared" si="18"/>
        <v>-1.2639456324202174E-2</v>
      </c>
      <c r="U323" s="541">
        <f t="shared" si="18"/>
        <v>-1.2778311834543223E-2</v>
      </c>
      <c r="V323" s="541">
        <f t="shared" si="18"/>
        <v>-1.2917167344884272E-2</v>
      </c>
      <c r="W323" s="541">
        <f t="shared" si="18"/>
        <v>-1.3056022855225322E-2</v>
      </c>
      <c r="X323" s="541">
        <f t="shared" si="18"/>
        <v>-1.3194878365566371E-2</v>
      </c>
      <c r="Y323" s="541">
        <f t="shared" si="18"/>
        <v>-1.333373387590742E-2</v>
      </c>
      <c r="Z323" s="541">
        <f t="shared" si="18"/>
        <v>-1.3472589386248469E-2</v>
      </c>
      <c r="AA323" s="541">
        <f t="shared" si="18"/>
        <v>-1.3611444896589518E-2</v>
      </c>
      <c r="AB323" s="541">
        <f t="shared" si="18"/>
        <v>-1.3750300406930567E-2</v>
      </c>
      <c r="AC323" s="541">
        <f t="shared" si="18"/>
        <v>-1.3889155917271617E-2</v>
      </c>
      <c r="AD323" s="541">
        <f t="shared" si="18"/>
        <v>-1.4028011427612666E-2</v>
      </c>
      <c r="AE323" s="541">
        <f t="shared" si="18"/>
        <v>-1.4166866937953715E-2</v>
      </c>
      <c r="AF323" s="541">
        <f t="shared" si="18"/>
        <v>-1.4305722448294764E-2</v>
      </c>
      <c r="AG323" s="541">
        <f t="shared" si="18"/>
        <v>-1.4444577958635813E-2</v>
      </c>
      <c r="AH323" s="541">
        <f t="shared" si="18"/>
        <v>-1.4583433468976862E-2</v>
      </c>
      <c r="AI323" s="541">
        <f t="shared" si="18"/>
        <v>-1.4722288979317912E-2</v>
      </c>
      <c r="AJ323" s="541">
        <f t="shared" si="15"/>
        <v>-1.4861144489658961E-2</v>
      </c>
      <c r="AK323" s="542">
        <f t="shared" si="7"/>
        <v>-1.4999999999999999E-2</v>
      </c>
      <c r="AL323" s="541">
        <f t="shared" si="16"/>
        <v>-1.49E-2</v>
      </c>
      <c r="AM323" s="541">
        <f t="shared" si="16"/>
        <v>-1.4800000000000001E-2</v>
      </c>
      <c r="AN323" s="541">
        <f t="shared" si="16"/>
        <v>-1.4700000000000001E-2</v>
      </c>
      <c r="AO323" s="541">
        <f t="shared" si="16"/>
        <v>-1.4600000000000002E-2</v>
      </c>
      <c r="AP323" s="541">
        <f t="shared" si="16"/>
        <v>-1.4500000000000002E-2</v>
      </c>
      <c r="AQ323" s="541">
        <f t="shared" si="16"/>
        <v>-1.4400000000000003E-2</v>
      </c>
      <c r="AR323" s="541">
        <f t="shared" si="16"/>
        <v>-1.4300000000000004E-2</v>
      </c>
      <c r="AS323" s="541">
        <f t="shared" si="16"/>
        <v>-1.4200000000000004E-2</v>
      </c>
      <c r="AT323" s="541">
        <f t="shared" si="16"/>
        <v>-1.4100000000000005E-2</v>
      </c>
      <c r="AU323" s="541">
        <f t="shared" si="16"/>
        <v>-1.4000000000000005E-2</v>
      </c>
      <c r="AV323" s="541">
        <f t="shared" si="16"/>
        <v>-1.3900000000000006E-2</v>
      </c>
      <c r="AW323" s="541">
        <f t="shared" si="16"/>
        <v>-1.3800000000000007E-2</v>
      </c>
      <c r="AX323" s="541">
        <f t="shared" si="16"/>
        <v>-1.3700000000000007E-2</v>
      </c>
      <c r="AY323" s="541">
        <f t="shared" si="16"/>
        <v>-1.3600000000000008E-2</v>
      </c>
      <c r="AZ323" s="541">
        <f t="shared" si="16"/>
        <v>-1.3500000000000009E-2</v>
      </c>
      <c r="BA323" s="541">
        <f t="shared" si="16"/>
        <v>-1.3400000000000009E-2</v>
      </c>
      <c r="BB323" s="541">
        <f t="shared" si="12"/>
        <v>-1.330000000000001E-2</v>
      </c>
      <c r="BC323" s="541">
        <f t="shared" si="12"/>
        <v>-1.320000000000001E-2</v>
      </c>
      <c r="BD323" s="541">
        <f t="shared" si="12"/>
        <v>-1.3100000000000011E-2</v>
      </c>
      <c r="BE323" s="541">
        <f t="shared" si="12"/>
        <v>-1.3000000000000012E-2</v>
      </c>
      <c r="BF323" s="541">
        <f t="shared" si="12"/>
        <v>-1.2900000000000012E-2</v>
      </c>
      <c r="BG323" s="541">
        <f t="shared" si="12"/>
        <v>-1.2800000000000013E-2</v>
      </c>
      <c r="BH323" s="541">
        <f t="shared" si="12"/>
        <v>-1.2700000000000013E-2</v>
      </c>
      <c r="BI323" s="541">
        <f t="shared" si="12"/>
        <v>-1.2600000000000014E-2</v>
      </c>
      <c r="BJ323" s="541">
        <f t="shared" si="12"/>
        <v>-1.2500000000000015E-2</v>
      </c>
      <c r="BK323" s="541">
        <f t="shared" si="13"/>
        <v>-1.2400000000000015E-2</v>
      </c>
      <c r="BL323" s="541">
        <f t="shared" si="13"/>
        <v>-1.2300000000000016E-2</v>
      </c>
      <c r="BM323" s="541">
        <f t="shared" si="13"/>
        <v>-1.2200000000000016E-2</v>
      </c>
      <c r="BN323" s="541">
        <f t="shared" si="13"/>
        <v>-1.2100000000000017E-2</v>
      </c>
      <c r="BO323" s="541">
        <f t="shared" si="13"/>
        <v>-1.2000000000000018E-2</v>
      </c>
      <c r="BP323" s="541">
        <f t="shared" si="13"/>
        <v>-1.1900000000000018E-2</v>
      </c>
      <c r="BQ323" s="541">
        <f t="shared" si="13"/>
        <v>-1.1800000000000019E-2</v>
      </c>
      <c r="BR323" s="541">
        <f t="shared" si="13"/>
        <v>-1.1700000000000019E-2</v>
      </c>
      <c r="BS323" s="541">
        <f t="shared" si="13"/>
        <v>-1.160000000000002E-2</v>
      </c>
      <c r="BT323" s="541">
        <f t="shared" si="13"/>
        <v>-1.1500000000000021E-2</v>
      </c>
      <c r="BU323" s="541">
        <f t="shared" si="13"/>
        <v>-1.1400000000000021E-2</v>
      </c>
      <c r="BV323" s="541">
        <f t="shared" si="13"/>
        <v>-1.1300000000000022E-2</v>
      </c>
      <c r="BW323" s="541">
        <f t="shared" si="13"/>
        <v>-1.1200000000000022E-2</v>
      </c>
      <c r="BX323" s="541">
        <f t="shared" si="13"/>
        <v>-1.1100000000000023E-2</v>
      </c>
      <c r="BY323" s="541">
        <f t="shared" si="13"/>
        <v>-1.1000000000000024E-2</v>
      </c>
      <c r="BZ323" s="541">
        <f t="shared" si="13"/>
        <v>-1.0900000000000024E-2</v>
      </c>
      <c r="CA323" s="541">
        <f t="shared" si="14"/>
        <v>-1.0800000000000025E-2</v>
      </c>
      <c r="CB323" s="541">
        <f t="shared" si="14"/>
        <v>-1.0700000000000025E-2</v>
      </c>
      <c r="CC323" s="541">
        <f t="shared" si="14"/>
        <v>-1.0600000000000026E-2</v>
      </c>
      <c r="CD323" s="541">
        <f t="shared" si="14"/>
        <v>-1.0500000000000027E-2</v>
      </c>
      <c r="CE323" s="541">
        <f t="shared" si="14"/>
        <v>-1.0400000000000027E-2</v>
      </c>
      <c r="CF323" s="541">
        <f t="shared" si="14"/>
        <v>-1.0300000000000028E-2</v>
      </c>
      <c r="CG323" s="541">
        <f t="shared" si="14"/>
        <v>-1.0200000000000028E-2</v>
      </c>
      <c r="CH323" s="541">
        <f t="shared" si="14"/>
        <v>-1.0100000000000029E-2</v>
      </c>
      <c r="CI323" s="541">
        <v>-0.01</v>
      </c>
    </row>
    <row r="324" spans="1:87" ht="14.25" customHeight="1" x14ac:dyDescent="0.35">
      <c r="A324" s="47" t="s">
        <v>166</v>
      </c>
      <c r="B324" s="541">
        <v>-2.0624728989944038E-2</v>
      </c>
      <c r="C324" s="541">
        <f t="shared" si="20"/>
        <v>-2.0624728989944038E-2</v>
      </c>
      <c r="D324" s="541">
        <f t="shared" si="17"/>
        <v>-2.0459295784357449E-2</v>
      </c>
      <c r="E324" s="541">
        <f t="shared" si="17"/>
        <v>-2.029386257877086E-2</v>
      </c>
      <c r="F324" s="541">
        <f t="shared" si="17"/>
        <v>-2.0128429373184271E-2</v>
      </c>
      <c r="G324" s="541">
        <f t="shared" si="17"/>
        <v>-1.9962996167597682E-2</v>
      </c>
      <c r="H324" s="541">
        <f t="shared" si="17"/>
        <v>-1.9797562962011094E-2</v>
      </c>
      <c r="I324" s="541">
        <f t="shared" si="17"/>
        <v>-1.9632129756424505E-2</v>
      </c>
      <c r="J324" s="541">
        <f t="shared" si="17"/>
        <v>-1.9466696550837916E-2</v>
      </c>
      <c r="K324" s="541">
        <f t="shared" si="17"/>
        <v>-1.9301263345251327E-2</v>
      </c>
      <c r="L324" s="541">
        <f t="shared" si="17"/>
        <v>-1.9135830139664738E-2</v>
      </c>
      <c r="M324" s="541">
        <f t="shared" si="17"/>
        <v>-1.8970396934078149E-2</v>
      </c>
      <c r="N324" s="541">
        <f t="shared" si="17"/>
        <v>-1.880496372849156E-2</v>
      </c>
      <c r="O324" s="541">
        <f t="shared" si="17"/>
        <v>-1.8639530522904971E-2</v>
      </c>
      <c r="P324" s="541">
        <f t="shared" si="17"/>
        <v>-1.8474097317318382E-2</v>
      </c>
      <c r="Q324" s="541">
        <f t="shared" si="17"/>
        <v>-1.8308664111731793E-2</v>
      </c>
      <c r="R324" s="541">
        <f t="shared" si="17"/>
        <v>-1.8143230906145204E-2</v>
      </c>
      <c r="S324" s="541">
        <f t="shared" si="17"/>
        <v>-1.7977797700558615E-2</v>
      </c>
      <c r="T324" s="541">
        <f t="shared" si="18"/>
        <v>-1.7812364494972026E-2</v>
      </c>
      <c r="U324" s="541">
        <f t="shared" si="18"/>
        <v>-1.7646931289385437E-2</v>
      </c>
      <c r="V324" s="541">
        <f t="shared" si="18"/>
        <v>-1.7481498083798848E-2</v>
      </c>
      <c r="W324" s="541">
        <f t="shared" si="18"/>
        <v>-1.7316064878212259E-2</v>
      </c>
      <c r="X324" s="541">
        <f t="shared" si="18"/>
        <v>-1.715063167262567E-2</v>
      </c>
      <c r="Y324" s="541">
        <f t="shared" si="18"/>
        <v>-1.6985198467039081E-2</v>
      </c>
      <c r="Z324" s="541">
        <f t="shared" si="18"/>
        <v>-1.6819765261452492E-2</v>
      </c>
      <c r="AA324" s="541">
        <f t="shared" si="18"/>
        <v>-1.6654332055865903E-2</v>
      </c>
      <c r="AB324" s="541">
        <f t="shared" si="18"/>
        <v>-1.6488898850279314E-2</v>
      </c>
      <c r="AC324" s="541">
        <f t="shared" si="18"/>
        <v>-1.6323465644692725E-2</v>
      </c>
      <c r="AD324" s="541">
        <f t="shared" si="18"/>
        <v>-1.6158032439106136E-2</v>
      </c>
      <c r="AE324" s="541">
        <f t="shared" si="18"/>
        <v>-1.5992599233519547E-2</v>
      </c>
      <c r="AF324" s="541">
        <f t="shared" si="18"/>
        <v>-1.5827166027932958E-2</v>
      </c>
      <c r="AG324" s="541">
        <f t="shared" si="18"/>
        <v>-1.5661732822346369E-2</v>
      </c>
      <c r="AH324" s="541">
        <f t="shared" si="18"/>
        <v>-1.549629961675978E-2</v>
      </c>
      <c r="AI324" s="541">
        <f t="shared" si="18"/>
        <v>-1.5330866411173191E-2</v>
      </c>
      <c r="AJ324" s="541">
        <f t="shared" si="15"/>
        <v>-1.5165433205586602E-2</v>
      </c>
      <c r="AK324" s="542">
        <f t="shared" si="7"/>
        <v>-1.4999999999999999E-2</v>
      </c>
      <c r="AL324" s="541">
        <f t="shared" si="16"/>
        <v>-1.49E-2</v>
      </c>
      <c r="AM324" s="541">
        <f t="shared" si="16"/>
        <v>-1.4800000000000001E-2</v>
      </c>
      <c r="AN324" s="541">
        <f t="shared" si="16"/>
        <v>-1.4700000000000001E-2</v>
      </c>
      <c r="AO324" s="541">
        <f t="shared" si="16"/>
        <v>-1.4600000000000002E-2</v>
      </c>
      <c r="AP324" s="541">
        <f t="shared" si="16"/>
        <v>-1.4500000000000002E-2</v>
      </c>
      <c r="AQ324" s="541">
        <f t="shared" si="16"/>
        <v>-1.4400000000000003E-2</v>
      </c>
      <c r="AR324" s="541">
        <f t="shared" si="16"/>
        <v>-1.4300000000000004E-2</v>
      </c>
      <c r="AS324" s="541">
        <f t="shared" si="16"/>
        <v>-1.4200000000000004E-2</v>
      </c>
      <c r="AT324" s="541">
        <f t="shared" si="16"/>
        <v>-1.4100000000000005E-2</v>
      </c>
      <c r="AU324" s="541">
        <f t="shared" si="16"/>
        <v>-1.4000000000000005E-2</v>
      </c>
      <c r="AV324" s="541">
        <f t="shared" si="16"/>
        <v>-1.3900000000000006E-2</v>
      </c>
      <c r="AW324" s="541">
        <f t="shared" si="16"/>
        <v>-1.3800000000000007E-2</v>
      </c>
      <c r="AX324" s="541">
        <f t="shared" si="16"/>
        <v>-1.3700000000000007E-2</v>
      </c>
      <c r="AY324" s="541">
        <f t="shared" si="16"/>
        <v>-1.3600000000000008E-2</v>
      </c>
      <c r="AZ324" s="541">
        <f t="shared" si="16"/>
        <v>-1.3500000000000009E-2</v>
      </c>
      <c r="BA324" s="541">
        <f t="shared" si="16"/>
        <v>-1.3400000000000009E-2</v>
      </c>
      <c r="BB324" s="541">
        <f t="shared" si="12"/>
        <v>-1.330000000000001E-2</v>
      </c>
      <c r="BC324" s="541">
        <f t="shared" si="12"/>
        <v>-1.320000000000001E-2</v>
      </c>
      <c r="BD324" s="541">
        <f t="shared" si="12"/>
        <v>-1.3100000000000011E-2</v>
      </c>
      <c r="BE324" s="541">
        <f t="shared" si="12"/>
        <v>-1.3000000000000012E-2</v>
      </c>
      <c r="BF324" s="541">
        <f t="shared" si="12"/>
        <v>-1.2900000000000012E-2</v>
      </c>
      <c r="BG324" s="541">
        <f t="shared" si="12"/>
        <v>-1.2800000000000013E-2</v>
      </c>
      <c r="BH324" s="541">
        <f t="shared" si="12"/>
        <v>-1.2700000000000013E-2</v>
      </c>
      <c r="BI324" s="541">
        <f t="shared" si="12"/>
        <v>-1.2600000000000014E-2</v>
      </c>
      <c r="BJ324" s="541">
        <f t="shared" si="12"/>
        <v>-1.2500000000000015E-2</v>
      </c>
      <c r="BK324" s="541">
        <f t="shared" si="13"/>
        <v>-1.2400000000000015E-2</v>
      </c>
      <c r="BL324" s="541">
        <f t="shared" si="13"/>
        <v>-1.2300000000000016E-2</v>
      </c>
      <c r="BM324" s="541">
        <f t="shared" si="13"/>
        <v>-1.2200000000000016E-2</v>
      </c>
      <c r="BN324" s="541">
        <f t="shared" si="13"/>
        <v>-1.2100000000000017E-2</v>
      </c>
      <c r="BO324" s="541">
        <f t="shared" si="13"/>
        <v>-1.2000000000000018E-2</v>
      </c>
      <c r="BP324" s="541">
        <f t="shared" si="13"/>
        <v>-1.1900000000000018E-2</v>
      </c>
      <c r="BQ324" s="541">
        <f t="shared" si="13"/>
        <v>-1.1800000000000019E-2</v>
      </c>
      <c r="BR324" s="541">
        <f t="shared" si="13"/>
        <v>-1.1700000000000019E-2</v>
      </c>
      <c r="BS324" s="541">
        <f t="shared" si="13"/>
        <v>-1.160000000000002E-2</v>
      </c>
      <c r="BT324" s="541">
        <f t="shared" si="13"/>
        <v>-1.1500000000000021E-2</v>
      </c>
      <c r="BU324" s="541">
        <f t="shared" si="13"/>
        <v>-1.1400000000000021E-2</v>
      </c>
      <c r="BV324" s="541">
        <f t="shared" si="13"/>
        <v>-1.1300000000000022E-2</v>
      </c>
      <c r="BW324" s="541">
        <f t="shared" si="13"/>
        <v>-1.1200000000000022E-2</v>
      </c>
      <c r="BX324" s="541">
        <f t="shared" si="13"/>
        <v>-1.1100000000000023E-2</v>
      </c>
      <c r="BY324" s="541">
        <f t="shared" si="13"/>
        <v>-1.1000000000000024E-2</v>
      </c>
      <c r="BZ324" s="541">
        <f t="shared" si="13"/>
        <v>-1.0900000000000024E-2</v>
      </c>
      <c r="CA324" s="541">
        <f t="shared" si="14"/>
        <v>-1.0800000000000025E-2</v>
      </c>
      <c r="CB324" s="541">
        <f t="shared" si="14"/>
        <v>-1.0700000000000025E-2</v>
      </c>
      <c r="CC324" s="541">
        <f t="shared" si="14"/>
        <v>-1.0600000000000026E-2</v>
      </c>
      <c r="CD324" s="541">
        <f t="shared" si="14"/>
        <v>-1.0500000000000027E-2</v>
      </c>
      <c r="CE324" s="541">
        <f t="shared" si="14"/>
        <v>-1.0400000000000027E-2</v>
      </c>
      <c r="CF324" s="541">
        <f t="shared" si="14"/>
        <v>-1.0300000000000028E-2</v>
      </c>
      <c r="CG324" s="541">
        <f t="shared" si="14"/>
        <v>-1.0200000000000028E-2</v>
      </c>
      <c r="CH324" s="541">
        <f t="shared" si="14"/>
        <v>-1.0100000000000029E-2</v>
      </c>
      <c r="CI324" s="541">
        <v>-0.01</v>
      </c>
    </row>
    <row r="325" spans="1:87" ht="14.25" customHeight="1" x14ac:dyDescent="0.35">
      <c r="A325" s="47" t="s">
        <v>167</v>
      </c>
      <c r="B325" s="541">
        <v>-2.6328225584415978E-2</v>
      </c>
      <c r="C325" s="541">
        <f t="shared" si="20"/>
        <v>-2.6328225584415978E-2</v>
      </c>
      <c r="D325" s="541">
        <f t="shared" si="17"/>
        <v>-2.5995042478991977E-2</v>
      </c>
      <c r="E325" s="541">
        <f t="shared" si="17"/>
        <v>-2.5661859373567977E-2</v>
      </c>
      <c r="F325" s="541">
        <f t="shared" si="17"/>
        <v>-2.5328676268143977E-2</v>
      </c>
      <c r="G325" s="541">
        <f t="shared" si="17"/>
        <v>-2.4995493162719977E-2</v>
      </c>
      <c r="H325" s="541">
        <f t="shared" si="17"/>
        <v>-2.4662310057295977E-2</v>
      </c>
      <c r="I325" s="541">
        <f t="shared" si="17"/>
        <v>-2.4329126951871977E-2</v>
      </c>
      <c r="J325" s="541">
        <f t="shared" si="17"/>
        <v>-2.3995943846447976E-2</v>
      </c>
      <c r="K325" s="541">
        <f t="shared" si="17"/>
        <v>-2.3662760741023976E-2</v>
      </c>
      <c r="L325" s="541">
        <f t="shared" si="17"/>
        <v>-2.3329577635599976E-2</v>
      </c>
      <c r="M325" s="541">
        <f t="shared" si="17"/>
        <v>-2.2996394530175976E-2</v>
      </c>
      <c r="N325" s="541">
        <f t="shared" si="17"/>
        <v>-2.2663211424751976E-2</v>
      </c>
      <c r="O325" s="541">
        <f t="shared" si="17"/>
        <v>-2.2330028319327976E-2</v>
      </c>
      <c r="P325" s="541">
        <f t="shared" si="17"/>
        <v>-2.1996845213903975E-2</v>
      </c>
      <c r="Q325" s="541">
        <f t="shared" si="17"/>
        <v>-2.1663662108479975E-2</v>
      </c>
      <c r="R325" s="541">
        <f t="shared" si="17"/>
        <v>-2.1330479003055975E-2</v>
      </c>
      <c r="S325" s="541">
        <f t="shared" si="17"/>
        <v>-2.0997295897631975E-2</v>
      </c>
      <c r="T325" s="541">
        <f t="shared" si="18"/>
        <v>-2.0664112792207975E-2</v>
      </c>
      <c r="U325" s="541">
        <f t="shared" si="18"/>
        <v>-2.0330929686783974E-2</v>
      </c>
      <c r="V325" s="541">
        <f t="shared" si="18"/>
        <v>-1.9997746581359974E-2</v>
      </c>
      <c r="W325" s="541">
        <f t="shared" si="18"/>
        <v>-1.9664563475935974E-2</v>
      </c>
      <c r="X325" s="541">
        <f t="shared" si="18"/>
        <v>-1.9331380370511974E-2</v>
      </c>
      <c r="Y325" s="541">
        <f t="shared" si="18"/>
        <v>-1.8998197265087974E-2</v>
      </c>
      <c r="Z325" s="541">
        <f t="shared" si="18"/>
        <v>-1.8665014159663974E-2</v>
      </c>
      <c r="AA325" s="541">
        <f t="shared" si="18"/>
        <v>-1.8331831054239973E-2</v>
      </c>
      <c r="AB325" s="541">
        <f t="shared" si="18"/>
        <v>-1.7998647948815973E-2</v>
      </c>
      <c r="AC325" s="541">
        <f t="shared" si="18"/>
        <v>-1.7665464843391973E-2</v>
      </c>
      <c r="AD325" s="541">
        <f t="shared" si="18"/>
        <v>-1.7332281737967973E-2</v>
      </c>
      <c r="AE325" s="541">
        <f t="shared" si="18"/>
        <v>-1.6999098632543973E-2</v>
      </c>
      <c r="AF325" s="541">
        <f t="shared" si="18"/>
        <v>-1.6665915527119973E-2</v>
      </c>
      <c r="AG325" s="541">
        <f t="shared" si="18"/>
        <v>-1.6332732421695972E-2</v>
      </c>
      <c r="AH325" s="541">
        <f t="shared" si="18"/>
        <v>-1.5999549316271972E-2</v>
      </c>
      <c r="AI325" s="541">
        <f t="shared" si="18"/>
        <v>-1.5666366210847972E-2</v>
      </c>
      <c r="AJ325" s="541">
        <f t="shared" si="15"/>
        <v>-1.5333183105423972E-2</v>
      </c>
      <c r="AK325" s="542">
        <f t="shared" si="7"/>
        <v>-1.4999999999999999E-2</v>
      </c>
      <c r="AL325" s="541">
        <f t="shared" si="16"/>
        <v>-1.49E-2</v>
      </c>
      <c r="AM325" s="541">
        <f t="shared" si="16"/>
        <v>-1.4800000000000001E-2</v>
      </c>
      <c r="AN325" s="541">
        <f t="shared" si="16"/>
        <v>-1.4700000000000001E-2</v>
      </c>
      <c r="AO325" s="541">
        <f t="shared" si="16"/>
        <v>-1.4600000000000002E-2</v>
      </c>
      <c r="AP325" s="541">
        <f t="shared" si="16"/>
        <v>-1.4500000000000002E-2</v>
      </c>
      <c r="AQ325" s="541">
        <f t="shared" si="16"/>
        <v>-1.4400000000000003E-2</v>
      </c>
      <c r="AR325" s="541">
        <f t="shared" si="16"/>
        <v>-1.4300000000000004E-2</v>
      </c>
      <c r="AS325" s="541">
        <f t="shared" si="16"/>
        <v>-1.4200000000000004E-2</v>
      </c>
      <c r="AT325" s="541">
        <f t="shared" si="16"/>
        <v>-1.4100000000000005E-2</v>
      </c>
      <c r="AU325" s="541">
        <f t="shared" si="16"/>
        <v>-1.4000000000000005E-2</v>
      </c>
      <c r="AV325" s="541">
        <f t="shared" si="16"/>
        <v>-1.3900000000000006E-2</v>
      </c>
      <c r="AW325" s="541">
        <f t="shared" si="16"/>
        <v>-1.3800000000000007E-2</v>
      </c>
      <c r="AX325" s="541">
        <f t="shared" si="16"/>
        <v>-1.3700000000000007E-2</v>
      </c>
      <c r="AY325" s="541">
        <f t="shared" si="16"/>
        <v>-1.3600000000000008E-2</v>
      </c>
      <c r="AZ325" s="541">
        <f t="shared" si="16"/>
        <v>-1.3500000000000009E-2</v>
      </c>
      <c r="BA325" s="541">
        <f t="shared" si="16"/>
        <v>-1.3400000000000009E-2</v>
      </c>
      <c r="BB325" s="541">
        <f t="shared" si="12"/>
        <v>-1.330000000000001E-2</v>
      </c>
      <c r="BC325" s="541">
        <f t="shared" si="12"/>
        <v>-1.320000000000001E-2</v>
      </c>
      <c r="BD325" s="541">
        <f t="shared" si="12"/>
        <v>-1.3100000000000011E-2</v>
      </c>
      <c r="BE325" s="541">
        <f t="shared" si="12"/>
        <v>-1.3000000000000012E-2</v>
      </c>
      <c r="BF325" s="541">
        <f t="shared" si="12"/>
        <v>-1.2900000000000012E-2</v>
      </c>
      <c r="BG325" s="541">
        <f t="shared" si="12"/>
        <v>-1.2800000000000013E-2</v>
      </c>
      <c r="BH325" s="541">
        <f t="shared" si="12"/>
        <v>-1.2700000000000013E-2</v>
      </c>
      <c r="BI325" s="541">
        <f t="shared" si="12"/>
        <v>-1.2600000000000014E-2</v>
      </c>
      <c r="BJ325" s="541">
        <f t="shared" si="12"/>
        <v>-1.2500000000000015E-2</v>
      </c>
      <c r="BK325" s="541">
        <f t="shared" si="13"/>
        <v>-1.2400000000000015E-2</v>
      </c>
      <c r="BL325" s="541">
        <f t="shared" si="13"/>
        <v>-1.2300000000000016E-2</v>
      </c>
      <c r="BM325" s="541">
        <f t="shared" si="13"/>
        <v>-1.2200000000000016E-2</v>
      </c>
      <c r="BN325" s="541">
        <f t="shared" si="13"/>
        <v>-1.2100000000000017E-2</v>
      </c>
      <c r="BO325" s="541">
        <f t="shared" si="13"/>
        <v>-1.2000000000000018E-2</v>
      </c>
      <c r="BP325" s="541">
        <f t="shared" si="13"/>
        <v>-1.1900000000000018E-2</v>
      </c>
      <c r="BQ325" s="541">
        <f t="shared" si="13"/>
        <v>-1.1800000000000019E-2</v>
      </c>
      <c r="BR325" s="541">
        <f t="shared" si="13"/>
        <v>-1.1700000000000019E-2</v>
      </c>
      <c r="BS325" s="541">
        <f t="shared" si="13"/>
        <v>-1.160000000000002E-2</v>
      </c>
      <c r="BT325" s="541">
        <f t="shared" si="13"/>
        <v>-1.1500000000000021E-2</v>
      </c>
      <c r="BU325" s="541">
        <f t="shared" si="13"/>
        <v>-1.1400000000000021E-2</v>
      </c>
      <c r="BV325" s="541">
        <f t="shared" si="13"/>
        <v>-1.1300000000000022E-2</v>
      </c>
      <c r="BW325" s="541">
        <f t="shared" si="13"/>
        <v>-1.1200000000000022E-2</v>
      </c>
      <c r="BX325" s="541">
        <f t="shared" si="13"/>
        <v>-1.1100000000000023E-2</v>
      </c>
      <c r="BY325" s="541">
        <f t="shared" si="13"/>
        <v>-1.1000000000000024E-2</v>
      </c>
      <c r="BZ325" s="541">
        <f t="shared" si="13"/>
        <v>-1.0900000000000024E-2</v>
      </c>
      <c r="CA325" s="541">
        <f t="shared" si="14"/>
        <v>-1.0800000000000025E-2</v>
      </c>
      <c r="CB325" s="541">
        <f t="shared" si="14"/>
        <v>-1.0700000000000025E-2</v>
      </c>
      <c r="CC325" s="541">
        <f t="shared" si="14"/>
        <v>-1.0600000000000026E-2</v>
      </c>
      <c r="CD325" s="541">
        <f t="shared" si="14"/>
        <v>-1.0500000000000027E-2</v>
      </c>
      <c r="CE325" s="541">
        <f t="shared" si="14"/>
        <v>-1.0400000000000027E-2</v>
      </c>
      <c r="CF325" s="541">
        <f t="shared" si="14"/>
        <v>-1.0300000000000028E-2</v>
      </c>
      <c r="CG325" s="541">
        <f t="shared" si="14"/>
        <v>-1.0200000000000028E-2</v>
      </c>
      <c r="CH325" s="541">
        <f t="shared" si="14"/>
        <v>-1.0100000000000029E-2</v>
      </c>
      <c r="CI325" s="541">
        <v>-0.01</v>
      </c>
    </row>
    <row r="326" spans="1:87" ht="14.25" customHeight="1" x14ac:dyDescent="0.35">
      <c r="A326" s="47" t="s">
        <v>168</v>
      </c>
      <c r="B326" s="541">
        <v>-4.504840081411314E-2</v>
      </c>
      <c r="C326" s="541">
        <f t="shared" si="20"/>
        <v>-4.504840081411314E-2</v>
      </c>
      <c r="D326" s="541">
        <f t="shared" si="17"/>
        <v>-4.4385924331552654E-2</v>
      </c>
      <c r="E326" s="541">
        <f t="shared" si="17"/>
        <v>-4.3723447848992167E-2</v>
      </c>
      <c r="F326" s="541">
        <f t="shared" si="17"/>
        <v>-4.306097136643168E-2</v>
      </c>
      <c r="G326" s="541">
        <f t="shared" si="17"/>
        <v>-4.2398494883871193E-2</v>
      </c>
      <c r="H326" s="541">
        <f t="shared" si="17"/>
        <v>-4.1736018401310707E-2</v>
      </c>
      <c r="I326" s="541">
        <f t="shared" si="17"/>
        <v>-4.107354191875022E-2</v>
      </c>
      <c r="J326" s="541">
        <f t="shared" si="17"/>
        <v>-4.0411065436189733E-2</v>
      </c>
      <c r="K326" s="541">
        <f t="shared" si="17"/>
        <v>-3.9748588953629246E-2</v>
      </c>
      <c r="L326" s="541">
        <f t="shared" si="17"/>
        <v>-3.908611247106876E-2</v>
      </c>
      <c r="M326" s="541">
        <f t="shared" si="17"/>
        <v>-3.8423635988508273E-2</v>
      </c>
      <c r="N326" s="541">
        <f t="shared" si="17"/>
        <v>-3.7761159505947786E-2</v>
      </c>
      <c r="O326" s="541">
        <f t="shared" si="17"/>
        <v>-3.7098683023387299E-2</v>
      </c>
      <c r="P326" s="541">
        <f t="shared" si="17"/>
        <v>-3.6436206540826813E-2</v>
      </c>
      <c r="Q326" s="541">
        <f t="shared" si="17"/>
        <v>-3.5773730058266326E-2</v>
      </c>
      <c r="R326" s="541">
        <f t="shared" si="17"/>
        <v>-3.5111253575705839E-2</v>
      </c>
      <c r="S326" s="541">
        <f t="shared" si="17"/>
        <v>-3.4448777093145352E-2</v>
      </c>
      <c r="T326" s="541">
        <f t="shared" si="18"/>
        <v>-3.3786300610584866E-2</v>
      </c>
      <c r="U326" s="541">
        <f t="shared" si="18"/>
        <v>-3.3123824128024379E-2</v>
      </c>
      <c r="V326" s="541">
        <f t="shared" si="18"/>
        <v>-3.2461347645463892E-2</v>
      </c>
      <c r="W326" s="541">
        <f t="shared" si="18"/>
        <v>-3.1798871162903405E-2</v>
      </c>
      <c r="X326" s="541">
        <f t="shared" si="18"/>
        <v>-3.1136394680342919E-2</v>
      </c>
      <c r="Y326" s="541">
        <f t="shared" si="18"/>
        <v>-3.0473918197782432E-2</v>
      </c>
      <c r="Z326" s="541">
        <f t="shared" si="18"/>
        <v>-2.9811441715221945E-2</v>
      </c>
      <c r="AA326" s="541">
        <f t="shared" si="18"/>
        <v>-2.9148965232661458E-2</v>
      </c>
      <c r="AB326" s="541">
        <f t="shared" si="18"/>
        <v>-2.8486488750100972E-2</v>
      </c>
      <c r="AC326" s="541">
        <f t="shared" si="18"/>
        <v>-2.7824012267540485E-2</v>
      </c>
      <c r="AD326" s="541">
        <f t="shared" si="18"/>
        <v>-2.7161535784979998E-2</v>
      </c>
      <c r="AE326" s="541">
        <f t="shared" si="18"/>
        <v>-2.6499059302419511E-2</v>
      </c>
      <c r="AF326" s="541">
        <f t="shared" si="18"/>
        <v>-2.5836582819859025E-2</v>
      </c>
      <c r="AG326" s="541">
        <f t="shared" si="18"/>
        <v>-2.5174106337298538E-2</v>
      </c>
      <c r="AH326" s="541">
        <f t="shared" si="18"/>
        <v>-2.4511629854738051E-2</v>
      </c>
      <c r="AI326" s="541">
        <f t="shared" si="18"/>
        <v>-2.3849153372177564E-2</v>
      </c>
      <c r="AJ326" s="541">
        <f t="shared" si="15"/>
        <v>-2.3186676889617078E-2</v>
      </c>
      <c r="AK326" s="542">
        <f t="shared" si="7"/>
        <v>-2.252420040705657E-2</v>
      </c>
      <c r="AL326" s="541">
        <f t="shared" si="16"/>
        <v>-2.2273716398915438E-2</v>
      </c>
      <c r="AM326" s="541">
        <f t="shared" si="16"/>
        <v>-2.2023232390774306E-2</v>
      </c>
      <c r="AN326" s="541">
        <f t="shared" si="16"/>
        <v>-2.1772748382633173E-2</v>
      </c>
      <c r="AO326" s="541">
        <f t="shared" si="16"/>
        <v>-2.1522264374492041E-2</v>
      </c>
      <c r="AP326" s="541">
        <f t="shared" si="16"/>
        <v>-2.1271780366350908E-2</v>
      </c>
      <c r="AQ326" s="541">
        <f t="shared" si="16"/>
        <v>-2.1021296358209776E-2</v>
      </c>
      <c r="AR326" s="541">
        <f t="shared" si="16"/>
        <v>-2.0770812350068644E-2</v>
      </c>
      <c r="AS326" s="541">
        <f t="shared" si="16"/>
        <v>-2.0520328341927511E-2</v>
      </c>
      <c r="AT326" s="541">
        <f t="shared" si="16"/>
        <v>-2.0269844333786379E-2</v>
      </c>
      <c r="AU326" s="541">
        <f t="shared" si="16"/>
        <v>-2.0019360325645247E-2</v>
      </c>
      <c r="AV326" s="541">
        <f t="shared" si="16"/>
        <v>-1.9768876317504114E-2</v>
      </c>
      <c r="AW326" s="541">
        <f t="shared" si="16"/>
        <v>-1.9518392309362982E-2</v>
      </c>
      <c r="AX326" s="541">
        <f t="shared" si="16"/>
        <v>-1.926790830122185E-2</v>
      </c>
      <c r="AY326" s="541">
        <f t="shared" si="16"/>
        <v>-1.9017424293080717E-2</v>
      </c>
      <c r="AZ326" s="541">
        <f t="shared" si="16"/>
        <v>-1.8766940284939585E-2</v>
      </c>
      <c r="BA326" s="541">
        <f t="shared" si="16"/>
        <v>-1.8516456276798453E-2</v>
      </c>
      <c r="BB326" s="541">
        <f t="shared" si="12"/>
        <v>-1.826597226865732E-2</v>
      </c>
      <c r="BC326" s="541">
        <f t="shared" si="12"/>
        <v>-1.8015488260516188E-2</v>
      </c>
      <c r="BD326" s="541">
        <f t="shared" si="12"/>
        <v>-1.7765004252375056E-2</v>
      </c>
      <c r="BE326" s="541">
        <f t="shared" si="12"/>
        <v>-1.7514520244233923E-2</v>
      </c>
      <c r="BF326" s="541">
        <f t="shared" si="12"/>
        <v>-1.7264036236092791E-2</v>
      </c>
      <c r="BG326" s="541">
        <f t="shared" si="12"/>
        <v>-1.7013552227951659E-2</v>
      </c>
      <c r="BH326" s="541">
        <f t="shared" si="12"/>
        <v>-1.6763068219810526E-2</v>
      </c>
      <c r="BI326" s="541">
        <f t="shared" si="12"/>
        <v>-1.6512584211669394E-2</v>
      </c>
      <c r="BJ326" s="541">
        <f t="shared" si="12"/>
        <v>-1.6262100203528262E-2</v>
      </c>
      <c r="BK326" s="541">
        <f t="shared" si="13"/>
        <v>-1.6011616195387129E-2</v>
      </c>
      <c r="BL326" s="541">
        <f t="shared" si="13"/>
        <v>-1.5761132187245997E-2</v>
      </c>
      <c r="BM326" s="541">
        <f t="shared" si="13"/>
        <v>-1.5510648179104866E-2</v>
      </c>
      <c r="BN326" s="541">
        <f t="shared" si="13"/>
        <v>-1.5260164170963736E-2</v>
      </c>
      <c r="BO326" s="541">
        <f t="shared" si="13"/>
        <v>-1.5009680162822605E-2</v>
      </c>
      <c r="BP326" s="541">
        <f t="shared" si="13"/>
        <v>-1.4759196154681475E-2</v>
      </c>
      <c r="BQ326" s="541">
        <f t="shared" si="13"/>
        <v>-1.4508712146540344E-2</v>
      </c>
      <c r="BR326" s="541">
        <f t="shared" si="13"/>
        <v>-1.4258228138399213E-2</v>
      </c>
      <c r="BS326" s="541">
        <f t="shared" si="13"/>
        <v>-1.4007744130258083E-2</v>
      </c>
      <c r="BT326" s="541">
        <f t="shared" si="13"/>
        <v>-1.3757260122116952E-2</v>
      </c>
      <c r="BU326" s="541">
        <f t="shared" si="13"/>
        <v>-1.3506776113975822E-2</v>
      </c>
      <c r="BV326" s="541">
        <f t="shared" si="13"/>
        <v>-1.3256292105834691E-2</v>
      </c>
      <c r="BW326" s="541">
        <f t="shared" si="13"/>
        <v>-1.300580809769356E-2</v>
      </c>
      <c r="BX326" s="541">
        <f t="shared" si="13"/>
        <v>-1.275532408955243E-2</v>
      </c>
      <c r="BY326" s="541">
        <f t="shared" si="13"/>
        <v>-1.2504840081411299E-2</v>
      </c>
      <c r="BZ326" s="541">
        <f t="shared" ref="BQ326:CF339" si="21">+BY326+($CI326-$AK326)/($CI$304-$AK$304)</f>
        <v>-1.2254356073270169E-2</v>
      </c>
      <c r="CA326" s="541">
        <f t="shared" si="14"/>
        <v>-1.2003872065129038E-2</v>
      </c>
      <c r="CB326" s="541">
        <f t="shared" si="14"/>
        <v>-1.1753388056987907E-2</v>
      </c>
      <c r="CC326" s="541">
        <f t="shared" si="14"/>
        <v>-1.1502904048846777E-2</v>
      </c>
      <c r="CD326" s="541">
        <f t="shared" si="14"/>
        <v>-1.1252420040705646E-2</v>
      </c>
      <c r="CE326" s="541">
        <f t="shared" si="14"/>
        <v>-1.1001936032564516E-2</v>
      </c>
      <c r="CF326" s="541">
        <f t="shared" si="14"/>
        <v>-1.0751452024423385E-2</v>
      </c>
      <c r="CG326" s="541">
        <f t="shared" si="14"/>
        <v>-1.0500968016282254E-2</v>
      </c>
      <c r="CH326" s="541">
        <f t="shared" si="14"/>
        <v>-1.0250484008141124E-2</v>
      </c>
      <c r="CI326" s="541">
        <v>-0.01</v>
      </c>
    </row>
    <row r="327" spans="1:87" ht="14.25" customHeight="1" x14ac:dyDescent="0.35">
      <c r="A327" s="47" t="s">
        <v>169</v>
      </c>
      <c r="B327" s="541">
        <v>-6.0649868774762302E-3</v>
      </c>
      <c r="C327" s="541">
        <f t="shared" si="20"/>
        <v>-6.0649868774762302E-3</v>
      </c>
      <c r="D327" s="541">
        <f t="shared" si="17"/>
        <v>-6.3277813810798701E-3</v>
      </c>
      <c r="E327" s="541">
        <f t="shared" si="17"/>
        <v>-6.59057588468351E-3</v>
      </c>
      <c r="F327" s="541">
        <f t="shared" si="17"/>
        <v>-6.85337038828715E-3</v>
      </c>
      <c r="G327" s="541">
        <f t="shared" si="17"/>
        <v>-7.1161648918907899E-3</v>
      </c>
      <c r="H327" s="541">
        <f t="shared" si="17"/>
        <v>-7.3789593954944298E-3</v>
      </c>
      <c r="I327" s="541">
        <f t="shared" si="17"/>
        <v>-7.6417538990980697E-3</v>
      </c>
      <c r="J327" s="541">
        <f t="shared" si="17"/>
        <v>-7.9045484027017096E-3</v>
      </c>
      <c r="K327" s="541">
        <f t="shared" si="17"/>
        <v>-8.1673429063053495E-3</v>
      </c>
      <c r="L327" s="541">
        <f t="shared" si="17"/>
        <v>-8.4301374099089894E-3</v>
      </c>
      <c r="M327" s="541">
        <f t="shared" si="17"/>
        <v>-8.6929319135126294E-3</v>
      </c>
      <c r="N327" s="541">
        <f t="shared" si="17"/>
        <v>-8.9557264171162693E-3</v>
      </c>
      <c r="O327" s="541">
        <f t="shared" si="17"/>
        <v>-9.2185209207199092E-3</v>
      </c>
      <c r="P327" s="541">
        <f t="shared" si="17"/>
        <v>-9.4813154243235491E-3</v>
      </c>
      <c r="Q327" s="541">
        <f t="shared" si="17"/>
        <v>-9.744109927927189E-3</v>
      </c>
      <c r="R327" s="541">
        <f t="shared" si="17"/>
        <v>-1.0006904431530829E-2</v>
      </c>
      <c r="S327" s="541">
        <f t="shared" si="17"/>
        <v>-1.0269698935134469E-2</v>
      </c>
      <c r="T327" s="541">
        <f t="shared" si="18"/>
        <v>-1.0532493438738109E-2</v>
      </c>
      <c r="U327" s="541">
        <f t="shared" si="18"/>
        <v>-1.0795287942341749E-2</v>
      </c>
      <c r="V327" s="541">
        <f t="shared" si="18"/>
        <v>-1.1058082445945389E-2</v>
      </c>
      <c r="W327" s="541">
        <f t="shared" si="18"/>
        <v>-1.1320876949549028E-2</v>
      </c>
      <c r="X327" s="541">
        <f t="shared" si="18"/>
        <v>-1.1583671453152668E-2</v>
      </c>
      <c r="Y327" s="541">
        <f t="shared" si="18"/>
        <v>-1.1846465956756308E-2</v>
      </c>
      <c r="Z327" s="541">
        <f t="shared" si="18"/>
        <v>-1.2109260460359948E-2</v>
      </c>
      <c r="AA327" s="541">
        <f t="shared" si="18"/>
        <v>-1.2372054963963588E-2</v>
      </c>
      <c r="AB327" s="541">
        <f t="shared" si="18"/>
        <v>-1.2634849467567228E-2</v>
      </c>
      <c r="AC327" s="541">
        <f t="shared" si="18"/>
        <v>-1.2897643971170868E-2</v>
      </c>
      <c r="AD327" s="541">
        <f t="shared" si="18"/>
        <v>-1.3160438474774508E-2</v>
      </c>
      <c r="AE327" s="541">
        <f t="shared" si="18"/>
        <v>-1.3423232978378148E-2</v>
      </c>
      <c r="AF327" s="541">
        <f t="shared" si="18"/>
        <v>-1.3686027481981788E-2</v>
      </c>
      <c r="AG327" s="541">
        <f t="shared" si="18"/>
        <v>-1.3948821985585428E-2</v>
      </c>
      <c r="AH327" s="541">
        <f t="shared" si="18"/>
        <v>-1.4211616489189068E-2</v>
      </c>
      <c r="AI327" s="541">
        <f t="shared" si="18"/>
        <v>-1.4474410992792707E-2</v>
      </c>
      <c r="AJ327" s="541">
        <f t="shared" si="15"/>
        <v>-1.4737205496396347E-2</v>
      </c>
      <c r="AK327" s="542">
        <f t="shared" si="7"/>
        <v>-1.4999999999999999E-2</v>
      </c>
      <c r="AL327" s="541">
        <f t="shared" si="16"/>
        <v>-1.49E-2</v>
      </c>
      <c r="AM327" s="541">
        <f t="shared" si="16"/>
        <v>-1.4800000000000001E-2</v>
      </c>
      <c r="AN327" s="541">
        <f t="shared" si="16"/>
        <v>-1.4700000000000001E-2</v>
      </c>
      <c r="AO327" s="541">
        <f t="shared" si="16"/>
        <v>-1.4600000000000002E-2</v>
      </c>
      <c r="AP327" s="541">
        <f t="shared" si="16"/>
        <v>-1.4500000000000002E-2</v>
      </c>
      <c r="AQ327" s="541">
        <f t="shared" si="16"/>
        <v>-1.4400000000000003E-2</v>
      </c>
      <c r="AR327" s="541">
        <f t="shared" si="16"/>
        <v>-1.4300000000000004E-2</v>
      </c>
      <c r="AS327" s="541">
        <f t="shared" si="16"/>
        <v>-1.4200000000000004E-2</v>
      </c>
      <c r="AT327" s="541">
        <f t="shared" si="16"/>
        <v>-1.4100000000000005E-2</v>
      </c>
      <c r="AU327" s="541">
        <f t="shared" si="16"/>
        <v>-1.4000000000000005E-2</v>
      </c>
      <c r="AV327" s="541">
        <f t="shared" si="16"/>
        <v>-1.3900000000000006E-2</v>
      </c>
      <c r="AW327" s="541">
        <f t="shared" si="16"/>
        <v>-1.3800000000000007E-2</v>
      </c>
      <c r="AX327" s="541">
        <f t="shared" si="16"/>
        <v>-1.3700000000000007E-2</v>
      </c>
      <c r="AY327" s="541">
        <f t="shared" si="16"/>
        <v>-1.3600000000000008E-2</v>
      </c>
      <c r="AZ327" s="541">
        <f t="shared" si="16"/>
        <v>-1.3500000000000009E-2</v>
      </c>
      <c r="BA327" s="541">
        <f t="shared" ref="BA327:BP339" si="22">+AZ327+($CI327-$AK327)/($CI$304-$AK$304)</f>
        <v>-1.3400000000000009E-2</v>
      </c>
      <c r="BB327" s="541">
        <f t="shared" si="22"/>
        <v>-1.330000000000001E-2</v>
      </c>
      <c r="BC327" s="541">
        <f t="shared" si="22"/>
        <v>-1.320000000000001E-2</v>
      </c>
      <c r="BD327" s="541">
        <f t="shared" si="22"/>
        <v>-1.3100000000000011E-2</v>
      </c>
      <c r="BE327" s="541">
        <f t="shared" si="22"/>
        <v>-1.3000000000000012E-2</v>
      </c>
      <c r="BF327" s="541">
        <f t="shared" si="22"/>
        <v>-1.2900000000000012E-2</v>
      </c>
      <c r="BG327" s="541">
        <f t="shared" si="22"/>
        <v>-1.2800000000000013E-2</v>
      </c>
      <c r="BH327" s="541">
        <f t="shared" si="22"/>
        <v>-1.2700000000000013E-2</v>
      </c>
      <c r="BI327" s="541">
        <f t="shared" si="22"/>
        <v>-1.2600000000000014E-2</v>
      </c>
      <c r="BJ327" s="541">
        <f t="shared" si="22"/>
        <v>-1.2500000000000015E-2</v>
      </c>
      <c r="BK327" s="541">
        <f t="shared" si="22"/>
        <v>-1.2400000000000015E-2</v>
      </c>
      <c r="BL327" s="541">
        <f t="shared" si="22"/>
        <v>-1.2300000000000016E-2</v>
      </c>
      <c r="BM327" s="541">
        <f t="shared" si="22"/>
        <v>-1.2200000000000016E-2</v>
      </c>
      <c r="BN327" s="541">
        <f t="shared" si="22"/>
        <v>-1.2100000000000017E-2</v>
      </c>
      <c r="BO327" s="541">
        <f t="shared" si="22"/>
        <v>-1.2000000000000018E-2</v>
      </c>
      <c r="BP327" s="541">
        <f t="shared" si="22"/>
        <v>-1.1900000000000018E-2</v>
      </c>
      <c r="BQ327" s="541">
        <f t="shared" si="21"/>
        <v>-1.1800000000000019E-2</v>
      </c>
      <c r="BR327" s="541">
        <f t="shared" si="21"/>
        <v>-1.1700000000000019E-2</v>
      </c>
      <c r="BS327" s="541">
        <f t="shared" si="21"/>
        <v>-1.160000000000002E-2</v>
      </c>
      <c r="BT327" s="541">
        <f t="shared" si="21"/>
        <v>-1.1500000000000021E-2</v>
      </c>
      <c r="BU327" s="541">
        <f t="shared" si="21"/>
        <v>-1.1400000000000021E-2</v>
      </c>
      <c r="BV327" s="541">
        <f t="shared" si="21"/>
        <v>-1.1300000000000022E-2</v>
      </c>
      <c r="BW327" s="541">
        <f t="shared" si="21"/>
        <v>-1.1200000000000022E-2</v>
      </c>
      <c r="BX327" s="541">
        <f t="shared" si="21"/>
        <v>-1.1100000000000023E-2</v>
      </c>
      <c r="BY327" s="541">
        <f t="shared" si="21"/>
        <v>-1.1000000000000024E-2</v>
      </c>
      <c r="BZ327" s="541">
        <f t="shared" si="21"/>
        <v>-1.0900000000000024E-2</v>
      </c>
      <c r="CA327" s="541">
        <f t="shared" si="21"/>
        <v>-1.0800000000000025E-2</v>
      </c>
      <c r="CB327" s="541">
        <f t="shared" si="21"/>
        <v>-1.0700000000000025E-2</v>
      </c>
      <c r="CC327" s="541">
        <f t="shared" si="21"/>
        <v>-1.0600000000000026E-2</v>
      </c>
      <c r="CD327" s="541">
        <f t="shared" si="21"/>
        <v>-1.0500000000000027E-2</v>
      </c>
      <c r="CE327" s="541">
        <f t="shared" si="21"/>
        <v>-1.0400000000000027E-2</v>
      </c>
      <c r="CF327" s="541">
        <f t="shared" si="21"/>
        <v>-1.0300000000000028E-2</v>
      </c>
      <c r="CG327" s="541">
        <f t="shared" ref="CA327:CH339" si="23">+CF327+($CI327-$AK327)/($CI$304-$AK$304)</f>
        <v>-1.0200000000000028E-2</v>
      </c>
      <c r="CH327" s="541">
        <f t="shared" si="23"/>
        <v>-1.0100000000000029E-2</v>
      </c>
      <c r="CI327" s="541">
        <v>-0.01</v>
      </c>
    </row>
    <row r="328" spans="1:87" ht="14.25" customHeight="1" x14ac:dyDescent="0.35">
      <c r="A328" s="47" t="s">
        <v>170</v>
      </c>
      <c r="B328" s="541">
        <v>-2.6915498977366632E-2</v>
      </c>
      <c r="C328" s="541">
        <f t="shared" si="20"/>
        <v>-2.6915498977366632E-2</v>
      </c>
      <c r="D328" s="541">
        <f t="shared" si="17"/>
        <v>-2.6565043125091142E-2</v>
      </c>
      <c r="E328" s="541">
        <f t="shared" si="17"/>
        <v>-2.6214587272815653E-2</v>
      </c>
      <c r="F328" s="541">
        <f t="shared" si="17"/>
        <v>-2.5864131420540164E-2</v>
      </c>
      <c r="G328" s="541">
        <f t="shared" si="17"/>
        <v>-2.5513675568264674E-2</v>
      </c>
      <c r="H328" s="541">
        <f t="shared" si="17"/>
        <v>-2.5163219715989185E-2</v>
      </c>
      <c r="I328" s="541">
        <f t="shared" si="17"/>
        <v>-2.4812763863713696E-2</v>
      </c>
      <c r="J328" s="541">
        <f t="shared" si="17"/>
        <v>-2.4462308011438207E-2</v>
      </c>
      <c r="K328" s="541">
        <f t="shared" si="17"/>
        <v>-2.4111852159162717E-2</v>
      </c>
      <c r="L328" s="541">
        <f t="shared" si="17"/>
        <v>-2.3761396306887228E-2</v>
      </c>
      <c r="M328" s="541">
        <f t="shared" si="17"/>
        <v>-2.3410940454611739E-2</v>
      </c>
      <c r="N328" s="541">
        <f t="shared" si="17"/>
        <v>-2.3060484602336249E-2</v>
      </c>
      <c r="O328" s="541">
        <f t="shared" si="17"/>
        <v>-2.271002875006076E-2</v>
      </c>
      <c r="P328" s="541">
        <f t="shared" si="17"/>
        <v>-2.2359572897785271E-2</v>
      </c>
      <c r="Q328" s="541">
        <f t="shared" si="17"/>
        <v>-2.2009117045509782E-2</v>
      </c>
      <c r="R328" s="541">
        <f t="shared" si="17"/>
        <v>-2.1658661193234292E-2</v>
      </c>
      <c r="S328" s="541">
        <f t="shared" ref="D328:S339" si="24">R328+($AK328-$C328)/($AK$304-$C$304)</f>
        <v>-2.1308205340958803E-2</v>
      </c>
      <c r="T328" s="541">
        <f t="shared" si="18"/>
        <v>-2.0957749488683314E-2</v>
      </c>
      <c r="U328" s="541">
        <f t="shared" si="18"/>
        <v>-2.0607293636407824E-2</v>
      </c>
      <c r="V328" s="541">
        <f t="shared" si="18"/>
        <v>-2.0256837784132335E-2</v>
      </c>
      <c r="W328" s="541">
        <f t="shared" si="18"/>
        <v>-1.9906381931856846E-2</v>
      </c>
      <c r="X328" s="541">
        <f t="shared" si="18"/>
        <v>-1.9555926079581357E-2</v>
      </c>
      <c r="Y328" s="541">
        <f t="shared" si="18"/>
        <v>-1.9205470227305867E-2</v>
      </c>
      <c r="Z328" s="541">
        <f t="shared" si="18"/>
        <v>-1.8855014375030378E-2</v>
      </c>
      <c r="AA328" s="541">
        <f t="shared" si="18"/>
        <v>-1.8504558522754889E-2</v>
      </c>
      <c r="AB328" s="541">
        <f t="shared" si="18"/>
        <v>-1.81541026704794E-2</v>
      </c>
      <c r="AC328" s="541">
        <f t="shared" si="18"/>
        <v>-1.780364681820391E-2</v>
      </c>
      <c r="AD328" s="541">
        <f t="shared" si="18"/>
        <v>-1.7453190965928421E-2</v>
      </c>
      <c r="AE328" s="541">
        <f t="shared" si="18"/>
        <v>-1.7102735113652932E-2</v>
      </c>
      <c r="AF328" s="541">
        <f t="shared" si="18"/>
        <v>-1.6752279261377442E-2</v>
      </c>
      <c r="AG328" s="541">
        <f t="shared" si="18"/>
        <v>-1.6401823409101953E-2</v>
      </c>
      <c r="AH328" s="541">
        <f t="shared" si="18"/>
        <v>-1.6051367556826464E-2</v>
      </c>
      <c r="AI328" s="541">
        <f t="shared" ref="AI328:AJ339" si="25">AH328+($AK328-$C328)/($AK$304-$C$304)</f>
        <v>-1.5700911704550975E-2</v>
      </c>
      <c r="AJ328" s="541">
        <f t="shared" si="25"/>
        <v>-1.5350455852275485E-2</v>
      </c>
      <c r="AK328" s="542">
        <f t="shared" si="7"/>
        <v>-1.4999999999999999E-2</v>
      </c>
      <c r="AL328" s="541">
        <f t="shared" ref="AL328:AZ339" si="26">+AK328+($CI328-$AK328)/($CI$304-$AK$304)</f>
        <v>-1.49E-2</v>
      </c>
      <c r="AM328" s="541">
        <f t="shared" si="26"/>
        <v>-1.4800000000000001E-2</v>
      </c>
      <c r="AN328" s="541">
        <f t="shared" si="26"/>
        <v>-1.4700000000000001E-2</v>
      </c>
      <c r="AO328" s="541">
        <f t="shared" si="26"/>
        <v>-1.4600000000000002E-2</v>
      </c>
      <c r="AP328" s="541">
        <f t="shared" si="26"/>
        <v>-1.4500000000000002E-2</v>
      </c>
      <c r="AQ328" s="541">
        <f t="shared" si="26"/>
        <v>-1.4400000000000003E-2</v>
      </c>
      <c r="AR328" s="541">
        <f t="shared" si="26"/>
        <v>-1.4300000000000004E-2</v>
      </c>
      <c r="AS328" s="541">
        <f t="shared" si="26"/>
        <v>-1.4200000000000004E-2</v>
      </c>
      <c r="AT328" s="541">
        <f t="shared" si="26"/>
        <v>-1.4100000000000005E-2</v>
      </c>
      <c r="AU328" s="541">
        <f t="shared" si="26"/>
        <v>-1.4000000000000005E-2</v>
      </c>
      <c r="AV328" s="541">
        <f t="shared" si="26"/>
        <v>-1.3900000000000006E-2</v>
      </c>
      <c r="AW328" s="541">
        <f t="shared" si="26"/>
        <v>-1.3800000000000007E-2</v>
      </c>
      <c r="AX328" s="541">
        <f t="shared" si="26"/>
        <v>-1.3700000000000007E-2</v>
      </c>
      <c r="AY328" s="541">
        <f t="shared" si="26"/>
        <v>-1.3600000000000008E-2</v>
      </c>
      <c r="AZ328" s="541">
        <f t="shared" si="26"/>
        <v>-1.3500000000000009E-2</v>
      </c>
      <c r="BA328" s="541">
        <f t="shared" si="22"/>
        <v>-1.3400000000000009E-2</v>
      </c>
      <c r="BB328" s="541">
        <f t="shared" si="22"/>
        <v>-1.330000000000001E-2</v>
      </c>
      <c r="BC328" s="541">
        <f t="shared" si="22"/>
        <v>-1.320000000000001E-2</v>
      </c>
      <c r="BD328" s="541">
        <f t="shared" si="22"/>
        <v>-1.3100000000000011E-2</v>
      </c>
      <c r="BE328" s="541">
        <f t="shared" si="22"/>
        <v>-1.3000000000000012E-2</v>
      </c>
      <c r="BF328" s="541">
        <f t="shared" si="22"/>
        <v>-1.2900000000000012E-2</v>
      </c>
      <c r="BG328" s="541">
        <f t="shared" si="22"/>
        <v>-1.2800000000000013E-2</v>
      </c>
      <c r="BH328" s="541">
        <f t="shared" si="22"/>
        <v>-1.2700000000000013E-2</v>
      </c>
      <c r="BI328" s="541">
        <f t="shared" si="22"/>
        <v>-1.2600000000000014E-2</v>
      </c>
      <c r="BJ328" s="541">
        <f t="shared" si="22"/>
        <v>-1.2500000000000015E-2</v>
      </c>
      <c r="BK328" s="541">
        <f t="shared" si="22"/>
        <v>-1.2400000000000015E-2</v>
      </c>
      <c r="BL328" s="541">
        <f t="shared" si="22"/>
        <v>-1.2300000000000016E-2</v>
      </c>
      <c r="BM328" s="541">
        <f t="shared" si="22"/>
        <v>-1.2200000000000016E-2</v>
      </c>
      <c r="BN328" s="541">
        <f t="shared" si="22"/>
        <v>-1.2100000000000017E-2</v>
      </c>
      <c r="BO328" s="541">
        <f t="shared" si="22"/>
        <v>-1.2000000000000018E-2</v>
      </c>
      <c r="BP328" s="541">
        <f t="shared" si="22"/>
        <v>-1.1900000000000018E-2</v>
      </c>
      <c r="BQ328" s="541">
        <f t="shared" si="21"/>
        <v>-1.1800000000000019E-2</v>
      </c>
      <c r="BR328" s="541">
        <f t="shared" si="21"/>
        <v>-1.1700000000000019E-2</v>
      </c>
      <c r="BS328" s="541">
        <f t="shared" si="21"/>
        <v>-1.160000000000002E-2</v>
      </c>
      <c r="BT328" s="541">
        <f t="shared" si="21"/>
        <v>-1.1500000000000021E-2</v>
      </c>
      <c r="BU328" s="541">
        <f t="shared" si="21"/>
        <v>-1.1400000000000021E-2</v>
      </c>
      <c r="BV328" s="541">
        <f t="shared" si="21"/>
        <v>-1.1300000000000022E-2</v>
      </c>
      <c r="BW328" s="541">
        <f t="shared" si="21"/>
        <v>-1.1200000000000022E-2</v>
      </c>
      <c r="BX328" s="541">
        <f t="shared" si="21"/>
        <v>-1.1100000000000023E-2</v>
      </c>
      <c r="BY328" s="541">
        <f t="shared" si="21"/>
        <v>-1.1000000000000024E-2</v>
      </c>
      <c r="BZ328" s="541">
        <f t="shared" si="21"/>
        <v>-1.0900000000000024E-2</v>
      </c>
      <c r="CA328" s="541">
        <f t="shared" si="23"/>
        <v>-1.0800000000000025E-2</v>
      </c>
      <c r="CB328" s="541">
        <f t="shared" si="23"/>
        <v>-1.0700000000000025E-2</v>
      </c>
      <c r="CC328" s="541">
        <f t="shared" si="23"/>
        <v>-1.0600000000000026E-2</v>
      </c>
      <c r="CD328" s="541">
        <f t="shared" si="23"/>
        <v>-1.0500000000000027E-2</v>
      </c>
      <c r="CE328" s="541">
        <f t="shared" si="23"/>
        <v>-1.0400000000000027E-2</v>
      </c>
      <c r="CF328" s="541">
        <f t="shared" si="23"/>
        <v>-1.0300000000000028E-2</v>
      </c>
      <c r="CG328" s="541">
        <f t="shared" si="23"/>
        <v>-1.0200000000000028E-2</v>
      </c>
      <c r="CH328" s="541">
        <f t="shared" si="23"/>
        <v>-1.0100000000000029E-2</v>
      </c>
      <c r="CI328" s="541">
        <v>-0.01</v>
      </c>
    </row>
    <row r="329" spans="1:87" ht="14.25" customHeight="1" x14ac:dyDescent="0.35">
      <c r="A329" s="47" t="s">
        <v>171</v>
      </c>
      <c r="B329" s="541">
        <v>-2.8778874284111543E-2</v>
      </c>
      <c r="C329" s="541">
        <f t="shared" si="20"/>
        <v>-2.8778874284111543E-2</v>
      </c>
      <c r="D329" s="541">
        <f t="shared" si="24"/>
        <v>-2.837361327575532E-2</v>
      </c>
      <c r="E329" s="541">
        <f t="shared" si="24"/>
        <v>-2.7968352267399098E-2</v>
      </c>
      <c r="F329" s="541">
        <f t="shared" si="24"/>
        <v>-2.7563091259042875E-2</v>
      </c>
      <c r="G329" s="541">
        <f t="shared" si="24"/>
        <v>-2.7157830250686653E-2</v>
      </c>
      <c r="H329" s="541">
        <f t="shared" si="24"/>
        <v>-2.675256924233043E-2</v>
      </c>
      <c r="I329" s="541">
        <f t="shared" si="24"/>
        <v>-2.6347308233974208E-2</v>
      </c>
      <c r="J329" s="541">
        <f t="shared" si="24"/>
        <v>-2.5942047225617985E-2</v>
      </c>
      <c r="K329" s="541">
        <f t="shared" si="24"/>
        <v>-2.5536786217261763E-2</v>
      </c>
      <c r="L329" s="541">
        <f t="shared" si="24"/>
        <v>-2.513152520890554E-2</v>
      </c>
      <c r="M329" s="541">
        <f t="shared" si="24"/>
        <v>-2.4726264200549318E-2</v>
      </c>
      <c r="N329" s="541">
        <f t="shared" si="24"/>
        <v>-2.4321003192193096E-2</v>
      </c>
      <c r="O329" s="541">
        <f t="shared" si="24"/>
        <v>-2.3915742183836873E-2</v>
      </c>
      <c r="P329" s="541">
        <f t="shared" si="24"/>
        <v>-2.3510481175480651E-2</v>
      </c>
      <c r="Q329" s="541">
        <f t="shared" si="24"/>
        <v>-2.3105220167124428E-2</v>
      </c>
      <c r="R329" s="541">
        <f t="shared" si="24"/>
        <v>-2.2699959158768206E-2</v>
      </c>
      <c r="S329" s="541">
        <f t="shared" si="24"/>
        <v>-2.2294698150411983E-2</v>
      </c>
      <c r="T329" s="541">
        <f t="shared" ref="T329:AH339" si="27">S329+($AK329-$C329)/($AK$304-$C$304)</f>
        <v>-2.1889437142055761E-2</v>
      </c>
      <c r="U329" s="541">
        <f t="shared" si="27"/>
        <v>-2.1484176133699538E-2</v>
      </c>
      <c r="V329" s="541">
        <f t="shared" si="27"/>
        <v>-2.1078915125343316E-2</v>
      </c>
      <c r="W329" s="541">
        <f t="shared" si="27"/>
        <v>-2.0673654116987093E-2</v>
      </c>
      <c r="X329" s="541">
        <f t="shared" si="27"/>
        <v>-2.0268393108630871E-2</v>
      </c>
      <c r="Y329" s="541">
        <f t="shared" si="27"/>
        <v>-1.9863132100274648E-2</v>
      </c>
      <c r="Z329" s="541">
        <f t="shared" si="27"/>
        <v>-1.9457871091918426E-2</v>
      </c>
      <c r="AA329" s="541">
        <f t="shared" si="27"/>
        <v>-1.9052610083562203E-2</v>
      </c>
      <c r="AB329" s="541">
        <f t="shared" si="27"/>
        <v>-1.8647349075205981E-2</v>
      </c>
      <c r="AC329" s="541">
        <f t="shared" si="27"/>
        <v>-1.8242088066849758E-2</v>
      </c>
      <c r="AD329" s="541">
        <f t="shared" si="27"/>
        <v>-1.7836827058493536E-2</v>
      </c>
      <c r="AE329" s="541">
        <f t="shared" si="27"/>
        <v>-1.7431566050137313E-2</v>
      </c>
      <c r="AF329" s="541">
        <f t="shared" si="27"/>
        <v>-1.7026305041781091E-2</v>
      </c>
      <c r="AG329" s="541">
        <f t="shared" si="27"/>
        <v>-1.6621044033424869E-2</v>
      </c>
      <c r="AH329" s="541">
        <f t="shared" si="27"/>
        <v>-1.6215783025068646E-2</v>
      </c>
      <c r="AI329" s="541">
        <f t="shared" si="25"/>
        <v>-1.5810522016712424E-2</v>
      </c>
      <c r="AJ329" s="541">
        <f t="shared" si="25"/>
        <v>-1.5405261008356201E-2</v>
      </c>
      <c r="AK329" s="542">
        <f t="shared" si="7"/>
        <v>-1.4999999999999999E-2</v>
      </c>
      <c r="AL329" s="541">
        <f t="shared" si="26"/>
        <v>-1.49E-2</v>
      </c>
      <c r="AM329" s="541">
        <f t="shared" si="26"/>
        <v>-1.4800000000000001E-2</v>
      </c>
      <c r="AN329" s="541">
        <f t="shared" si="26"/>
        <v>-1.4700000000000001E-2</v>
      </c>
      <c r="AO329" s="541">
        <f t="shared" si="26"/>
        <v>-1.4600000000000002E-2</v>
      </c>
      <c r="AP329" s="541">
        <f t="shared" si="26"/>
        <v>-1.4500000000000002E-2</v>
      </c>
      <c r="AQ329" s="541">
        <f t="shared" si="26"/>
        <v>-1.4400000000000003E-2</v>
      </c>
      <c r="AR329" s="541">
        <f t="shared" si="26"/>
        <v>-1.4300000000000004E-2</v>
      </c>
      <c r="AS329" s="541">
        <f t="shared" si="26"/>
        <v>-1.4200000000000004E-2</v>
      </c>
      <c r="AT329" s="541">
        <f t="shared" si="26"/>
        <v>-1.4100000000000005E-2</v>
      </c>
      <c r="AU329" s="541">
        <f t="shared" si="26"/>
        <v>-1.4000000000000005E-2</v>
      </c>
      <c r="AV329" s="541">
        <f t="shared" si="26"/>
        <v>-1.3900000000000006E-2</v>
      </c>
      <c r="AW329" s="541">
        <f t="shared" si="26"/>
        <v>-1.3800000000000007E-2</v>
      </c>
      <c r="AX329" s="541">
        <f t="shared" si="26"/>
        <v>-1.3700000000000007E-2</v>
      </c>
      <c r="AY329" s="541">
        <f t="shared" si="26"/>
        <v>-1.3600000000000008E-2</v>
      </c>
      <c r="AZ329" s="541">
        <f t="shared" si="26"/>
        <v>-1.3500000000000009E-2</v>
      </c>
      <c r="BA329" s="541">
        <f t="shared" si="22"/>
        <v>-1.3400000000000009E-2</v>
      </c>
      <c r="BB329" s="541">
        <f t="shared" si="22"/>
        <v>-1.330000000000001E-2</v>
      </c>
      <c r="BC329" s="541">
        <f t="shared" si="22"/>
        <v>-1.320000000000001E-2</v>
      </c>
      <c r="BD329" s="541">
        <f t="shared" si="22"/>
        <v>-1.3100000000000011E-2</v>
      </c>
      <c r="BE329" s="541">
        <f t="shared" si="22"/>
        <v>-1.3000000000000012E-2</v>
      </c>
      <c r="BF329" s="541">
        <f t="shared" si="22"/>
        <v>-1.2900000000000012E-2</v>
      </c>
      <c r="BG329" s="541">
        <f t="shared" si="22"/>
        <v>-1.2800000000000013E-2</v>
      </c>
      <c r="BH329" s="541">
        <f t="shared" si="22"/>
        <v>-1.2700000000000013E-2</v>
      </c>
      <c r="BI329" s="541">
        <f t="shared" si="22"/>
        <v>-1.2600000000000014E-2</v>
      </c>
      <c r="BJ329" s="541">
        <f t="shared" si="22"/>
        <v>-1.2500000000000015E-2</v>
      </c>
      <c r="BK329" s="541">
        <f t="shared" si="22"/>
        <v>-1.2400000000000015E-2</v>
      </c>
      <c r="BL329" s="541">
        <f t="shared" si="22"/>
        <v>-1.2300000000000016E-2</v>
      </c>
      <c r="BM329" s="541">
        <f t="shared" si="22"/>
        <v>-1.2200000000000016E-2</v>
      </c>
      <c r="BN329" s="541">
        <f t="shared" si="22"/>
        <v>-1.2100000000000017E-2</v>
      </c>
      <c r="BO329" s="541">
        <f t="shared" si="22"/>
        <v>-1.2000000000000018E-2</v>
      </c>
      <c r="BP329" s="541">
        <f t="shared" si="22"/>
        <v>-1.1900000000000018E-2</v>
      </c>
      <c r="BQ329" s="541">
        <f t="shared" si="21"/>
        <v>-1.1800000000000019E-2</v>
      </c>
      <c r="BR329" s="541">
        <f t="shared" si="21"/>
        <v>-1.1700000000000019E-2</v>
      </c>
      <c r="BS329" s="541">
        <f t="shared" si="21"/>
        <v>-1.160000000000002E-2</v>
      </c>
      <c r="BT329" s="541">
        <f t="shared" si="21"/>
        <v>-1.1500000000000021E-2</v>
      </c>
      <c r="BU329" s="541">
        <f t="shared" si="21"/>
        <v>-1.1400000000000021E-2</v>
      </c>
      <c r="BV329" s="541">
        <f t="shared" si="21"/>
        <v>-1.1300000000000022E-2</v>
      </c>
      <c r="BW329" s="541">
        <f t="shared" si="21"/>
        <v>-1.1200000000000022E-2</v>
      </c>
      <c r="BX329" s="541">
        <f t="shared" si="21"/>
        <v>-1.1100000000000023E-2</v>
      </c>
      <c r="BY329" s="541">
        <f t="shared" si="21"/>
        <v>-1.1000000000000024E-2</v>
      </c>
      <c r="BZ329" s="541">
        <f t="shared" si="21"/>
        <v>-1.0900000000000024E-2</v>
      </c>
      <c r="CA329" s="541">
        <f t="shared" si="23"/>
        <v>-1.0800000000000025E-2</v>
      </c>
      <c r="CB329" s="541">
        <f t="shared" si="23"/>
        <v>-1.0700000000000025E-2</v>
      </c>
      <c r="CC329" s="541">
        <f t="shared" si="23"/>
        <v>-1.0600000000000026E-2</v>
      </c>
      <c r="CD329" s="541">
        <f t="shared" si="23"/>
        <v>-1.0500000000000027E-2</v>
      </c>
      <c r="CE329" s="541">
        <f t="shared" si="23"/>
        <v>-1.0400000000000027E-2</v>
      </c>
      <c r="CF329" s="541">
        <f t="shared" si="23"/>
        <v>-1.0300000000000028E-2</v>
      </c>
      <c r="CG329" s="541">
        <f t="shared" si="23"/>
        <v>-1.0200000000000028E-2</v>
      </c>
      <c r="CH329" s="541">
        <f t="shared" si="23"/>
        <v>-1.0100000000000029E-2</v>
      </c>
      <c r="CI329" s="541">
        <v>-0.01</v>
      </c>
    </row>
    <row r="330" spans="1:87" ht="14.25" customHeight="1" x14ac:dyDescent="0.35">
      <c r="A330" s="47" t="s">
        <v>172</v>
      </c>
      <c r="B330" s="541">
        <v>-5.1791930696658724E-2</v>
      </c>
      <c r="C330" s="541">
        <f t="shared" si="20"/>
        <v>-5.1791930696658724E-2</v>
      </c>
      <c r="D330" s="541">
        <f t="shared" si="24"/>
        <v>-5.1030284657001976E-2</v>
      </c>
      <c r="E330" s="541">
        <f t="shared" si="24"/>
        <v>-5.0268638617345228E-2</v>
      </c>
      <c r="F330" s="541">
        <f t="shared" si="24"/>
        <v>-4.950699257768848E-2</v>
      </c>
      <c r="G330" s="541">
        <f t="shared" si="24"/>
        <v>-4.8745346538031732E-2</v>
      </c>
      <c r="H330" s="541">
        <f t="shared" si="24"/>
        <v>-4.7983700498374984E-2</v>
      </c>
      <c r="I330" s="541">
        <f t="shared" si="24"/>
        <v>-4.7222054458718236E-2</v>
      </c>
      <c r="J330" s="541">
        <f t="shared" si="24"/>
        <v>-4.6460408419061489E-2</v>
      </c>
      <c r="K330" s="541">
        <f t="shared" si="24"/>
        <v>-4.5698762379404741E-2</v>
      </c>
      <c r="L330" s="541">
        <f t="shared" si="24"/>
        <v>-4.4937116339747993E-2</v>
      </c>
      <c r="M330" s="541">
        <f t="shared" si="24"/>
        <v>-4.4175470300091245E-2</v>
      </c>
      <c r="N330" s="541">
        <f t="shared" si="24"/>
        <v>-4.3413824260434497E-2</v>
      </c>
      <c r="O330" s="541">
        <f t="shared" si="24"/>
        <v>-4.2652178220777749E-2</v>
      </c>
      <c r="P330" s="541">
        <f t="shared" si="24"/>
        <v>-4.1890532181121001E-2</v>
      </c>
      <c r="Q330" s="541">
        <f t="shared" si="24"/>
        <v>-4.1128886141464253E-2</v>
      </c>
      <c r="R330" s="541">
        <f t="shared" si="24"/>
        <v>-4.0367240101807506E-2</v>
      </c>
      <c r="S330" s="541">
        <f t="shared" si="24"/>
        <v>-3.9605594062150758E-2</v>
      </c>
      <c r="T330" s="541">
        <f t="shared" si="27"/>
        <v>-3.884394802249401E-2</v>
      </c>
      <c r="U330" s="541">
        <f t="shared" si="27"/>
        <v>-3.8082301982837262E-2</v>
      </c>
      <c r="V330" s="541">
        <f t="shared" si="27"/>
        <v>-3.7320655943180514E-2</v>
      </c>
      <c r="W330" s="541">
        <f t="shared" si="27"/>
        <v>-3.6559009903523766E-2</v>
      </c>
      <c r="X330" s="541">
        <f t="shared" si="27"/>
        <v>-3.5797363863867018E-2</v>
      </c>
      <c r="Y330" s="541">
        <f t="shared" si="27"/>
        <v>-3.503571782421027E-2</v>
      </c>
      <c r="Z330" s="541">
        <f t="shared" si="27"/>
        <v>-3.4274071784553523E-2</v>
      </c>
      <c r="AA330" s="541">
        <f t="shared" si="27"/>
        <v>-3.3512425744896775E-2</v>
      </c>
      <c r="AB330" s="541">
        <f t="shared" si="27"/>
        <v>-3.2750779705240027E-2</v>
      </c>
      <c r="AC330" s="541">
        <f t="shared" si="27"/>
        <v>-3.1989133665583279E-2</v>
      </c>
      <c r="AD330" s="541">
        <f t="shared" si="27"/>
        <v>-3.1227487625926535E-2</v>
      </c>
      <c r="AE330" s="541">
        <f t="shared" si="27"/>
        <v>-3.046584158626979E-2</v>
      </c>
      <c r="AF330" s="541">
        <f t="shared" si="27"/>
        <v>-2.9704195546613046E-2</v>
      </c>
      <c r="AG330" s="541">
        <f t="shared" si="27"/>
        <v>-2.8942549506956301E-2</v>
      </c>
      <c r="AH330" s="541">
        <f t="shared" si="27"/>
        <v>-2.8180903467299557E-2</v>
      </c>
      <c r="AI330" s="541">
        <f t="shared" si="25"/>
        <v>-2.7419257427642812E-2</v>
      </c>
      <c r="AJ330" s="541">
        <f t="shared" si="25"/>
        <v>-2.6657611387986068E-2</v>
      </c>
      <c r="AK330" s="542">
        <f t="shared" si="7"/>
        <v>-2.5895965348329362E-2</v>
      </c>
      <c r="AL330" s="541">
        <f t="shared" si="26"/>
        <v>-2.5578046041362774E-2</v>
      </c>
      <c r="AM330" s="541">
        <f t="shared" si="26"/>
        <v>-2.5260126734396187E-2</v>
      </c>
      <c r="AN330" s="541">
        <f t="shared" si="26"/>
        <v>-2.49422074274296E-2</v>
      </c>
      <c r="AO330" s="541">
        <f t="shared" si="26"/>
        <v>-2.4624288120463012E-2</v>
      </c>
      <c r="AP330" s="541">
        <f t="shared" si="26"/>
        <v>-2.4306368813496425E-2</v>
      </c>
      <c r="AQ330" s="541">
        <f t="shared" si="26"/>
        <v>-2.3988449506529837E-2</v>
      </c>
      <c r="AR330" s="541">
        <f t="shared" si="26"/>
        <v>-2.367053019956325E-2</v>
      </c>
      <c r="AS330" s="541">
        <f t="shared" si="26"/>
        <v>-2.3352610892596663E-2</v>
      </c>
      <c r="AT330" s="541">
        <f t="shared" si="26"/>
        <v>-2.3034691585630075E-2</v>
      </c>
      <c r="AU330" s="541">
        <f t="shared" si="26"/>
        <v>-2.2716772278663488E-2</v>
      </c>
      <c r="AV330" s="541">
        <f t="shared" si="26"/>
        <v>-2.23988529716969E-2</v>
      </c>
      <c r="AW330" s="541">
        <f t="shared" si="26"/>
        <v>-2.2080933664730313E-2</v>
      </c>
      <c r="AX330" s="541">
        <f t="shared" si="26"/>
        <v>-2.1763014357763726E-2</v>
      </c>
      <c r="AY330" s="541">
        <f t="shared" si="26"/>
        <v>-2.1445095050797138E-2</v>
      </c>
      <c r="AZ330" s="541">
        <f t="shared" si="26"/>
        <v>-2.1127175743830551E-2</v>
      </c>
      <c r="BA330" s="541">
        <f t="shared" si="22"/>
        <v>-2.0809256436863963E-2</v>
      </c>
      <c r="BB330" s="541">
        <f t="shared" si="22"/>
        <v>-2.0491337129897376E-2</v>
      </c>
      <c r="BC330" s="541">
        <f t="shared" si="22"/>
        <v>-2.0173417822930789E-2</v>
      </c>
      <c r="BD330" s="541">
        <f t="shared" si="22"/>
        <v>-1.9855498515964201E-2</v>
      </c>
      <c r="BE330" s="541">
        <f t="shared" si="22"/>
        <v>-1.9537579208997614E-2</v>
      </c>
      <c r="BF330" s="541">
        <f t="shared" si="22"/>
        <v>-1.9219659902031026E-2</v>
      </c>
      <c r="BG330" s="541">
        <f t="shared" si="22"/>
        <v>-1.8901740595064439E-2</v>
      </c>
      <c r="BH330" s="541">
        <f t="shared" si="22"/>
        <v>-1.8583821288097851E-2</v>
      </c>
      <c r="BI330" s="541">
        <f t="shared" si="22"/>
        <v>-1.8265901981131264E-2</v>
      </c>
      <c r="BJ330" s="541">
        <f t="shared" si="22"/>
        <v>-1.7947982674164677E-2</v>
      </c>
      <c r="BK330" s="541">
        <f t="shared" si="22"/>
        <v>-1.7630063367198089E-2</v>
      </c>
      <c r="BL330" s="541">
        <f t="shared" si="22"/>
        <v>-1.7312144060231502E-2</v>
      </c>
      <c r="BM330" s="541">
        <f t="shared" si="22"/>
        <v>-1.6994224753264914E-2</v>
      </c>
      <c r="BN330" s="541">
        <f t="shared" si="22"/>
        <v>-1.6676305446298327E-2</v>
      </c>
      <c r="BO330" s="541">
        <f t="shared" si="22"/>
        <v>-1.635838613933174E-2</v>
      </c>
      <c r="BP330" s="541">
        <f t="shared" si="22"/>
        <v>-1.6040466832365152E-2</v>
      </c>
      <c r="BQ330" s="541">
        <f t="shared" si="21"/>
        <v>-1.5722547525398565E-2</v>
      </c>
      <c r="BR330" s="541">
        <f t="shared" si="21"/>
        <v>-1.5404628218431977E-2</v>
      </c>
      <c r="BS330" s="541">
        <f t="shared" si="21"/>
        <v>-1.508670891146539E-2</v>
      </c>
      <c r="BT330" s="541">
        <f t="shared" si="21"/>
        <v>-1.4768789604498803E-2</v>
      </c>
      <c r="BU330" s="541">
        <f t="shared" si="21"/>
        <v>-1.4450870297532215E-2</v>
      </c>
      <c r="BV330" s="541">
        <f t="shared" si="21"/>
        <v>-1.4132950990565628E-2</v>
      </c>
      <c r="BW330" s="541">
        <f t="shared" si="21"/>
        <v>-1.381503168359904E-2</v>
      </c>
      <c r="BX330" s="541">
        <f t="shared" si="21"/>
        <v>-1.3497112376632453E-2</v>
      </c>
      <c r="BY330" s="541">
        <f t="shared" si="21"/>
        <v>-1.3179193069665866E-2</v>
      </c>
      <c r="BZ330" s="541">
        <f t="shared" si="21"/>
        <v>-1.2861273762699278E-2</v>
      </c>
      <c r="CA330" s="541">
        <f t="shared" si="23"/>
        <v>-1.2543354455732691E-2</v>
      </c>
      <c r="CB330" s="541">
        <f t="shared" si="23"/>
        <v>-1.2225435148766103E-2</v>
      </c>
      <c r="CC330" s="541">
        <f t="shared" si="23"/>
        <v>-1.1907515841799516E-2</v>
      </c>
      <c r="CD330" s="541">
        <f t="shared" si="23"/>
        <v>-1.1589596534832929E-2</v>
      </c>
      <c r="CE330" s="541">
        <f t="shared" si="23"/>
        <v>-1.1271677227866341E-2</v>
      </c>
      <c r="CF330" s="541">
        <f t="shared" si="23"/>
        <v>-1.0953757920899754E-2</v>
      </c>
      <c r="CG330" s="541">
        <f t="shared" si="23"/>
        <v>-1.0635838613933166E-2</v>
      </c>
      <c r="CH330" s="541">
        <f t="shared" si="23"/>
        <v>-1.0317919306966579E-2</v>
      </c>
      <c r="CI330" s="541">
        <v>-0.01</v>
      </c>
    </row>
    <row r="331" spans="1:87" ht="14.25" customHeight="1" x14ac:dyDescent="0.35">
      <c r="A331" s="47" t="s">
        <v>173</v>
      </c>
      <c r="B331" s="541">
        <v>-2.5416461204435677E-5</v>
      </c>
      <c r="C331" s="543">
        <v>-5.0000000000000001E-3</v>
      </c>
      <c r="D331" s="541">
        <f t="shared" si="24"/>
        <v>-5.2941176470588233E-3</v>
      </c>
      <c r="E331" s="541">
        <f t="shared" si="24"/>
        <v>-5.5882352941176465E-3</v>
      </c>
      <c r="F331" s="541">
        <f t="shared" si="24"/>
        <v>-5.8823529411764696E-3</v>
      </c>
      <c r="G331" s="541">
        <f t="shared" si="24"/>
        <v>-6.1764705882352928E-3</v>
      </c>
      <c r="H331" s="541">
        <f t="shared" si="24"/>
        <v>-6.470588235294116E-3</v>
      </c>
      <c r="I331" s="541">
        <f t="shared" si="24"/>
        <v>-6.7647058823529392E-3</v>
      </c>
      <c r="J331" s="541">
        <f t="shared" si="24"/>
        <v>-7.0588235294117624E-3</v>
      </c>
      <c r="K331" s="541">
        <f t="shared" si="24"/>
        <v>-7.3529411764705855E-3</v>
      </c>
      <c r="L331" s="541">
        <f t="shared" si="24"/>
        <v>-7.6470588235294087E-3</v>
      </c>
      <c r="M331" s="541">
        <f t="shared" si="24"/>
        <v>-7.9411764705882328E-3</v>
      </c>
      <c r="N331" s="541">
        <f t="shared" si="24"/>
        <v>-8.2352941176470559E-3</v>
      </c>
      <c r="O331" s="541">
        <f t="shared" si="24"/>
        <v>-8.5294117647058791E-3</v>
      </c>
      <c r="P331" s="541">
        <f t="shared" si="24"/>
        <v>-8.8235294117647023E-3</v>
      </c>
      <c r="Q331" s="541">
        <f t="shared" si="24"/>
        <v>-9.1176470588235255E-3</v>
      </c>
      <c r="R331" s="541">
        <f t="shared" si="24"/>
        <v>-9.4117647058823486E-3</v>
      </c>
      <c r="S331" s="541">
        <f t="shared" si="24"/>
        <v>-9.7058823529411718E-3</v>
      </c>
      <c r="T331" s="541">
        <f t="shared" si="27"/>
        <v>-9.999999999999995E-3</v>
      </c>
      <c r="U331" s="541">
        <f t="shared" si="27"/>
        <v>-1.0294117647058818E-2</v>
      </c>
      <c r="V331" s="541">
        <f t="shared" si="27"/>
        <v>-1.0588235294117641E-2</v>
      </c>
      <c r="W331" s="541">
        <f t="shared" si="27"/>
        <v>-1.0882352941176465E-2</v>
      </c>
      <c r="X331" s="541">
        <f t="shared" si="27"/>
        <v>-1.1176470588235288E-2</v>
      </c>
      <c r="Y331" s="541">
        <f t="shared" si="27"/>
        <v>-1.1470588235294111E-2</v>
      </c>
      <c r="Z331" s="541">
        <f t="shared" si="27"/>
        <v>-1.1764705882352934E-2</v>
      </c>
      <c r="AA331" s="541">
        <f t="shared" si="27"/>
        <v>-1.2058823529411757E-2</v>
      </c>
      <c r="AB331" s="541">
        <f t="shared" si="27"/>
        <v>-1.235294117647058E-2</v>
      </c>
      <c r="AC331" s="541">
        <f t="shared" si="27"/>
        <v>-1.2647058823529404E-2</v>
      </c>
      <c r="AD331" s="541">
        <f t="shared" si="27"/>
        <v>-1.2941176470588227E-2</v>
      </c>
      <c r="AE331" s="541">
        <f t="shared" si="27"/>
        <v>-1.323529411764705E-2</v>
      </c>
      <c r="AF331" s="541">
        <f t="shared" si="27"/>
        <v>-1.3529411764705873E-2</v>
      </c>
      <c r="AG331" s="541">
        <f t="shared" si="27"/>
        <v>-1.3823529411764696E-2</v>
      </c>
      <c r="AH331" s="541">
        <f t="shared" si="27"/>
        <v>-1.411764705882352E-2</v>
      </c>
      <c r="AI331" s="541">
        <f t="shared" si="25"/>
        <v>-1.4411764705882343E-2</v>
      </c>
      <c r="AJ331" s="541">
        <f t="shared" si="25"/>
        <v>-1.4705882352941166E-2</v>
      </c>
      <c r="AK331" s="542">
        <f t="shared" si="7"/>
        <v>-1.4999999999999999E-2</v>
      </c>
      <c r="AL331" s="541">
        <f t="shared" si="26"/>
        <v>-1.49E-2</v>
      </c>
      <c r="AM331" s="541">
        <f t="shared" si="26"/>
        <v>-1.4800000000000001E-2</v>
      </c>
      <c r="AN331" s="541">
        <f t="shared" si="26"/>
        <v>-1.4700000000000001E-2</v>
      </c>
      <c r="AO331" s="541">
        <f t="shared" si="26"/>
        <v>-1.4600000000000002E-2</v>
      </c>
      <c r="AP331" s="541">
        <f t="shared" si="26"/>
        <v>-1.4500000000000002E-2</v>
      </c>
      <c r="AQ331" s="541">
        <f t="shared" si="26"/>
        <v>-1.4400000000000003E-2</v>
      </c>
      <c r="AR331" s="541">
        <f t="shared" si="26"/>
        <v>-1.4300000000000004E-2</v>
      </c>
      <c r="AS331" s="541">
        <f t="shared" si="26"/>
        <v>-1.4200000000000004E-2</v>
      </c>
      <c r="AT331" s="541">
        <f t="shared" si="26"/>
        <v>-1.4100000000000005E-2</v>
      </c>
      <c r="AU331" s="541">
        <f t="shared" si="26"/>
        <v>-1.4000000000000005E-2</v>
      </c>
      <c r="AV331" s="541">
        <f t="shared" si="26"/>
        <v>-1.3900000000000006E-2</v>
      </c>
      <c r="AW331" s="541">
        <f t="shared" si="26"/>
        <v>-1.3800000000000007E-2</v>
      </c>
      <c r="AX331" s="541">
        <f t="shared" si="26"/>
        <v>-1.3700000000000007E-2</v>
      </c>
      <c r="AY331" s="541">
        <f t="shared" si="26"/>
        <v>-1.3600000000000008E-2</v>
      </c>
      <c r="AZ331" s="541">
        <f t="shared" si="26"/>
        <v>-1.3500000000000009E-2</v>
      </c>
      <c r="BA331" s="541">
        <f t="shared" si="22"/>
        <v>-1.3400000000000009E-2</v>
      </c>
      <c r="BB331" s="541">
        <f t="shared" si="22"/>
        <v>-1.330000000000001E-2</v>
      </c>
      <c r="BC331" s="541">
        <f t="shared" si="22"/>
        <v>-1.320000000000001E-2</v>
      </c>
      <c r="BD331" s="541">
        <f t="shared" si="22"/>
        <v>-1.3100000000000011E-2</v>
      </c>
      <c r="BE331" s="541">
        <f t="shared" si="22"/>
        <v>-1.3000000000000012E-2</v>
      </c>
      <c r="BF331" s="541">
        <f t="shared" si="22"/>
        <v>-1.2900000000000012E-2</v>
      </c>
      <c r="BG331" s="541">
        <f t="shared" si="22"/>
        <v>-1.2800000000000013E-2</v>
      </c>
      <c r="BH331" s="541">
        <f t="shared" si="22"/>
        <v>-1.2700000000000013E-2</v>
      </c>
      <c r="BI331" s="541">
        <f t="shared" si="22"/>
        <v>-1.2600000000000014E-2</v>
      </c>
      <c r="BJ331" s="541">
        <f t="shared" si="22"/>
        <v>-1.2500000000000015E-2</v>
      </c>
      <c r="BK331" s="541">
        <f t="shared" si="22"/>
        <v>-1.2400000000000015E-2</v>
      </c>
      <c r="BL331" s="541">
        <f t="shared" si="22"/>
        <v>-1.2300000000000016E-2</v>
      </c>
      <c r="BM331" s="541">
        <f t="shared" si="22"/>
        <v>-1.2200000000000016E-2</v>
      </c>
      <c r="BN331" s="541">
        <f t="shared" si="22"/>
        <v>-1.2100000000000017E-2</v>
      </c>
      <c r="BO331" s="541">
        <f t="shared" si="22"/>
        <v>-1.2000000000000018E-2</v>
      </c>
      <c r="BP331" s="541">
        <f t="shared" si="22"/>
        <v>-1.1900000000000018E-2</v>
      </c>
      <c r="BQ331" s="541">
        <f t="shared" si="21"/>
        <v>-1.1800000000000019E-2</v>
      </c>
      <c r="BR331" s="541">
        <f t="shared" si="21"/>
        <v>-1.1700000000000019E-2</v>
      </c>
      <c r="BS331" s="541">
        <f t="shared" si="21"/>
        <v>-1.160000000000002E-2</v>
      </c>
      <c r="BT331" s="541">
        <f t="shared" si="21"/>
        <v>-1.1500000000000021E-2</v>
      </c>
      <c r="BU331" s="541">
        <f t="shared" si="21"/>
        <v>-1.1400000000000021E-2</v>
      </c>
      <c r="BV331" s="541">
        <f t="shared" si="21"/>
        <v>-1.1300000000000022E-2</v>
      </c>
      <c r="BW331" s="541">
        <f t="shared" si="21"/>
        <v>-1.1200000000000022E-2</v>
      </c>
      <c r="BX331" s="541">
        <f t="shared" si="21"/>
        <v>-1.1100000000000023E-2</v>
      </c>
      <c r="BY331" s="541">
        <f t="shared" si="21"/>
        <v>-1.1000000000000024E-2</v>
      </c>
      <c r="BZ331" s="541">
        <f t="shared" si="21"/>
        <v>-1.0900000000000024E-2</v>
      </c>
      <c r="CA331" s="541">
        <f t="shared" si="23"/>
        <v>-1.0800000000000025E-2</v>
      </c>
      <c r="CB331" s="541">
        <f t="shared" si="23"/>
        <v>-1.0700000000000025E-2</v>
      </c>
      <c r="CC331" s="541">
        <f t="shared" si="23"/>
        <v>-1.0600000000000026E-2</v>
      </c>
      <c r="CD331" s="541">
        <f t="shared" si="23"/>
        <v>-1.0500000000000027E-2</v>
      </c>
      <c r="CE331" s="541">
        <f t="shared" si="23"/>
        <v>-1.0400000000000027E-2</v>
      </c>
      <c r="CF331" s="541">
        <f t="shared" si="23"/>
        <v>-1.0300000000000028E-2</v>
      </c>
      <c r="CG331" s="541">
        <f t="shared" si="23"/>
        <v>-1.0200000000000028E-2</v>
      </c>
      <c r="CH331" s="541">
        <f t="shared" si="23"/>
        <v>-1.0100000000000029E-2</v>
      </c>
      <c r="CI331" s="541">
        <v>-0.01</v>
      </c>
    </row>
    <row r="332" spans="1:87" ht="14.25" customHeight="1" x14ac:dyDescent="0.35">
      <c r="A332" s="47" t="s">
        <v>136</v>
      </c>
      <c r="B332" s="541">
        <v>-4.6312608083676647E-2</v>
      </c>
      <c r="C332" s="541">
        <f t="shared" ref="C332:C339" si="28">+B332</f>
        <v>-4.6312608083676647E-2</v>
      </c>
      <c r="D332" s="541">
        <f t="shared" si="24"/>
        <v>-4.5631540317740228E-2</v>
      </c>
      <c r="E332" s="541">
        <f t="shared" si="24"/>
        <v>-4.4950472551803809E-2</v>
      </c>
      <c r="F332" s="541">
        <f t="shared" si="24"/>
        <v>-4.426940478586739E-2</v>
      </c>
      <c r="G332" s="541">
        <f t="shared" si="24"/>
        <v>-4.3588337019930971E-2</v>
      </c>
      <c r="H332" s="541">
        <f t="shared" si="24"/>
        <v>-4.2907269253994552E-2</v>
      </c>
      <c r="I332" s="541">
        <f t="shared" si="24"/>
        <v>-4.2226201488058134E-2</v>
      </c>
      <c r="J332" s="541">
        <f t="shared" si="24"/>
        <v>-4.1545133722121715E-2</v>
      </c>
      <c r="K332" s="541">
        <f t="shared" si="24"/>
        <v>-4.0864065956185296E-2</v>
      </c>
      <c r="L332" s="541">
        <f t="shared" si="24"/>
        <v>-4.0182998190248877E-2</v>
      </c>
      <c r="M332" s="541">
        <f t="shared" si="24"/>
        <v>-3.9501930424312458E-2</v>
      </c>
      <c r="N332" s="541">
        <f t="shared" si="24"/>
        <v>-3.8820862658376039E-2</v>
      </c>
      <c r="O332" s="541">
        <f t="shared" si="24"/>
        <v>-3.813979489243962E-2</v>
      </c>
      <c r="P332" s="541">
        <f t="shared" si="24"/>
        <v>-3.7458727126503201E-2</v>
      </c>
      <c r="Q332" s="541">
        <f t="shared" si="24"/>
        <v>-3.6777659360566782E-2</v>
      </c>
      <c r="R332" s="541">
        <f t="shared" si="24"/>
        <v>-3.6096591594630363E-2</v>
      </c>
      <c r="S332" s="541">
        <f t="shared" si="24"/>
        <v>-3.5415523828693944E-2</v>
      </c>
      <c r="T332" s="541">
        <f t="shared" si="27"/>
        <v>-3.4734456062757525E-2</v>
      </c>
      <c r="U332" s="541">
        <f t="shared" si="27"/>
        <v>-3.4053388296821106E-2</v>
      </c>
      <c r="V332" s="541">
        <f t="shared" si="27"/>
        <v>-3.3372320530884687E-2</v>
      </c>
      <c r="W332" s="541">
        <f t="shared" si="27"/>
        <v>-3.2691252764948268E-2</v>
      </c>
      <c r="X332" s="541">
        <f t="shared" si="27"/>
        <v>-3.2010184999011849E-2</v>
      </c>
      <c r="Y332" s="541">
        <f t="shared" si="27"/>
        <v>-3.1329117233075431E-2</v>
      </c>
      <c r="Z332" s="541">
        <f t="shared" si="27"/>
        <v>-3.0648049467139008E-2</v>
      </c>
      <c r="AA332" s="541">
        <f t="shared" si="27"/>
        <v>-2.9966981701202586E-2</v>
      </c>
      <c r="AB332" s="541">
        <f t="shared" si="27"/>
        <v>-2.9285913935266163E-2</v>
      </c>
      <c r="AC332" s="541">
        <f t="shared" si="27"/>
        <v>-2.8604846169329741E-2</v>
      </c>
      <c r="AD332" s="541">
        <f t="shared" si="27"/>
        <v>-2.7923778403393319E-2</v>
      </c>
      <c r="AE332" s="541">
        <f t="shared" si="27"/>
        <v>-2.7242710637456896E-2</v>
      </c>
      <c r="AF332" s="541">
        <f t="shared" si="27"/>
        <v>-2.6561642871520474E-2</v>
      </c>
      <c r="AG332" s="541">
        <f t="shared" si="27"/>
        <v>-2.5880575105584051E-2</v>
      </c>
      <c r="AH332" s="541">
        <f t="shared" si="27"/>
        <v>-2.5199507339647629E-2</v>
      </c>
      <c r="AI332" s="541">
        <f t="shared" si="25"/>
        <v>-2.4518439573711207E-2</v>
      </c>
      <c r="AJ332" s="541">
        <f t="shared" si="25"/>
        <v>-2.3837371807774784E-2</v>
      </c>
      <c r="AK332" s="542">
        <f t="shared" si="7"/>
        <v>-2.3156304041838324E-2</v>
      </c>
      <c r="AL332" s="541">
        <f t="shared" si="26"/>
        <v>-2.2893177961001557E-2</v>
      </c>
      <c r="AM332" s="541">
        <f t="shared" si="26"/>
        <v>-2.263005188016479E-2</v>
      </c>
      <c r="AN332" s="541">
        <f t="shared" si="26"/>
        <v>-2.2366925799328023E-2</v>
      </c>
      <c r="AO332" s="541">
        <f t="shared" si="26"/>
        <v>-2.2103799718491256E-2</v>
      </c>
      <c r="AP332" s="541">
        <f t="shared" si="26"/>
        <v>-2.184067363765449E-2</v>
      </c>
      <c r="AQ332" s="541">
        <f t="shared" si="26"/>
        <v>-2.1577547556817723E-2</v>
      </c>
      <c r="AR332" s="541">
        <f t="shared" si="26"/>
        <v>-2.1314421475980956E-2</v>
      </c>
      <c r="AS332" s="541">
        <f t="shared" si="26"/>
        <v>-2.1051295395144189E-2</v>
      </c>
      <c r="AT332" s="541">
        <f t="shared" si="26"/>
        <v>-2.0788169314307423E-2</v>
      </c>
      <c r="AU332" s="541">
        <f t="shared" si="26"/>
        <v>-2.0525043233470656E-2</v>
      </c>
      <c r="AV332" s="541">
        <f t="shared" si="26"/>
        <v>-2.0261917152633889E-2</v>
      </c>
      <c r="AW332" s="541">
        <f t="shared" si="26"/>
        <v>-1.9998791071797122E-2</v>
      </c>
      <c r="AX332" s="541">
        <f t="shared" si="26"/>
        <v>-1.9735664990960355E-2</v>
      </c>
      <c r="AY332" s="541">
        <f t="shared" si="26"/>
        <v>-1.9472538910123589E-2</v>
      </c>
      <c r="AZ332" s="541">
        <f t="shared" si="26"/>
        <v>-1.9209412829286822E-2</v>
      </c>
      <c r="BA332" s="541">
        <f t="shared" si="22"/>
        <v>-1.8946286748450055E-2</v>
      </c>
      <c r="BB332" s="541">
        <f t="shared" si="22"/>
        <v>-1.8683160667613288E-2</v>
      </c>
      <c r="BC332" s="541">
        <f t="shared" si="22"/>
        <v>-1.8420034586776522E-2</v>
      </c>
      <c r="BD332" s="541">
        <f t="shared" si="22"/>
        <v>-1.8156908505939755E-2</v>
      </c>
      <c r="BE332" s="541">
        <f t="shared" si="22"/>
        <v>-1.7893782425102988E-2</v>
      </c>
      <c r="BF332" s="541">
        <f t="shared" si="22"/>
        <v>-1.7630656344266221E-2</v>
      </c>
      <c r="BG332" s="541">
        <f t="shared" si="22"/>
        <v>-1.7367530263429454E-2</v>
      </c>
      <c r="BH332" s="541">
        <f t="shared" si="22"/>
        <v>-1.7104404182592688E-2</v>
      </c>
      <c r="BI332" s="541">
        <f t="shared" si="22"/>
        <v>-1.6841278101755921E-2</v>
      </c>
      <c r="BJ332" s="541">
        <f t="shared" si="22"/>
        <v>-1.6578152020919154E-2</v>
      </c>
      <c r="BK332" s="541">
        <f t="shared" si="22"/>
        <v>-1.6315025940082387E-2</v>
      </c>
      <c r="BL332" s="541">
        <f t="shared" si="22"/>
        <v>-1.6051899859245621E-2</v>
      </c>
      <c r="BM332" s="541">
        <f t="shared" si="22"/>
        <v>-1.5788773778408854E-2</v>
      </c>
      <c r="BN332" s="541">
        <f t="shared" si="22"/>
        <v>-1.5525647697572087E-2</v>
      </c>
      <c r="BO332" s="541">
        <f t="shared" si="22"/>
        <v>-1.526252161673532E-2</v>
      </c>
      <c r="BP332" s="541">
        <f t="shared" si="22"/>
        <v>-1.4999395535898553E-2</v>
      </c>
      <c r="BQ332" s="541">
        <f t="shared" si="21"/>
        <v>-1.4736269455061787E-2</v>
      </c>
      <c r="BR332" s="541">
        <f t="shared" si="21"/>
        <v>-1.447314337422502E-2</v>
      </c>
      <c r="BS332" s="541">
        <f t="shared" si="21"/>
        <v>-1.4210017293388253E-2</v>
      </c>
      <c r="BT332" s="541">
        <f t="shared" si="21"/>
        <v>-1.3946891212551486E-2</v>
      </c>
      <c r="BU332" s="541">
        <f t="shared" si="21"/>
        <v>-1.368376513171472E-2</v>
      </c>
      <c r="BV332" s="541">
        <f t="shared" si="21"/>
        <v>-1.3420639050877953E-2</v>
      </c>
      <c r="BW332" s="541">
        <f t="shared" si="21"/>
        <v>-1.3157512970041186E-2</v>
      </c>
      <c r="BX332" s="541">
        <f t="shared" si="21"/>
        <v>-1.2894386889204419E-2</v>
      </c>
      <c r="BY332" s="541">
        <f t="shared" si="21"/>
        <v>-1.2631260808367652E-2</v>
      </c>
      <c r="BZ332" s="541">
        <f t="shared" si="21"/>
        <v>-1.2368134727530886E-2</v>
      </c>
      <c r="CA332" s="541">
        <f t="shared" si="23"/>
        <v>-1.2105008646694119E-2</v>
      </c>
      <c r="CB332" s="541">
        <f t="shared" si="23"/>
        <v>-1.1841882565857352E-2</v>
      </c>
      <c r="CC332" s="541">
        <f t="shared" si="23"/>
        <v>-1.1578756485020585E-2</v>
      </c>
      <c r="CD332" s="541">
        <f t="shared" si="23"/>
        <v>-1.1315630404183818E-2</v>
      </c>
      <c r="CE332" s="541">
        <f t="shared" si="23"/>
        <v>-1.1052504323347052E-2</v>
      </c>
      <c r="CF332" s="541">
        <f t="shared" si="23"/>
        <v>-1.0789378242510285E-2</v>
      </c>
      <c r="CG332" s="541">
        <f t="shared" si="23"/>
        <v>-1.0526252161673518E-2</v>
      </c>
      <c r="CH332" s="541">
        <f t="shared" si="23"/>
        <v>-1.0263126080836751E-2</v>
      </c>
      <c r="CI332" s="541">
        <v>-0.01</v>
      </c>
    </row>
    <row r="333" spans="1:87" ht="14.25" customHeight="1" x14ac:dyDescent="0.35">
      <c r="A333" s="47" t="s">
        <v>197</v>
      </c>
      <c r="B333" s="541">
        <v>-8.3460270429495127E-3</v>
      </c>
      <c r="C333" s="541">
        <f t="shared" si="28"/>
        <v>-8.3460270429495127E-3</v>
      </c>
      <c r="D333" s="541">
        <f t="shared" si="24"/>
        <v>-8.5417321299215854E-3</v>
      </c>
      <c r="E333" s="541">
        <f t="shared" si="24"/>
        <v>-8.7374372168936582E-3</v>
      </c>
      <c r="F333" s="541">
        <f t="shared" si="24"/>
        <v>-8.933142303865731E-3</v>
      </c>
      <c r="G333" s="541">
        <f t="shared" si="24"/>
        <v>-9.1288473908378038E-3</v>
      </c>
      <c r="H333" s="541">
        <f t="shared" si="24"/>
        <v>-9.3245524778098766E-3</v>
      </c>
      <c r="I333" s="541">
        <f t="shared" si="24"/>
        <v>-9.5202575647819494E-3</v>
      </c>
      <c r="J333" s="541">
        <f t="shared" si="24"/>
        <v>-9.7159626517540221E-3</v>
      </c>
      <c r="K333" s="541">
        <f t="shared" si="24"/>
        <v>-9.9116677387260949E-3</v>
      </c>
      <c r="L333" s="541">
        <f t="shared" si="24"/>
        <v>-1.0107372825698168E-2</v>
      </c>
      <c r="M333" s="541">
        <f t="shared" si="24"/>
        <v>-1.030307791267024E-2</v>
      </c>
      <c r="N333" s="541">
        <f t="shared" si="24"/>
        <v>-1.0498782999642313E-2</v>
      </c>
      <c r="O333" s="541">
        <f t="shared" si="24"/>
        <v>-1.0694488086614386E-2</v>
      </c>
      <c r="P333" s="541">
        <f t="shared" si="24"/>
        <v>-1.0890193173586459E-2</v>
      </c>
      <c r="Q333" s="541">
        <f t="shared" si="24"/>
        <v>-1.1085898260558532E-2</v>
      </c>
      <c r="R333" s="541">
        <f t="shared" si="24"/>
        <v>-1.1281603347530604E-2</v>
      </c>
      <c r="S333" s="541">
        <f t="shared" si="24"/>
        <v>-1.1477308434502677E-2</v>
      </c>
      <c r="T333" s="541">
        <f t="shared" si="27"/>
        <v>-1.167301352147475E-2</v>
      </c>
      <c r="U333" s="541">
        <f t="shared" si="27"/>
        <v>-1.1868718608446823E-2</v>
      </c>
      <c r="V333" s="541">
        <f t="shared" si="27"/>
        <v>-1.2064423695418896E-2</v>
      </c>
      <c r="W333" s="541">
        <f t="shared" si="27"/>
        <v>-1.2260128782390968E-2</v>
      </c>
      <c r="X333" s="541">
        <f t="shared" si="27"/>
        <v>-1.2455833869363041E-2</v>
      </c>
      <c r="Y333" s="541">
        <f t="shared" si="27"/>
        <v>-1.2651538956335114E-2</v>
      </c>
      <c r="Z333" s="541">
        <f t="shared" si="27"/>
        <v>-1.2847244043307187E-2</v>
      </c>
      <c r="AA333" s="541">
        <f t="shared" si="27"/>
        <v>-1.3042949130279259E-2</v>
      </c>
      <c r="AB333" s="541">
        <f t="shared" si="27"/>
        <v>-1.3238654217251332E-2</v>
      </c>
      <c r="AC333" s="541">
        <f t="shared" si="27"/>
        <v>-1.3434359304223405E-2</v>
      </c>
      <c r="AD333" s="541">
        <f t="shared" si="27"/>
        <v>-1.3630064391195478E-2</v>
      </c>
      <c r="AE333" s="541">
        <f t="shared" si="27"/>
        <v>-1.3825769478167551E-2</v>
      </c>
      <c r="AF333" s="541">
        <f t="shared" si="27"/>
        <v>-1.4021474565139623E-2</v>
      </c>
      <c r="AG333" s="541">
        <f t="shared" si="27"/>
        <v>-1.4217179652111696E-2</v>
      </c>
      <c r="AH333" s="541">
        <f t="shared" si="27"/>
        <v>-1.4412884739083769E-2</v>
      </c>
      <c r="AI333" s="541">
        <f t="shared" si="25"/>
        <v>-1.4608589826055842E-2</v>
      </c>
      <c r="AJ333" s="541">
        <f t="shared" si="25"/>
        <v>-1.4804294913027915E-2</v>
      </c>
      <c r="AK333" s="542">
        <f t="shared" si="7"/>
        <v>-1.4999999999999999E-2</v>
      </c>
      <c r="AL333" s="541">
        <f t="shared" si="26"/>
        <v>-1.49E-2</v>
      </c>
      <c r="AM333" s="541">
        <f t="shared" si="26"/>
        <v>-1.4800000000000001E-2</v>
      </c>
      <c r="AN333" s="541">
        <f t="shared" si="26"/>
        <v>-1.4700000000000001E-2</v>
      </c>
      <c r="AO333" s="541">
        <f t="shared" si="26"/>
        <v>-1.4600000000000002E-2</v>
      </c>
      <c r="AP333" s="541">
        <f t="shared" si="26"/>
        <v>-1.4500000000000002E-2</v>
      </c>
      <c r="AQ333" s="541">
        <f t="shared" si="26"/>
        <v>-1.4400000000000003E-2</v>
      </c>
      <c r="AR333" s="541">
        <f t="shared" si="26"/>
        <v>-1.4300000000000004E-2</v>
      </c>
      <c r="AS333" s="541">
        <f t="shared" si="26"/>
        <v>-1.4200000000000004E-2</v>
      </c>
      <c r="AT333" s="541">
        <f t="shared" si="26"/>
        <v>-1.4100000000000005E-2</v>
      </c>
      <c r="AU333" s="541">
        <f t="shared" si="26"/>
        <v>-1.4000000000000005E-2</v>
      </c>
      <c r="AV333" s="541">
        <f t="shared" si="26"/>
        <v>-1.3900000000000006E-2</v>
      </c>
      <c r="AW333" s="541">
        <f t="shared" si="26"/>
        <v>-1.3800000000000007E-2</v>
      </c>
      <c r="AX333" s="541">
        <f t="shared" si="26"/>
        <v>-1.3700000000000007E-2</v>
      </c>
      <c r="AY333" s="541">
        <f t="shared" si="26"/>
        <v>-1.3600000000000008E-2</v>
      </c>
      <c r="AZ333" s="541">
        <f t="shared" si="26"/>
        <v>-1.3500000000000009E-2</v>
      </c>
      <c r="BA333" s="541">
        <f t="shared" si="22"/>
        <v>-1.3400000000000009E-2</v>
      </c>
      <c r="BB333" s="541">
        <f t="shared" si="22"/>
        <v>-1.330000000000001E-2</v>
      </c>
      <c r="BC333" s="541">
        <f t="shared" si="22"/>
        <v>-1.320000000000001E-2</v>
      </c>
      <c r="BD333" s="541">
        <f t="shared" si="22"/>
        <v>-1.3100000000000011E-2</v>
      </c>
      <c r="BE333" s="541">
        <f t="shared" si="22"/>
        <v>-1.3000000000000012E-2</v>
      </c>
      <c r="BF333" s="541">
        <f t="shared" si="22"/>
        <v>-1.2900000000000012E-2</v>
      </c>
      <c r="BG333" s="541">
        <f t="shared" si="22"/>
        <v>-1.2800000000000013E-2</v>
      </c>
      <c r="BH333" s="541">
        <f t="shared" si="22"/>
        <v>-1.2700000000000013E-2</v>
      </c>
      <c r="BI333" s="541">
        <f t="shared" si="22"/>
        <v>-1.2600000000000014E-2</v>
      </c>
      <c r="BJ333" s="541">
        <f t="shared" si="22"/>
        <v>-1.2500000000000015E-2</v>
      </c>
      <c r="BK333" s="541">
        <f t="shared" si="22"/>
        <v>-1.2400000000000015E-2</v>
      </c>
      <c r="BL333" s="541">
        <f t="shared" si="22"/>
        <v>-1.2300000000000016E-2</v>
      </c>
      <c r="BM333" s="541">
        <f t="shared" si="22"/>
        <v>-1.2200000000000016E-2</v>
      </c>
      <c r="BN333" s="541">
        <f t="shared" si="22"/>
        <v>-1.2100000000000017E-2</v>
      </c>
      <c r="BO333" s="541">
        <f t="shared" si="22"/>
        <v>-1.2000000000000018E-2</v>
      </c>
      <c r="BP333" s="541">
        <f t="shared" si="22"/>
        <v>-1.1900000000000018E-2</v>
      </c>
      <c r="BQ333" s="541">
        <f t="shared" si="21"/>
        <v>-1.1800000000000019E-2</v>
      </c>
      <c r="BR333" s="541">
        <f t="shared" si="21"/>
        <v>-1.1700000000000019E-2</v>
      </c>
      <c r="BS333" s="541">
        <f t="shared" si="21"/>
        <v>-1.160000000000002E-2</v>
      </c>
      <c r="BT333" s="541">
        <f t="shared" si="21"/>
        <v>-1.1500000000000021E-2</v>
      </c>
      <c r="BU333" s="541">
        <f t="shared" si="21"/>
        <v>-1.1400000000000021E-2</v>
      </c>
      <c r="BV333" s="541">
        <f t="shared" si="21"/>
        <v>-1.1300000000000022E-2</v>
      </c>
      <c r="BW333" s="541">
        <f t="shared" si="21"/>
        <v>-1.1200000000000022E-2</v>
      </c>
      <c r="BX333" s="541">
        <f t="shared" si="21"/>
        <v>-1.1100000000000023E-2</v>
      </c>
      <c r="BY333" s="541">
        <f t="shared" si="21"/>
        <v>-1.1000000000000024E-2</v>
      </c>
      <c r="BZ333" s="541">
        <f t="shared" si="21"/>
        <v>-1.0900000000000024E-2</v>
      </c>
      <c r="CA333" s="541">
        <f t="shared" si="23"/>
        <v>-1.0800000000000025E-2</v>
      </c>
      <c r="CB333" s="541">
        <f t="shared" si="23"/>
        <v>-1.0700000000000025E-2</v>
      </c>
      <c r="CC333" s="541">
        <f t="shared" si="23"/>
        <v>-1.0600000000000026E-2</v>
      </c>
      <c r="CD333" s="541">
        <f t="shared" si="23"/>
        <v>-1.0500000000000027E-2</v>
      </c>
      <c r="CE333" s="541">
        <f t="shared" si="23"/>
        <v>-1.0400000000000027E-2</v>
      </c>
      <c r="CF333" s="541">
        <f t="shared" si="23"/>
        <v>-1.0300000000000028E-2</v>
      </c>
      <c r="CG333" s="541">
        <f t="shared" si="23"/>
        <v>-1.0200000000000028E-2</v>
      </c>
      <c r="CH333" s="541">
        <f t="shared" si="23"/>
        <v>-1.0100000000000029E-2</v>
      </c>
      <c r="CI333" s="541">
        <v>-0.01</v>
      </c>
    </row>
    <row r="334" spans="1:87" ht="14.25" customHeight="1" x14ac:dyDescent="0.35">
      <c r="A334" s="47" t="s">
        <v>218</v>
      </c>
      <c r="B334" s="541">
        <v>-2.0988768574414535E-2</v>
      </c>
      <c r="C334" s="541">
        <f t="shared" si="28"/>
        <v>-2.0988768574414535E-2</v>
      </c>
      <c r="D334" s="541">
        <f t="shared" si="24"/>
        <v>-2.0812628322225871E-2</v>
      </c>
      <c r="E334" s="541">
        <f t="shared" si="24"/>
        <v>-2.0636488070037207E-2</v>
      </c>
      <c r="F334" s="541">
        <f t="shared" si="24"/>
        <v>-2.0460347817848543E-2</v>
      </c>
      <c r="G334" s="541">
        <f t="shared" si="24"/>
        <v>-2.0284207565659879E-2</v>
      </c>
      <c r="H334" s="541">
        <f t="shared" si="24"/>
        <v>-2.0108067313471215E-2</v>
      </c>
      <c r="I334" s="541">
        <f t="shared" si="24"/>
        <v>-1.9931927061282551E-2</v>
      </c>
      <c r="J334" s="541">
        <f t="shared" si="24"/>
        <v>-1.9755786809093887E-2</v>
      </c>
      <c r="K334" s="541">
        <f t="shared" si="24"/>
        <v>-1.9579646556905222E-2</v>
      </c>
      <c r="L334" s="541">
        <f t="shared" si="24"/>
        <v>-1.9403506304716558E-2</v>
      </c>
      <c r="M334" s="541">
        <f t="shared" si="24"/>
        <v>-1.9227366052527894E-2</v>
      </c>
      <c r="N334" s="541">
        <f t="shared" si="24"/>
        <v>-1.905122580033923E-2</v>
      </c>
      <c r="O334" s="541">
        <f t="shared" si="24"/>
        <v>-1.8875085548150566E-2</v>
      </c>
      <c r="P334" s="541">
        <f t="shared" si="24"/>
        <v>-1.8698945295961902E-2</v>
      </c>
      <c r="Q334" s="541">
        <f t="shared" si="24"/>
        <v>-1.8522805043773238E-2</v>
      </c>
      <c r="R334" s="541">
        <f t="shared" si="24"/>
        <v>-1.8346664791584574E-2</v>
      </c>
      <c r="S334" s="541">
        <f t="shared" si="24"/>
        <v>-1.817052453939591E-2</v>
      </c>
      <c r="T334" s="541">
        <f t="shared" si="27"/>
        <v>-1.7994384287207246E-2</v>
      </c>
      <c r="U334" s="541">
        <f t="shared" si="27"/>
        <v>-1.7818244035018582E-2</v>
      </c>
      <c r="V334" s="541">
        <f t="shared" si="27"/>
        <v>-1.7642103782829918E-2</v>
      </c>
      <c r="W334" s="541">
        <f t="shared" si="27"/>
        <v>-1.7465963530641254E-2</v>
      </c>
      <c r="X334" s="541">
        <f t="shared" si="27"/>
        <v>-1.728982327845259E-2</v>
      </c>
      <c r="Y334" s="541">
        <f t="shared" si="27"/>
        <v>-1.7113683026263926E-2</v>
      </c>
      <c r="Z334" s="541">
        <f t="shared" si="27"/>
        <v>-1.6937542774075262E-2</v>
      </c>
      <c r="AA334" s="541">
        <f t="shared" si="27"/>
        <v>-1.6761402521886598E-2</v>
      </c>
      <c r="AB334" s="541">
        <f t="shared" si="27"/>
        <v>-1.6585262269697934E-2</v>
      </c>
      <c r="AC334" s="541">
        <f t="shared" si="27"/>
        <v>-1.640912201750927E-2</v>
      </c>
      <c r="AD334" s="541">
        <f t="shared" si="27"/>
        <v>-1.6232981765320606E-2</v>
      </c>
      <c r="AE334" s="541">
        <f t="shared" si="27"/>
        <v>-1.6056841513131942E-2</v>
      </c>
      <c r="AF334" s="541">
        <f t="shared" si="27"/>
        <v>-1.5880701260943278E-2</v>
      </c>
      <c r="AG334" s="541">
        <f t="shared" si="27"/>
        <v>-1.5704561008754614E-2</v>
      </c>
      <c r="AH334" s="541">
        <f t="shared" si="27"/>
        <v>-1.5528420756565952E-2</v>
      </c>
      <c r="AI334" s="541">
        <f t="shared" si="25"/>
        <v>-1.5352280504377289E-2</v>
      </c>
      <c r="AJ334" s="541">
        <f t="shared" si="25"/>
        <v>-1.5176140252188627E-2</v>
      </c>
      <c r="AK334" s="542">
        <f t="shared" si="7"/>
        <v>-1.4999999999999999E-2</v>
      </c>
      <c r="AL334" s="541">
        <f t="shared" si="26"/>
        <v>-1.49E-2</v>
      </c>
      <c r="AM334" s="541">
        <f t="shared" si="26"/>
        <v>-1.4800000000000001E-2</v>
      </c>
      <c r="AN334" s="541">
        <f t="shared" si="26"/>
        <v>-1.4700000000000001E-2</v>
      </c>
      <c r="AO334" s="541">
        <f t="shared" si="26"/>
        <v>-1.4600000000000002E-2</v>
      </c>
      <c r="AP334" s="541">
        <f t="shared" si="26"/>
        <v>-1.4500000000000002E-2</v>
      </c>
      <c r="AQ334" s="541">
        <f t="shared" si="26"/>
        <v>-1.4400000000000003E-2</v>
      </c>
      <c r="AR334" s="541">
        <f t="shared" si="26"/>
        <v>-1.4300000000000004E-2</v>
      </c>
      <c r="AS334" s="541">
        <f t="shared" si="26"/>
        <v>-1.4200000000000004E-2</v>
      </c>
      <c r="AT334" s="541">
        <f t="shared" si="26"/>
        <v>-1.4100000000000005E-2</v>
      </c>
      <c r="AU334" s="541">
        <f t="shared" si="26"/>
        <v>-1.4000000000000005E-2</v>
      </c>
      <c r="AV334" s="541">
        <f t="shared" si="26"/>
        <v>-1.3900000000000006E-2</v>
      </c>
      <c r="AW334" s="541">
        <f t="shared" si="26"/>
        <v>-1.3800000000000007E-2</v>
      </c>
      <c r="AX334" s="541">
        <f t="shared" si="26"/>
        <v>-1.3700000000000007E-2</v>
      </c>
      <c r="AY334" s="541">
        <f t="shared" si="26"/>
        <v>-1.3600000000000008E-2</v>
      </c>
      <c r="AZ334" s="541">
        <f t="shared" si="26"/>
        <v>-1.3500000000000009E-2</v>
      </c>
      <c r="BA334" s="541">
        <f t="shared" si="22"/>
        <v>-1.3400000000000009E-2</v>
      </c>
      <c r="BB334" s="541">
        <f t="shared" si="22"/>
        <v>-1.330000000000001E-2</v>
      </c>
      <c r="BC334" s="541">
        <f t="shared" si="22"/>
        <v>-1.320000000000001E-2</v>
      </c>
      <c r="BD334" s="541">
        <f t="shared" si="22"/>
        <v>-1.3100000000000011E-2</v>
      </c>
      <c r="BE334" s="541">
        <f t="shared" si="22"/>
        <v>-1.3000000000000012E-2</v>
      </c>
      <c r="BF334" s="541">
        <f t="shared" si="22"/>
        <v>-1.2900000000000012E-2</v>
      </c>
      <c r="BG334" s="541">
        <f t="shared" si="22"/>
        <v>-1.2800000000000013E-2</v>
      </c>
      <c r="BH334" s="541">
        <f t="shared" si="22"/>
        <v>-1.2700000000000013E-2</v>
      </c>
      <c r="BI334" s="541">
        <f t="shared" si="22"/>
        <v>-1.2600000000000014E-2</v>
      </c>
      <c r="BJ334" s="541">
        <f t="shared" si="22"/>
        <v>-1.2500000000000015E-2</v>
      </c>
      <c r="BK334" s="541">
        <f t="shared" si="22"/>
        <v>-1.2400000000000015E-2</v>
      </c>
      <c r="BL334" s="541">
        <f t="shared" si="22"/>
        <v>-1.2300000000000016E-2</v>
      </c>
      <c r="BM334" s="541">
        <f t="shared" si="22"/>
        <v>-1.2200000000000016E-2</v>
      </c>
      <c r="BN334" s="541">
        <f t="shared" si="22"/>
        <v>-1.2100000000000017E-2</v>
      </c>
      <c r="BO334" s="541">
        <f t="shared" si="22"/>
        <v>-1.2000000000000018E-2</v>
      </c>
      <c r="BP334" s="541">
        <f t="shared" si="22"/>
        <v>-1.1900000000000018E-2</v>
      </c>
      <c r="BQ334" s="541">
        <f t="shared" si="21"/>
        <v>-1.1800000000000019E-2</v>
      </c>
      <c r="BR334" s="541">
        <f t="shared" si="21"/>
        <v>-1.1700000000000019E-2</v>
      </c>
      <c r="BS334" s="541">
        <f t="shared" si="21"/>
        <v>-1.160000000000002E-2</v>
      </c>
      <c r="BT334" s="541">
        <f t="shared" si="21"/>
        <v>-1.1500000000000021E-2</v>
      </c>
      <c r="BU334" s="541">
        <f t="shared" si="21"/>
        <v>-1.1400000000000021E-2</v>
      </c>
      <c r="BV334" s="541">
        <f t="shared" si="21"/>
        <v>-1.1300000000000022E-2</v>
      </c>
      <c r="BW334" s="541">
        <f t="shared" si="21"/>
        <v>-1.1200000000000022E-2</v>
      </c>
      <c r="BX334" s="541">
        <f t="shared" si="21"/>
        <v>-1.1100000000000023E-2</v>
      </c>
      <c r="BY334" s="541">
        <f t="shared" si="21"/>
        <v>-1.1000000000000024E-2</v>
      </c>
      <c r="BZ334" s="541">
        <f t="shared" si="21"/>
        <v>-1.0900000000000024E-2</v>
      </c>
      <c r="CA334" s="541">
        <f t="shared" si="23"/>
        <v>-1.0800000000000025E-2</v>
      </c>
      <c r="CB334" s="541">
        <f t="shared" si="23"/>
        <v>-1.0700000000000025E-2</v>
      </c>
      <c r="CC334" s="541">
        <f t="shared" si="23"/>
        <v>-1.0600000000000026E-2</v>
      </c>
      <c r="CD334" s="541">
        <f t="shared" si="23"/>
        <v>-1.0500000000000027E-2</v>
      </c>
      <c r="CE334" s="541">
        <f t="shared" si="23"/>
        <v>-1.0400000000000027E-2</v>
      </c>
      <c r="CF334" s="541">
        <f t="shared" si="23"/>
        <v>-1.0300000000000028E-2</v>
      </c>
      <c r="CG334" s="541">
        <f t="shared" si="23"/>
        <v>-1.0200000000000028E-2</v>
      </c>
      <c r="CH334" s="541">
        <f t="shared" si="23"/>
        <v>-1.0100000000000029E-2</v>
      </c>
      <c r="CI334" s="541">
        <v>-0.01</v>
      </c>
    </row>
    <row r="335" spans="1:87" ht="14.25" customHeight="1" x14ac:dyDescent="0.35">
      <c r="A335" s="47" t="s">
        <v>198</v>
      </c>
      <c r="B335" s="541">
        <v>-7.3223298982522056E-2</v>
      </c>
      <c r="C335" s="541">
        <f t="shared" si="28"/>
        <v>-7.3223298982522056E-2</v>
      </c>
      <c r="D335" s="541">
        <f t="shared" si="24"/>
        <v>-7.2146485762190848E-2</v>
      </c>
      <c r="E335" s="541">
        <f t="shared" si="24"/>
        <v>-7.1069672541859641E-2</v>
      </c>
      <c r="F335" s="541">
        <f t="shared" si="24"/>
        <v>-6.9992859321528433E-2</v>
      </c>
      <c r="G335" s="541">
        <f t="shared" si="24"/>
        <v>-6.8916046101197226E-2</v>
      </c>
      <c r="H335" s="541">
        <f t="shared" si="24"/>
        <v>-6.7839232880866018E-2</v>
      </c>
      <c r="I335" s="541">
        <f t="shared" si="24"/>
        <v>-6.6762419660534811E-2</v>
      </c>
      <c r="J335" s="541">
        <f t="shared" si="24"/>
        <v>-6.5685606440203603E-2</v>
      </c>
      <c r="K335" s="541">
        <f t="shared" si="24"/>
        <v>-6.4608793219872396E-2</v>
      </c>
      <c r="L335" s="541">
        <f t="shared" si="24"/>
        <v>-6.3531979999541188E-2</v>
      </c>
      <c r="M335" s="541">
        <f t="shared" si="24"/>
        <v>-6.2455166779209981E-2</v>
      </c>
      <c r="N335" s="541">
        <f t="shared" si="24"/>
        <v>-6.1378353558878773E-2</v>
      </c>
      <c r="O335" s="541">
        <f t="shared" si="24"/>
        <v>-6.0301540338547566E-2</v>
      </c>
      <c r="P335" s="541">
        <f t="shared" si="24"/>
        <v>-5.9224727118216358E-2</v>
      </c>
      <c r="Q335" s="541">
        <f t="shared" si="24"/>
        <v>-5.8147913897885151E-2</v>
      </c>
      <c r="R335" s="541">
        <f t="shared" si="24"/>
        <v>-5.7071100677553943E-2</v>
      </c>
      <c r="S335" s="541">
        <f t="shared" si="24"/>
        <v>-5.5994287457222736E-2</v>
      </c>
      <c r="T335" s="541">
        <f t="shared" si="27"/>
        <v>-5.4917474236891528E-2</v>
      </c>
      <c r="U335" s="541">
        <f t="shared" si="27"/>
        <v>-5.3840661016560321E-2</v>
      </c>
      <c r="V335" s="541">
        <f t="shared" si="27"/>
        <v>-5.2763847796229113E-2</v>
      </c>
      <c r="W335" s="541">
        <f t="shared" si="27"/>
        <v>-5.1687034575897906E-2</v>
      </c>
      <c r="X335" s="541">
        <f t="shared" si="27"/>
        <v>-5.0610221355566698E-2</v>
      </c>
      <c r="Y335" s="541">
        <f t="shared" si="27"/>
        <v>-4.953340813523549E-2</v>
      </c>
      <c r="Z335" s="541">
        <f t="shared" si="27"/>
        <v>-4.8456594914904283E-2</v>
      </c>
      <c r="AA335" s="541">
        <f t="shared" si="27"/>
        <v>-4.7379781694573075E-2</v>
      </c>
      <c r="AB335" s="541">
        <f t="shared" si="27"/>
        <v>-4.6302968474241868E-2</v>
      </c>
      <c r="AC335" s="541">
        <f t="shared" si="27"/>
        <v>-4.522615525391066E-2</v>
      </c>
      <c r="AD335" s="541">
        <f t="shared" si="27"/>
        <v>-4.4149342033579453E-2</v>
      </c>
      <c r="AE335" s="541">
        <f t="shared" si="27"/>
        <v>-4.3072528813248245E-2</v>
      </c>
      <c r="AF335" s="541">
        <f t="shared" si="27"/>
        <v>-4.1995715592917038E-2</v>
      </c>
      <c r="AG335" s="541">
        <f t="shared" si="27"/>
        <v>-4.091890237258583E-2</v>
      </c>
      <c r="AH335" s="541">
        <f t="shared" si="27"/>
        <v>-3.9842089152254623E-2</v>
      </c>
      <c r="AI335" s="541">
        <f t="shared" si="25"/>
        <v>-3.8765275931923415E-2</v>
      </c>
      <c r="AJ335" s="541">
        <f t="shared" si="25"/>
        <v>-3.7688462711592208E-2</v>
      </c>
      <c r="AK335" s="542">
        <f t="shared" si="7"/>
        <v>-3.6611649491261028E-2</v>
      </c>
      <c r="AL335" s="541">
        <f t="shared" si="26"/>
        <v>-3.6079416501435806E-2</v>
      </c>
      <c r="AM335" s="541">
        <f t="shared" si="26"/>
        <v>-3.5547183511610583E-2</v>
      </c>
      <c r="AN335" s="541">
        <f t="shared" si="26"/>
        <v>-3.5014950521785361E-2</v>
      </c>
      <c r="AO335" s="541">
        <f t="shared" si="26"/>
        <v>-3.4482717531960139E-2</v>
      </c>
      <c r="AP335" s="541">
        <f t="shared" si="26"/>
        <v>-3.3950484542134916E-2</v>
      </c>
      <c r="AQ335" s="541">
        <f t="shared" si="26"/>
        <v>-3.3418251552309694E-2</v>
      </c>
      <c r="AR335" s="541">
        <f t="shared" si="26"/>
        <v>-3.2886018562484472E-2</v>
      </c>
      <c r="AS335" s="541">
        <f t="shared" si="26"/>
        <v>-3.2353785572659249E-2</v>
      </c>
      <c r="AT335" s="541">
        <f t="shared" si="26"/>
        <v>-3.1821552582834027E-2</v>
      </c>
      <c r="AU335" s="541">
        <f t="shared" si="26"/>
        <v>-3.1289319593008805E-2</v>
      </c>
      <c r="AV335" s="541">
        <f t="shared" si="26"/>
        <v>-3.0757086603183586E-2</v>
      </c>
      <c r="AW335" s="541">
        <f t="shared" si="26"/>
        <v>-3.0224853613358367E-2</v>
      </c>
      <c r="AX335" s="541">
        <f t="shared" si="26"/>
        <v>-2.9692620623533148E-2</v>
      </c>
      <c r="AY335" s="541">
        <f t="shared" si="26"/>
        <v>-2.9160387633707929E-2</v>
      </c>
      <c r="AZ335" s="541">
        <f t="shared" si="26"/>
        <v>-2.862815464388271E-2</v>
      </c>
      <c r="BA335" s="541">
        <f t="shared" si="22"/>
        <v>-2.8095921654057492E-2</v>
      </c>
      <c r="BB335" s="541">
        <f t="shared" si="22"/>
        <v>-2.7563688664232273E-2</v>
      </c>
      <c r="BC335" s="541">
        <f t="shared" si="22"/>
        <v>-2.7031455674407054E-2</v>
      </c>
      <c r="BD335" s="541">
        <f t="shared" si="22"/>
        <v>-2.6499222684581835E-2</v>
      </c>
      <c r="BE335" s="541">
        <f t="shared" si="22"/>
        <v>-2.5966989694756616E-2</v>
      </c>
      <c r="BF335" s="541">
        <f t="shared" si="22"/>
        <v>-2.5434756704931397E-2</v>
      </c>
      <c r="BG335" s="541">
        <f t="shared" si="22"/>
        <v>-2.4902523715106178E-2</v>
      </c>
      <c r="BH335" s="541">
        <f t="shared" si="22"/>
        <v>-2.437029072528096E-2</v>
      </c>
      <c r="BI335" s="541">
        <f t="shared" si="22"/>
        <v>-2.3838057735455741E-2</v>
      </c>
      <c r="BJ335" s="541">
        <f t="shared" si="22"/>
        <v>-2.3305824745630522E-2</v>
      </c>
      <c r="BK335" s="541">
        <f t="shared" si="22"/>
        <v>-2.2773591755805303E-2</v>
      </c>
      <c r="BL335" s="541">
        <f t="shared" si="22"/>
        <v>-2.2241358765980084E-2</v>
      </c>
      <c r="BM335" s="541">
        <f t="shared" si="22"/>
        <v>-2.1709125776154865E-2</v>
      </c>
      <c r="BN335" s="541">
        <f t="shared" si="22"/>
        <v>-2.1176892786329646E-2</v>
      </c>
      <c r="BO335" s="541">
        <f t="shared" si="22"/>
        <v>-2.0644659796504428E-2</v>
      </c>
      <c r="BP335" s="541">
        <f t="shared" si="22"/>
        <v>-2.0112426806679209E-2</v>
      </c>
      <c r="BQ335" s="541">
        <f t="shared" si="21"/>
        <v>-1.958019381685399E-2</v>
      </c>
      <c r="BR335" s="541">
        <f t="shared" si="21"/>
        <v>-1.9047960827028771E-2</v>
      </c>
      <c r="BS335" s="541">
        <f t="shared" si="21"/>
        <v>-1.8515727837203552E-2</v>
      </c>
      <c r="BT335" s="541">
        <f t="shared" si="21"/>
        <v>-1.7983494847378333E-2</v>
      </c>
      <c r="BU335" s="541">
        <f t="shared" si="21"/>
        <v>-1.7451261857553114E-2</v>
      </c>
      <c r="BV335" s="541">
        <f t="shared" si="21"/>
        <v>-1.6919028867727896E-2</v>
      </c>
      <c r="BW335" s="541">
        <f t="shared" si="21"/>
        <v>-1.6386795877902677E-2</v>
      </c>
      <c r="BX335" s="541">
        <f t="shared" si="21"/>
        <v>-1.5854562888077458E-2</v>
      </c>
      <c r="BY335" s="541">
        <f t="shared" si="21"/>
        <v>-1.5322329898252237E-2</v>
      </c>
      <c r="BZ335" s="541">
        <f t="shared" si="21"/>
        <v>-1.4790096908427017E-2</v>
      </c>
      <c r="CA335" s="541">
        <f t="shared" si="23"/>
        <v>-1.4257863918601796E-2</v>
      </c>
      <c r="CB335" s="541">
        <f t="shared" si="23"/>
        <v>-1.3725630928776576E-2</v>
      </c>
      <c r="CC335" s="541">
        <f t="shared" si="23"/>
        <v>-1.3193397938951355E-2</v>
      </c>
      <c r="CD335" s="541">
        <f t="shared" si="23"/>
        <v>-1.2661164949126134E-2</v>
      </c>
      <c r="CE335" s="541">
        <f t="shared" si="23"/>
        <v>-1.2128931959300914E-2</v>
      </c>
      <c r="CF335" s="541">
        <f t="shared" si="23"/>
        <v>-1.1596698969475693E-2</v>
      </c>
      <c r="CG335" s="541">
        <f t="shared" si="23"/>
        <v>-1.1064465979650473E-2</v>
      </c>
      <c r="CH335" s="541">
        <f t="shared" si="23"/>
        <v>-1.0532232989825252E-2</v>
      </c>
      <c r="CI335" s="541">
        <v>-0.01</v>
      </c>
    </row>
    <row r="336" spans="1:87" ht="14.25" customHeight="1" x14ac:dyDescent="0.35">
      <c r="A336" s="47" t="s">
        <v>140</v>
      </c>
      <c r="B336" s="541">
        <v>-6.1440512806096838E-2</v>
      </c>
      <c r="C336" s="541">
        <f t="shared" si="28"/>
        <v>-6.1440512806096838E-2</v>
      </c>
      <c r="D336" s="541">
        <f t="shared" si="24"/>
        <v>-6.0536975853066E-2</v>
      </c>
      <c r="E336" s="541">
        <f t="shared" si="24"/>
        <v>-5.9633438900035161E-2</v>
      </c>
      <c r="F336" s="541">
        <f t="shared" si="24"/>
        <v>-5.8729901947004323E-2</v>
      </c>
      <c r="G336" s="541">
        <f t="shared" si="24"/>
        <v>-5.7826364993973485E-2</v>
      </c>
      <c r="H336" s="541">
        <f t="shared" si="24"/>
        <v>-5.6922828040942647E-2</v>
      </c>
      <c r="I336" s="541">
        <f t="shared" si="24"/>
        <v>-5.6019291087911809E-2</v>
      </c>
      <c r="J336" s="541">
        <f t="shared" si="24"/>
        <v>-5.511575413488097E-2</v>
      </c>
      <c r="K336" s="541">
        <f t="shared" si="24"/>
        <v>-5.4212217181850132E-2</v>
      </c>
      <c r="L336" s="541">
        <f t="shared" si="24"/>
        <v>-5.3308680228819294E-2</v>
      </c>
      <c r="M336" s="541">
        <f t="shared" si="24"/>
        <v>-5.2405143275788456E-2</v>
      </c>
      <c r="N336" s="541">
        <f t="shared" si="24"/>
        <v>-5.1501606322757618E-2</v>
      </c>
      <c r="O336" s="541">
        <f t="shared" si="24"/>
        <v>-5.0598069369726779E-2</v>
      </c>
      <c r="P336" s="541">
        <f t="shared" si="24"/>
        <v>-4.9694532416695941E-2</v>
      </c>
      <c r="Q336" s="541">
        <f t="shared" si="24"/>
        <v>-4.8790995463665103E-2</v>
      </c>
      <c r="R336" s="541">
        <f t="shared" si="24"/>
        <v>-4.7887458510634265E-2</v>
      </c>
      <c r="S336" s="541">
        <f t="shared" si="24"/>
        <v>-4.6983921557603427E-2</v>
      </c>
      <c r="T336" s="541">
        <f t="shared" si="27"/>
        <v>-4.6080384604572588E-2</v>
      </c>
      <c r="U336" s="541">
        <f t="shared" si="27"/>
        <v>-4.517684765154175E-2</v>
      </c>
      <c r="V336" s="541">
        <f t="shared" si="27"/>
        <v>-4.4273310698510912E-2</v>
      </c>
      <c r="W336" s="541">
        <f t="shared" si="27"/>
        <v>-4.3369773745480074E-2</v>
      </c>
      <c r="X336" s="541">
        <f t="shared" si="27"/>
        <v>-4.2466236792449236E-2</v>
      </c>
      <c r="Y336" s="541">
        <f t="shared" si="27"/>
        <v>-4.1562699839418397E-2</v>
      </c>
      <c r="Z336" s="541">
        <f t="shared" si="27"/>
        <v>-4.0659162886387559E-2</v>
      </c>
      <c r="AA336" s="541">
        <f t="shared" si="27"/>
        <v>-3.9755625933356721E-2</v>
      </c>
      <c r="AB336" s="541">
        <f t="shared" si="27"/>
        <v>-3.8852088980325883E-2</v>
      </c>
      <c r="AC336" s="541">
        <f t="shared" si="27"/>
        <v>-3.7948552027295045E-2</v>
      </c>
      <c r="AD336" s="541">
        <f t="shared" si="27"/>
        <v>-3.7045015074264206E-2</v>
      </c>
      <c r="AE336" s="541">
        <f t="shared" si="27"/>
        <v>-3.6141478121233368E-2</v>
      </c>
      <c r="AF336" s="541">
        <f t="shared" si="27"/>
        <v>-3.523794116820253E-2</v>
      </c>
      <c r="AG336" s="541">
        <f t="shared" si="27"/>
        <v>-3.4334404215171692E-2</v>
      </c>
      <c r="AH336" s="541">
        <f t="shared" si="27"/>
        <v>-3.3430867262140854E-2</v>
      </c>
      <c r="AI336" s="541">
        <f t="shared" si="25"/>
        <v>-3.2527330309110015E-2</v>
      </c>
      <c r="AJ336" s="541">
        <f t="shared" si="25"/>
        <v>-3.1623793356079177E-2</v>
      </c>
      <c r="AK336" s="542">
        <f t="shared" si="7"/>
        <v>-3.0720256403048419E-2</v>
      </c>
      <c r="AL336" s="541">
        <f t="shared" si="26"/>
        <v>-3.0305851274987451E-2</v>
      </c>
      <c r="AM336" s="541">
        <f t="shared" si="26"/>
        <v>-2.9891446146926483E-2</v>
      </c>
      <c r="AN336" s="541">
        <f t="shared" si="26"/>
        <v>-2.9477041018865516E-2</v>
      </c>
      <c r="AO336" s="541">
        <f t="shared" si="26"/>
        <v>-2.9062635890804548E-2</v>
      </c>
      <c r="AP336" s="541">
        <f t="shared" si="26"/>
        <v>-2.864823076274358E-2</v>
      </c>
      <c r="AQ336" s="541">
        <f t="shared" si="26"/>
        <v>-2.8233825634682613E-2</v>
      </c>
      <c r="AR336" s="541">
        <f t="shared" si="26"/>
        <v>-2.7819420506621645E-2</v>
      </c>
      <c r="AS336" s="541">
        <f t="shared" si="26"/>
        <v>-2.7405015378560677E-2</v>
      </c>
      <c r="AT336" s="541">
        <f t="shared" si="26"/>
        <v>-2.6990610250499709E-2</v>
      </c>
      <c r="AU336" s="541">
        <f t="shared" si="26"/>
        <v>-2.6576205122438742E-2</v>
      </c>
      <c r="AV336" s="541">
        <f t="shared" si="26"/>
        <v>-2.6161799994377774E-2</v>
      </c>
      <c r="AW336" s="541">
        <f t="shared" si="26"/>
        <v>-2.5747394866316806E-2</v>
      </c>
      <c r="AX336" s="541">
        <f t="shared" si="26"/>
        <v>-2.5332989738255839E-2</v>
      </c>
      <c r="AY336" s="541">
        <f t="shared" si="26"/>
        <v>-2.4918584610194871E-2</v>
      </c>
      <c r="AZ336" s="541">
        <f t="shared" si="26"/>
        <v>-2.4504179482133903E-2</v>
      </c>
      <c r="BA336" s="541">
        <f t="shared" si="22"/>
        <v>-2.4089774354072935E-2</v>
      </c>
      <c r="BB336" s="541">
        <f t="shared" si="22"/>
        <v>-2.3675369226011968E-2</v>
      </c>
      <c r="BC336" s="541">
        <f t="shared" si="22"/>
        <v>-2.3260964097951E-2</v>
      </c>
      <c r="BD336" s="541">
        <f t="shared" si="22"/>
        <v>-2.2846558969890032E-2</v>
      </c>
      <c r="BE336" s="541">
        <f t="shared" si="22"/>
        <v>-2.2432153841829065E-2</v>
      </c>
      <c r="BF336" s="541">
        <f t="shared" si="22"/>
        <v>-2.2017748713768097E-2</v>
      </c>
      <c r="BG336" s="541">
        <f t="shared" si="22"/>
        <v>-2.1603343585707129E-2</v>
      </c>
      <c r="BH336" s="541">
        <f t="shared" si="22"/>
        <v>-2.1188938457646161E-2</v>
      </c>
      <c r="BI336" s="541">
        <f t="shared" si="22"/>
        <v>-2.0774533329585194E-2</v>
      </c>
      <c r="BJ336" s="541">
        <f t="shared" si="22"/>
        <v>-2.0360128201524226E-2</v>
      </c>
      <c r="BK336" s="541">
        <f t="shared" si="22"/>
        <v>-1.9945723073463258E-2</v>
      </c>
      <c r="BL336" s="541">
        <f t="shared" si="22"/>
        <v>-1.9531317945402291E-2</v>
      </c>
      <c r="BM336" s="541">
        <f t="shared" si="22"/>
        <v>-1.9116912817341323E-2</v>
      </c>
      <c r="BN336" s="541">
        <f t="shared" si="22"/>
        <v>-1.8702507689280355E-2</v>
      </c>
      <c r="BO336" s="541">
        <f t="shared" si="22"/>
        <v>-1.8288102561219387E-2</v>
      </c>
      <c r="BP336" s="541">
        <f t="shared" si="22"/>
        <v>-1.787369743315842E-2</v>
      </c>
      <c r="BQ336" s="541">
        <f t="shared" si="21"/>
        <v>-1.7459292305097452E-2</v>
      </c>
      <c r="BR336" s="541">
        <f t="shared" si="21"/>
        <v>-1.7044887177036484E-2</v>
      </c>
      <c r="BS336" s="541">
        <f t="shared" si="21"/>
        <v>-1.6630482048975517E-2</v>
      </c>
      <c r="BT336" s="541">
        <f t="shared" si="21"/>
        <v>-1.6216076920914549E-2</v>
      </c>
      <c r="BU336" s="541">
        <f t="shared" si="21"/>
        <v>-1.5801671792853581E-2</v>
      </c>
      <c r="BV336" s="541">
        <f t="shared" si="21"/>
        <v>-1.5387266664792613E-2</v>
      </c>
      <c r="BW336" s="541">
        <f t="shared" si="21"/>
        <v>-1.4972861536731646E-2</v>
      </c>
      <c r="BX336" s="541">
        <f t="shared" si="21"/>
        <v>-1.4558456408670678E-2</v>
      </c>
      <c r="BY336" s="541">
        <f t="shared" si="21"/>
        <v>-1.414405128060971E-2</v>
      </c>
      <c r="BZ336" s="541">
        <f t="shared" si="21"/>
        <v>-1.3729646152548743E-2</v>
      </c>
      <c r="CA336" s="541">
        <f t="shared" si="23"/>
        <v>-1.3315241024487775E-2</v>
      </c>
      <c r="CB336" s="541">
        <f t="shared" si="23"/>
        <v>-1.2900835896426807E-2</v>
      </c>
      <c r="CC336" s="541">
        <f t="shared" si="23"/>
        <v>-1.2486430768365839E-2</v>
      </c>
      <c r="CD336" s="541">
        <f t="shared" si="23"/>
        <v>-1.2072025640304872E-2</v>
      </c>
      <c r="CE336" s="541">
        <f t="shared" si="23"/>
        <v>-1.1657620512243904E-2</v>
      </c>
      <c r="CF336" s="541">
        <f t="shared" si="23"/>
        <v>-1.1243215384182936E-2</v>
      </c>
      <c r="CG336" s="541">
        <f t="shared" si="23"/>
        <v>-1.0828810256121969E-2</v>
      </c>
      <c r="CH336" s="541">
        <f t="shared" si="23"/>
        <v>-1.0414405128061001E-2</v>
      </c>
      <c r="CI336" s="541">
        <v>-0.01</v>
      </c>
    </row>
    <row r="337" spans="1:87" ht="14.25" customHeight="1" x14ac:dyDescent="0.35">
      <c r="A337" s="47" t="s">
        <v>199</v>
      </c>
      <c r="B337" s="541">
        <v>-1.4857298195831321E-2</v>
      </c>
      <c r="C337" s="541">
        <f t="shared" si="28"/>
        <v>-1.4857298195831321E-2</v>
      </c>
      <c r="D337" s="541">
        <f t="shared" si="24"/>
        <v>-1.4861495307718636E-2</v>
      </c>
      <c r="E337" s="541">
        <f t="shared" si="24"/>
        <v>-1.486569241960595E-2</v>
      </c>
      <c r="F337" s="541">
        <f t="shared" si="24"/>
        <v>-1.4869889531493265E-2</v>
      </c>
      <c r="G337" s="541">
        <f t="shared" si="24"/>
        <v>-1.487408664338058E-2</v>
      </c>
      <c r="H337" s="541">
        <f t="shared" si="24"/>
        <v>-1.4878283755267894E-2</v>
      </c>
      <c r="I337" s="541">
        <f t="shared" si="24"/>
        <v>-1.4882480867155209E-2</v>
      </c>
      <c r="J337" s="541">
        <f t="shared" si="24"/>
        <v>-1.4886677979042523E-2</v>
      </c>
      <c r="K337" s="541">
        <f t="shared" si="24"/>
        <v>-1.4890875090929838E-2</v>
      </c>
      <c r="L337" s="541">
        <f t="shared" si="24"/>
        <v>-1.4895072202817152E-2</v>
      </c>
      <c r="M337" s="541">
        <f t="shared" si="24"/>
        <v>-1.4899269314704467E-2</v>
      </c>
      <c r="N337" s="541">
        <f t="shared" si="24"/>
        <v>-1.4903466426591782E-2</v>
      </c>
      <c r="O337" s="541">
        <f t="shared" si="24"/>
        <v>-1.4907663538479096E-2</v>
      </c>
      <c r="P337" s="541">
        <f t="shared" si="24"/>
        <v>-1.4911860650366411E-2</v>
      </c>
      <c r="Q337" s="541">
        <f t="shared" si="24"/>
        <v>-1.4916057762253725E-2</v>
      </c>
      <c r="R337" s="541">
        <f t="shared" si="24"/>
        <v>-1.492025487414104E-2</v>
      </c>
      <c r="S337" s="541">
        <f t="shared" si="24"/>
        <v>-1.4924451986028354E-2</v>
      </c>
      <c r="T337" s="541">
        <f t="shared" si="27"/>
        <v>-1.4928649097915669E-2</v>
      </c>
      <c r="U337" s="541">
        <f t="shared" si="27"/>
        <v>-1.4932846209802984E-2</v>
      </c>
      <c r="V337" s="541">
        <f t="shared" si="27"/>
        <v>-1.4937043321690298E-2</v>
      </c>
      <c r="W337" s="541">
        <f t="shared" si="27"/>
        <v>-1.4941240433577613E-2</v>
      </c>
      <c r="X337" s="541">
        <f t="shared" si="27"/>
        <v>-1.4945437545464927E-2</v>
      </c>
      <c r="Y337" s="541">
        <f t="shared" si="27"/>
        <v>-1.4949634657352242E-2</v>
      </c>
      <c r="Z337" s="541">
        <f t="shared" si="27"/>
        <v>-1.4953831769239556E-2</v>
      </c>
      <c r="AA337" s="541">
        <f t="shared" si="27"/>
        <v>-1.4958028881126871E-2</v>
      </c>
      <c r="AB337" s="541">
        <f t="shared" si="27"/>
        <v>-1.4962225993014186E-2</v>
      </c>
      <c r="AC337" s="541">
        <f t="shared" si="27"/>
        <v>-1.49664231049015E-2</v>
      </c>
      <c r="AD337" s="541">
        <f t="shared" si="27"/>
        <v>-1.4970620216788815E-2</v>
      </c>
      <c r="AE337" s="541">
        <f t="shared" si="27"/>
        <v>-1.4974817328676129E-2</v>
      </c>
      <c r="AF337" s="541">
        <f t="shared" si="27"/>
        <v>-1.4979014440563444E-2</v>
      </c>
      <c r="AG337" s="541">
        <f t="shared" si="27"/>
        <v>-1.4983211552450759E-2</v>
      </c>
      <c r="AH337" s="541">
        <f t="shared" si="27"/>
        <v>-1.4987408664338073E-2</v>
      </c>
      <c r="AI337" s="541">
        <f t="shared" si="25"/>
        <v>-1.4991605776225388E-2</v>
      </c>
      <c r="AJ337" s="541">
        <f t="shared" si="25"/>
        <v>-1.4995802888112702E-2</v>
      </c>
      <c r="AK337" s="542">
        <f t="shared" si="7"/>
        <v>-1.4999999999999999E-2</v>
      </c>
      <c r="AL337" s="541">
        <f t="shared" si="26"/>
        <v>-1.49E-2</v>
      </c>
      <c r="AM337" s="541">
        <f t="shared" si="26"/>
        <v>-1.4800000000000001E-2</v>
      </c>
      <c r="AN337" s="541">
        <f t="shared" si="26"/>
        <v>-1.4700000000000001E-2</v>
      </c>
      <c r="AO337" s="541">
        <f t="shared" si="26"/>
        <v>-1.4600000000000002E-2</v>
      </c>
      <c r="AP337" s="541">
        <f t="shared" si="26"/>
        <v>-1.4500000000000002E-2</v>
      </c>
      <c r="AQ337" s="541">
        <f t="shared" si="26"/>
        <v>-1.4400000000000003E-2</v>
      </c>
      <c r="AR337" s="541">
        <f t="shared" si="26"/>
        <v>-1.4300000000000004E-2</v>
      </c>
      <c r="AS337" s="541">
        <f t="shared" si="26"/>
        <v>-1.4200000000000004E-2</v>
      </c>
      <c r="AT337" s="541">
        <f t="shared" si="26"/>
        <v>-1.4100000000000005E-2</v>
      </c>
      <c r="AU337" s="541">
        <f t="shared" si="26"/>
        <v>-1.4000000000000005E-2</v>
      </c>
      <c r="AV337" s="541">
        <f t="shared" si="26"/>
        <v>-1.3900000000000006E-2</v>
      </c>
      <c r="AW337" s="541">
        <f t="shared" si="26"/>
        <v>-1.3800000000000007E-2</v>
      </c>
      <c r="AX337" s="541">
        <f t="shared" si="26"/>
        <v>-1.3700000000000007E-2</v>
      </c>
      <c r="AY337" s="541">
        <f t="shared" si="26"/>
        <v>-1.3600000000000008E-2</v>
      </c>
      <c r="AZ337" s="541">
        <f t="shared" si="26"/>
        <v>-1.3500000000000009E-2</v>
      </c>
      <c r="BA337" s="541">
        <f t="shared" si="22"/>
        <v>-1.3400000000000009E-2</v>
      </c>
      <c r="BB337" s="541">
        <f t="shared" si="22"/>
        <v>-1.330000000000001E-2</v>
      </c>
      <c r="BC337" s="541">
        <f t="shared" si="22"/>
        <v>-1.320000000000001E-2</v>
      </c>
      <c r="BD337" s="541">
        <f t="shared" si="22"/>
        <v>-1.3100000000000011E-2</v>
      </c>
      <c r="BE337" s="541">
        <f t="shared" si="22"/>
        <v>-1.3000000000000012E-2</v>
      </c>
      <c r="BF337" s="541">
        <f t="shared" si="22"/>
        <v>-1.2900000000000012E-2</v>
      </c>
      <c r="BG337" s="541">
        <f t="shared" si="22"/>
        <v>-1.2800000000000013E-2</v>
      </c>
      <c r="BH337" s="541">
        <f t="shared" si="22"/>
        <v>-1.2700000000000013E-2</v>
      </c>
      <c r="BI337" s="541">
        <f t="shared" si="22"/>
        <v>-1.2600000000000014E-2</v>
      </c>
      <c r="BJ337" s="541">
        <f t="shared" si="22"/>
        <v>-1.2500000000000015E-2</v>
      </c>
      <c r="BK337" s="541">
        <f t="shared" si="22"/>
        <v>-1.2400000000000015E-2</v>
      </c>
      <c r="BL337" s="541">
        <f t="shared" si="22"/>
        <v>-1.2300000000000016E-2</v>
      </c>
      <c r="BM337" s="541">
        <f t="shared" si="22"/>
        <v>-1.2200000000000016E-2</v>
      </c>
      <c r="BN337" s="541">
        <f t="shared" si="22"/>
        <v>-1.2100000000000017E-2</v>
      </c>
      <c r="BO337" s="541">
        <f t="shared" si="22"/>
        <v>-1.2000000000000018E-2</v>
      </c>
      <c r="BP337" s="541">
        <f t="shared" si="22"/>
        <v>-1.1900000000000018E-2</v>
      </c>
      <c r="BQ337" s="541">
        <f t="shared" si="21"/>
        <v>-1.1800000000000019E-2</v>
      </c>
      <c r="BR337" s="541">
        <f t="shared" si="21"/>
        <v>-1.1700000000000019E-2</v>
      </c>
      <c r="BS337" s="541">
        <f t="shared" si="21"/>
        <v>-1.160000000000002E-2</v>
      </c>
      <c r="BT337" s="541">
        <f t="shared" si="21"/>
        <v>-1.1500000000000021E-2</v>
      </c>
      <c r="BU337" s="541">
        <f t="shared" si="21"/>
        <v>-1.1400000000000021E-2</v>
      </c>
      <c r="BV337" s="541">
        <f t="shared" si="21"/>
        <v>-1.1300000000000022E-2</v>
      </c>
      <c r="BW337" s="541">
        <f t="shared" si="21"/>
        <v>-1.1200000000000022E-2</v>
      </c>
      <c r="BX337" s="541">
        <f t="shared" si="21"/>
        <v>-1.1100000000000023E-2</v>
      </c>
      <c r="BY337" s="541">
        <f t="shared" si="21"/>
        <v>-1.1000000000000024E-2</v>
      </c>
      <c r="BZ337" s="541">
        <f t="shared" si="21"/>
        <v>-1.0900000000000024E-2</v>
      </c>
      <c r="CA337" s="541">
        <f t="shared" si="23"/>
        <v>-1.0800000000000025E-2</v>
      </c>
      <c r="CB337" s="541">
        <f t="shared" si="23"/>
        <v>-1.0700000000000025E-2</v>
      </c>
      <c r="CC337" s="541">
        <f t="shared" si="23"/>
        <v>-1.0600000000000026E-2</v>
      </c>
      <c r="CD337" s="541">
        <f t="shared" si="23"/>
        <v>-1.0500000000000027E-2</v>
      </c>
      <c r="CE337" s="541">
        <f t="shared" si="23"/>
        <v>-1.0400000000000027E-2</v>
      </c>
      <c r="CF337" s="541">
        <f t="shared" si="23"/>
        <v>-1.0300000000000028E-2</v>
      </c>
      <c r="CG337" s="541">
        <f t="shared" si="23"/>
        <v>-1.0200000000000028E-2</v>
      </c>
      <c r="CH337" s="541">
        <f t="shared" si="23"/>
        <v>-1.0100000000000029E-2</v>
      </c>
      <c r="CI337" s="541">
        <v>-0.01</v>
      </c>
    </row>
    <row r="338" spans="1:87" ht="14.25" customHeight="1" x14ac:dyDescent="0.35">
      <c r="A338" s="47" t="s">
        <v>142</v>
      </c>
      <c r="B338" s="541">
        <v>-4.3225211619533153E-2</v>
      </c>
      <c r="C338" s="541">
        <f t="shared" si="28"/>
        <v>-4.3225211619533153E-2</v>
      </c>
      <c r="D338" s="541">
        <f t="shared" si="24"/>
        <v>-4.2589546742775312E-2</v>
      </c>
      <c r="E338" s="541">
        <f t="shared" si="24"/>
        <v>-4.1953881866017471E-2</v>
      </c>
      <c r="F338" s="541">
        <f t="shared" si="24"/>
        <v>-4.131821698925963E-2</v>
      </c>
      <c r="G338" s="541">
        <f t="shared" si="24"/>
        <v>-4.0682552112501789E-2</v>
      </c>
      <c r="H338" s="541">
        <f t="shared" si="24"/>
        <v>-4.0046887235743948E-2</v>
      </c>
      <c r="I338" s="541">
        <f t="shared" si="24"/>
        <v>-3.9411222358986107E-2</v>
      </c>
      <c r="J338" s="541">
        <f t="shared" si="24"/>
        <v>-3.8775557482228266E-2</v>
      </c>
      <c r="K338" s="541">
        <f t="shared" si="24"/>
        <v>-3.8139892605470425E-2</v>
      </c>
      <c r="L338" s="541">
        <f t="shared" si="24"/>
        <v>-3.7504227728712584E-2</v>
      </c>
      <c r="M338" s="541">
        <f t="shared" si="24"/>
        <v>-3.6868562851954743E-2</v>
      </c>
      <c r="N338" s="541">
        <f t="shared" si="24"/>
        <v>-3.6232897975196902E-2</v>
      </c>
      <c r="O338" s="541">
        <f t="shared" si="24"/>
        <v>-3.5597233098439061E-2</v>
      </c>
      <c r="P338" s="541">
        <f t="shared" si="24"/>
        <v>-3.496156822168122E-2</v>
      </c>
      <c r="Q338" s="541">
        <f t="shared" si="24"/>
        <v>-3.4325903344923379E-2</v>
      </c>
      <c r="R338" s="541">
        <f t="shared" si="24"/>
        <v>-3.3690238468165538E-2</v>
      </c>
      <c r="S338" s="541">
        <f t="shared" si="24"/>
        <v>-3.3054573591407697E-2</v>
      </c>
      <c r="T338" s="541">
        <f t="shared" si="27"/>
        <v>-3.2418908714649856E-2</v>
      </c>
      <c r="U338" s="541">
        <f t="shared" si="27"/>
        <v>-3.1783243837892015E-2</v>
      </c>
      <c r="V338" s="541">
        <f t="shared" si="27"/>
        <v>-3.1147578961134174E-2</v>
      </c>
      <c r="W338" s="541">
        <f t="shared" si="27"/>
        <v>-3.0511914084376333E-2</v>
      </c>
      <c r="X338" s="541">
        <f t="shared" si="27"/>
        <v>-2.9876249207618492E-2</v>
      </c>
      <c r="Y338" s="541">
        <f t="shared" si="27"/>
        <v>-2.9240584330860651E-2</v>
      </c>
      <c r="Z338" s="541">
        <f t="shared" si="27"/>
        <v>-2.860491945410281E-2</v>
      </c>
      <c r="AA338" s="541">
        <f t="shared" si="27"/>
        <v>-2.7969254577344969E-2</v>
      </c>
      <c r="AB338" s="541">
        <f t="shared" si="27"/>
        <v>-2.7333589700587128E-2</v>
      </c>
      <c r="AC338" s="541">
        <f t="shared" si="27"/>
        <v>-2.6697924823829287E-2</v>
      </c>
      <c r="AD338" s="541">
        <f t="shared" si="27"/>
        <v>-2.6062259947071446E-2</v>
      </c>
      <c r="AE338" s="541">
        <f t="shared" si="27"/>
        <v>-2.5426595070313605E-2</v>
      </c>
      <c r="AF338" s="541">
        <f t="shared" si="27"/>
        <v>-2.4790930193555764E-2</v>
      </c>
      <c r="AG338" s="541">
        <f t="shared" si="27"/>
        <v>-2.4155265316797923E-2</v>
      </c>
      <c r="AH338" s="541">
        <f t="shared" si="27"/>
        <v>-2.3519600440040082E-2</v>
      </c>
      <c r="AI338" s="541">
        <f t="shared" si="25"/>
        <v>-2.2883935563282241E-2</v>
      </c>
      <c r="AJ338" s="541">
        <f t="shared" si="25"/>
        <v>-2.22482706865244E-2</v>
      </c>
      <c r="AK338" s="542">
        <f t="shared" si="7"/>
        <v>-2.1612605809766577E-2</v>
      </c>
      <c r="AL338" s="541">
        <f t="shared" si="26"/>
        <v>-2.1380353693571247E-2</v>
      </c>
      <c r="AM338" s="541">
        <f t="shared" si="26"/>
        <v>-2.1148101577375917E-2</v>
      </c>
      <c r="AN338" s="541">
        <f t="shared" si="26"/>
        <v>-2.0915849461180587E-2</v>
      </c>
      <c r="AO338" s="541">
        <f t="shared" si="26"/>
        <v>-2.0683597344985257E-2</v>
      </c>
      <c r="AP338" s="541">
        <f t="shared" si="26"/>
        <v>-2.0451345228789927E-2</v>
      </c>
      <c r="AQ338" s="541">
        <f t="shared" si="26"/>
        <v>-2.0219093112594597E-2</v>
      </c>
      <c r="AR338" s="541">
        <f t="shared" si="26"/>
        <v>-1.9986840996399267E-2</v>
      </c>
      <c r="AS338" s="541">
        <f t="shared" si="26"/>
        <v>-1.9754588880203938E-2</v>
      </c>
      <c r="AT338" s="541">
        <f t="shared" si="26"/>
        <v>-1.9522336764008608E-2</v>
      </c>
      <c r="AU338" s="541">
        <f t="shared" si="26"/>
        <v>-1.9290084647813278E-2</v>
      </c>
      <c r="AV338" s="541">
        <f t="shared" si="26"/>
        <v>-1.9057832531617948E-2</v>
      </c>
      <c r="AW338" s="541">
        <f t="shared" si="26"/>
        <v>-1.8825580415422618E-2</v>
      </c>
      <c r="AX338" s="541">
        <f t="shared" si="26"/>
        <v>-1.8593328299227288E-2</v>
      </c>
      <c r="AY338" s="541">
        <f t="shared" si="26"/>
        <v>-1.8361076183031958E-2</v>
      </c>
      <c r="AZ338" s="541">
        <f t="shared" si="26"/>
        <v>-1.8128824066836628E-2</v>
      </c>
      <c r="BA338" s="541">
        <f t="shared" si="22"/>
        <v>-1.7896571950641298E-2</v>
      </c>
      <c r="BB338" s="541">
        <f t="shared" si="22"/>
        <v>-1.7664319834445968E-2</v>
      </c>
      <c r="BC338" s="541">
        <f t="shared" si="22"/>
        <v>-1.7432067718250639E-2</v>
      </c>
      <c r="BD338" s="541">
        <f t="shared" si="22"/>
        <v>-1.7199815602055309E-2</v>
      </c>
      <c r="BE338" s="541">
        <f t="shared" si="22"/>
        <v>-1.6967563485859979E-2</v>
      </c>
      <c r="BF338" s="541">
        <f t="shared" si="22"/>
        <v>-1.6735311369664649E-2</v>
      </c>
      <c r="BG338" s="541">
        <f t="shared" si="22"/>
        <v>-1.6503059253469319E-2</v>
      </c>
      <c r="BH338" s="541">
        <f t="shared" si="22"/>
        <v>-1.6270807137273989E-2</v>
      </c>
      <c r="BI338" s="541">
        <f t="shared" si="22"/>
        <v>-1.6038555021078659E-2</v>
      </c>
      <c r="BJ338" s="541">
        <f t="shared" si="22"/>
        <v>-1.5806302904883329E-2</v>
      </c>
      <c r="BK338" s="541">
        <f t="shared" si="22"/>
        <v>-1.5574050788687998E-2</v>
      </c>
      <c r="BL338" s="541">
        <f t="shared" si="22"/>
        <v>-1.5341798672492666E-2</v>
      </c>
      <c r="BM338" s="541">
        <f t="shared" si="22"/>
        <v>-1.5109546556297334E-2</v>
      </c>
      <c r="BN338" s="541">
        <f t="shared" si="22"/>
        <v>-1.4877294440102003E-2</v>
      </c>
      <c r="BO338" s="541">
        <f t="shared" si="22"/>
        <v>-1.4645042323906671E-2</v>
      </c>
      <c r="BP338" s="541">
        <f t="shared" si="22"/>
        <v>-1.4412790207711339E-2</v>
      </c>
      <c r="BQ338" s="541">
        <f t="shared" si="21"/>
        <v>-1.4180538091516008E-2</v>
      </c>
      <c r="BR338" s="541">
        <f t="shared" si="21"/>
        <v>-1.3948285975320676E-2</v>
      </c>
      <c r="BS338" s="541">
        <f t="shared" si="21"/>
        <v>-1.3716033859125345E-2</v>
      </c>
      <c r="BT338" s="541">
        <f t="shared" si="21"/>
        <v>-1.3483781742930013E-2</v>
      </c>
      <c r="BU338" s="541">
        <f t="shared" si="21"/>
        <v>-1.3251529626734681E-2</v>
      </c>
      <c r="BV338" s="541">
        <f t="shared" si="21"/>
        <v>-1.301927751053935E-2</v>
      </c>
      <c r="BW338" s="541">
        <f t="shared" si="21"/>
        <v>-1.2787025394344018E-2</v>
      </c>
      <c r="BX338" s="541">
        <f t="shared" si="21"/>
        <v>-1.2554773278148686E-2</v>
      </c>
      <c r="BY338" s="541">
        <f t="shared" si="21"/>
        <v>-1.2322521161953355E-2</v>
      </c>
      <c r="BZ338" s="541">
        <f t="shared" si="21"/>
        <v>-1.2090269045758023E-2</v>
      </c>
      <c r="CA338" s="541">
        <f t="shared" si="23"/>
        <v>-1.1858016929562691E-2</v>
      </c>
      <c r="CB338" s="541">
        <f t="shared" si="23"/>
        <v>-1.162576481336736E-2</v>
      </c>
      <c r="CC338" s="541">
        <f t="shared" si="23"/>
        <v>-1.1393512697172028E-2</v>
      </c>
      <c r="CD338" s="541">
        <f t="shared" si="23"/>
        <v>-1.1161260580976697E-2</v>
      </c>
      <c r="CE338" s="541">
        <f t="shared" si="23"/>
        <v>-1.0929008464781365E-2</v>
      </c>
      <c r="CF338" s="541">
        <f t="shared" si="23"/>
        <v>-1.0696756348586033E-2</v>
      </c>
      <c r="CG338" s="541">
        <f t="shared" si="23"/>
        <v>-1.0464504232390702E-2</v>
      </c>
      <c r="CH338" s="541">
        <f t="shared" si="23"/>
        <v>-1.023225211619537E-2</v>
      </c>
      <c r="CI338" s="541">
        <v>-0.01</v>
      </c>
    </row>
    <row r="339" spans="1:87" ht="14.25" customHeight="1" x14ac:dyDescent="0.35">
      <c r="A339" s="47" t="s">
        <v>143</v>
      </c>
      <c r="B339" s="541">
        <v>-4.3848823714911611E-2</v>
      </c>
      <c r="C339" s="541">
        <f t="shared" si="28"/>
        <v>-4.3848823714911611E-2</v>
      </c>
      <c r="D339" s="541">
        <f t="shared" si="24"/>
        <v>-4.3203988072045264E-2</v>
      </c>
      <c r="E339" s="541">
        <f t="shared" si="24"/>
        <v>-4.2559152429178917E-2</v>
      </c>
      <c r="F339" s="541">
        <f t="shared" si="24"/>
        <v>-4.1914316786312571E-2</v>
      </c>
      <c r="G339" s="541">
        <f t="shared" si="24"/>
        <v>-4.1269481143446224E-2</v>
      </c>
      <c r="H339" s="541">
        <f t="shared" si="24"/>
        <v>-4.0624645500579877E-2</v>
      </c>
      <c r="I339" s="541">
        <f t="shared" si="24"/>
        <v>-3.997980985771353E-2</v>
      </c>
      <c r="J339" s="541">
        <f t="shared" si="24"/>
        <v>-3.9334974214847183E-2</v>
      </c>
      <c r="K339" s="541">
        <f t="shared" si="24"/>
        <v>-3.8690138571980837E-2</v>
      </c>
      <c r="L339" s="541">
        <f t="shared" si="24"/>
        <v>-3.804530292911449E-2</v>
      </c>
      <c r="M339" s="541">
        <f t="shared" si="24"/>
        <v>-3.7400467286248143E-2</v>
      </c>
      <c r="N339" s="541">
        <f t="shared" si="24"/>
        <v>-3.6755631643381796E-2</v>
      </c>
      <c r="O339" s="541">
        <f t="shared" si="24"/>
        <v>-3.6110796000515449E-2</v>
      </c>
      <c r="P339" s="541">
        <f t="shared" si="24"/>
        <v>-3.5465960357649103E-2</v>
      </c>
      <c r="Q339" s="541">
        <f t="shared" si="24"/>
        <v>-3.4821124714782756E-2</v>
      </c>
      <c r="R339" s="541">
        <f t="shared" si="24"/>
        <v>-3.4176289071916409E-2</v>
      </c>
      <c r="S339" s="541">
        <f t="shared" si="24"/>
        <v>-3.3531453429050062E-2</v>
      </c>
      <c r="T339" s="541">
        <f t="shared" si="27"/>
        <v>-3.2886617786183715E-2</v>
      </c>
      <c r="U339" s="541">
        <f t="shared" si="27"/>
        <v>-3.2241782143317368E-2</v>
      </c>
      <c r="V339" s="541">
        <f t="shared" si="27"/>
        <v>-3.1596946500451022E-2</v>
      </c>
      <c r="W339" s="541">
        <f t="shared" si="27"/>
        <v>-3.0952110857584675E-2</v>
      </c>
      <c r="X339" s="541">
        <f t="shared" si="27"/>
        <v>-3.0307275214718328E-2</v>
      </c>
      <c r="Y339" s="541">
        <f t="shared" si="27"/>
        <v>-2.9662439571851981E-2</v>
      </c>
      <c r="Z339" s="541">
        <f t="shared" si="27"/>
        <v>-2.9017603928985634E-2</v>
      </c>
      <c r="AA339" s="541">
        <f t="shared" si="27"/>
        <v>-2.8372768286119288E-2</v>
      </c>
      <c r="AB339" s="541">
        <f t="shared" si="27"/>
        <v>-2.7727932643252941E-2</v>
      </c>
      <c r="AC339" s="541">
        <f t="shared" si="27"/>
        <v>-2.7083097000386594E-2</v>
      </c>
      <c r="AD339" s="541">
        <f t="shared" si="27"/>
        <v>-2.6438261357520247E-2</v>
      </c>
      <c r="AE339" s="541">
        <f t="shared" si="27"/>
        <v>-2.57934257146539E-2</v>
      </c>
      <c r="AF339" s="541">
        <f t="shared" si="27"/>
        <v>-2.5148590071787554E-2</v>
      </c>
      <c r="AG339" s="541">
        <f t="shared" si="27"/>
        <v>-2.4503754428921207E-2</v>
      </c>
      <c r="AH339" s="541">
        <f t="shared" si="27"/>
        <v>-2.385891878605486E-2</v>
      </c>
      <c r="AI339" s="541">
        <f t="shared" si="25"/>
        <v>-2.3214083143188513E-2</v>
      </c>
      <c r="AJ339" s="541">
        <f t="shared" si="25"/>
        <v>-2.2569247500322166E-2</v>
      </c>
      <c r="AK339" s="542">
        <f t="shared" si="7"/>
        <v>-2.1924411857455806E-2</v>
      </c>
      <c r="AL339" s="541">
        <f t="shared" si="26"/>
        <v>-2.1685923620306691E-2</v>
      </c>
      <c r="AM339" s="541">
        <f t="shared" si="26"/>
        <v>-2.1447435383157576E-2</v>
      </c>
      <c r="AN339" s="541">
        <f t="shared" si="26"/>
        <v>-2.1208947146008461E-2</v>
      </c>
      <c r="AO339" s="541">
        <f t="shared" si="26"/>
        <v>-2.0970458908859346E-2</v>
      </c>
      <c r="AP339" s="541">
        <f t="shared" si="26"/>
        <v>-2.0731970671710231E-2</v>
      </c>
      <c r="AQ339" s="541">
        <f t="shared" si="26"/>
        <v>-2.0493482434561117E-2</v>
      </c>
      <c r="AR339" s="541">
        <f t="shared" si="26"/>
        <v>-2.0254994197412002E-2</v>
      </c>
      <c r="AS339" s="541">
        <f t="shared" si="26"/>
        <v>-2.0016505960262887E-2</v>
      </c>
      <c r="AT339" s="541">
        <f t="shared" si="26"/>
        <v>-1.9778017723113772E-2</v>
      </c>
      <c r="AU339" s="541">
        <f t="shared" si="26"/>
        <v>-1.9539529485964657E-2</v>
      </c>
      <c r="AV339" s="541">
        <f t="shared" si="26"/>
        <v>-1.9301041248815543E-2</v>
      </c>
      <c r="AW339" s="541">
        <f t="shared" si="26"/>
        <v>-1.9062553011666428E-2</v>
      </c>
      <c r="AX339" s="541">
        <f t="shared" si="26"/>
        <v>-1.8824064774517313E-2</v>
      </c>
      <c r="AY339" s="541">
        <f t="shared" si="26"/>
        <v>-1.8585576537368198E-2</v>
      </c>
      <c r="AZ339" s="541">
        <f t="shared" si="26"/>
        <v>-1.8347088300219083E-2</v>
      </c>
      <c r="BA339" s="541">
        <f t="shared" si="22"/>
        <v>-1.8108600063069968E-2</v>
      </c>
      <c r="BB339" s="541">
        <f t="shared" si="22"/>
        <v>-1.7870111825920854E-2</v>
      </c>
      <c r="BC339" s="541">
        <f t="shared" si="22"/>
        <v>-1.7631623588771739E-2</v>
      </c>
      <c r="BD339" s="541">
        <f t="shared" si="22"/>
        <v>-1.7393135351622624E-2</v>
      </c>
      <c r="BE339" s="541">
        <f t="shared" si="22"/>
        <v>-1.7154647114473509E-2</v>
      </c>
      <c r="BF339" s="541">
        <f t="shared" si="22"/>
        <v>-1.6916158877324394E-2</v>
      </c>
      <c r="BG339" s="541">
        <f t="shared" si="22"/>
        <v>-1.6677670640175279E-2</v>
      </c>
      <c r="BH339" s="541">
        <f t="shared" si="22"/>
        <v>-1.6439182403026165E-2</v>
      </c>
      <c r="BI339" s="541">
        <f t="shared" si="22"/>
        <v>-1.620069416587705E-2</v>
      </c>
      <c r="BJ339" s="541">
        <f t="shared" si="22"/>
        <v>-1.5962205928727935E-2</v>
      </c>
      <c r="BK339" s="541">
        <f t="shared" si="22"/>
        <v>-1.572371769157882E-2</v>
      </c>
      <c r="BL339" s="541">
        <f t="shared" si="22"/>
        <v>-1.5485229454429704E-2</v>
      </c>
      <c r="BM339" s="541">
        <f t="shared" si="22"/>
        <v>-1.5246741217280587E-2</v>
      </c>
      <c r="BN339" s="541">
        <f t="shared" si="22"/>
        <v>-1.500825298013147E-2</v>
      </c>
      <c r="BO339" s="541">
        <f t="shared" si="22"/>
        <v>-1.4769764742982354E-2</v>
      </c>
      <c r="BP339" s="541">
        <f t="shared" si="22"/>
        <v>-1.4531276505833237E-2</v>
      </c>
      <c r="BQ339" s="541">
        <f t="shared" si="21"/>
        <v>-1.4292788268684121E-2</v>
      </c>
      <c r="BR339" s="541">
        <f t="shared" si="21"/>
        <v>-1.4054300031535004E-2</v>
      </c>
      <c r="BS339" s="541">
        <f t="shared" si="21"/>
        <v>-1.3815811794385888E-2</v>
      </c>
      <c r="BT339" s="541">
        <f t="shared" si="21"/>
        <v>-1.3577323557236771E-2</v>
      </c>
      <c r="BU339" s="541">
        <f t="shared" si="21"/>
        <v>-1.3338835320087655E-2</v>
      </c>
      <c r="BV339" s="541">
        <f t="shared" si="21"/>
        <v>-1.3100347082938538E-2</v>
      </c>
      <c r="BW339" s="541">
        <f t="shared" si="21"/>
        <v>-1.2861858845789421E-2</v>
      </c>
      <c r="BX339" s="541">
        <f t="shared" si="21"/>
        <v>-1.2623370608640305E-2</v>
      </c>
      <c r="BY339" s="541">
        <f t="shared" si="21"/>
        <v>-1.2384882371491188E-2</v>
      </c>
      <c r="BZ339" s="541">
        <f t="shared" si="21"/>
        <v>-1.2146394134342072E-2</v>
      </c>
      <c r="CA339" s="541">
        <f t="shared" si="23"/>
        <v>-1.1907905897192955E-2</v>
      </c>
      <c r="CB339" s="541">
        <f t="shared" si="23"/>
        <v>-1.1669417660043839E-2</v>
      </c>
      <c r="CC339" s="541">
        <f t="shared" si="23"/>
        <v>-1.1430929422894722E-2</v>
      </c>
      <c r="CD339" s="541">
        <f t="shared" si="23"/>
        <v>-1.1192441185745606E-2</v>
      </c>
      <c r="CE339" s="541">
        <f t="shared" si="23"/>
        <v>-1.0953952948596489E-2</v>
      </c>
      <c r="CF339" s="541">
        <f t="shared" si="23"/>
        <v>-1.0715464711447372E-2</v>
      </c>
      <c r="CG339" s="541">
        <f t="shared" si="23"/>
        <v>-1.0476976474298256E-2</v>
      </c>
      <c r="CH339" s="541">
        <f t="shared" si="23"/>
        <v>-1.0238488237149139E-2</v>
      </c>
      <c r="CI339" s="541">
        <v>-0.01</v>
      </c>
    </row>
    <row r="341" spans="1:87" ht="14.25" customHeight="1" x14ac:dyDescent="0.35">
      <c r="A341" s="197" t="s">
        <v>1545</v>
      </c>
      <c r="B341" s="2"/>
    </row>
    <row r="342" spans="1:87" ht="14.25" customHeight="1" x14ac:dyDescent="0.35">
      <c r="A342" s="39" t="s">
        <v>1546</v>
      </c>
      <c r="B342" s="2"/>
    </row>
    <row r="343" spans="1:87" ht="14.25" customHeight="1" x14ac:dyDescent="0.35">
      <c r="B343" s="39" t="s">
        <v>1546</v>
      </c>
      <c r="C343" s="59" t="s">
        <v>1547</v>
      </c>
      <c r="D343" s="59" t="s">
        <v>1545</v>
      </c>
    </row>
    <row r="344" spans="1:87" ht="14.25" customHeight="1" x14ac:dyDescent="0.35">
      <c r="A344" s="5" t="s">
        <v>751</v>
      </c>
      <c r="B344" s="78" t="s">
        <v>181</v>
      </c>
      <c r="C344" s="78" t="s">
        <v>386</v>
      </c>
      <c r="D344" s="78" t="s">
        <v>29</v>
      </c>
    </row>
    <row r="345" spans="1:87" ht="14.25" customHeight="1" x14ac:dyDescent="0.35">
      <c r="A345" s="47" t="s">
        <v>291</v>
      </c>
      <c r="B345" s="45">
        <v>0</v>
      </c>
      <c r="C345" s="64">
        <v>2015</v>
      </c>
      <c r="D345" s="535">
        <v>0.2</v>
      </c>
    </row>
    <row r="346" spans="1:87" ht="14.25" customHeight="1" x14ac:dyDescent="0.35">
      <c r="A346" s="47" t="s">
        <v>148</v>
      </c>
      <c r="B346" s="45">
        <v>0</v>
      </c>
      <c r="C346" s="64">
        <v>2015</v>
      </c>
      <c r="D346" s="535">
        <v>0.2</v>
      </c>
    </row>
    <row r="347" spans="1:87" ht="14.25" customHeight="1" x14ac:dyDescent="0.35">
      <c r="A347" s="47" t="s">
        <v>149</v>
      </c>
      <c r="B347" s="45">
        <v>0</v>
      </c>
      <c r="C347" s="64">
        <v>2015</v>
      </c>
      <c r="D347" s="535">
        <v>0.2</v>
      </c>
    </row>
    <row r="348" spans="1:87" ht="14.25" customHeight="1" x14ac:dyDescent="0.35">
      <c r="A348" s="47" t="s">
        <v>150</v>
      </c>
      <c r="B348" s="45">
        <v>0</v>
      </c>
      <c r="C348" s="64">
        <v>2015</v>
      </c>
      <c r="D348" s="535">
        <v>0.2</v>
      </c>
    </row>
    <row r="349" spans="1:87" ht="14.25" customHeight="1" x14ac:dyDescent="0.35">
      <c r="A349" s="47" t="s">
        <v>151</v>
      </c>
      <c r="B349" s="45">
        <v>0</v>
      </c>
      <c r="C349" s="64">
        <v>2015</v>
      </c>
      <c r="D349" s="535">
        <v>0.2</v>
      </c>
    </row>
    <row r="350" spans="1:87" ht="14.25" customHeight="1" x14ac:dyDescent="0.35">
      <c r="A350" s="47" t="s">
        <v>217</v>
      </c>
      <c r="B350" s="45">
        <v>0</v>
      </c>
      <c r="C350" s="64">
        <v>2015</v>
      </c>
      <c r="D350" s="535">
        <v>0.2</v>
      </c>
    </row>
    <row r="351" spans="1:87" ht="14.25" customHeight="1" x14ac:dyDescent="0.35">
      <c r="A351" s="47" t="s">
        <v>153</v>
      </c>
      <c r="B351" s="45">
        <v>0</v>
      </c>
      <c r="C351" s="64">
        <v>2015</v>
      </c>
      <c r="D351" s="535">
        <v>0.2</v>
      </c>
    </row>
    <row r="352" spans="1:87" ht="14.25" customHeight="1" x14ac:dyDescent="0.35">
      <c r="A352" s="47" t="s">
        <v>154</v>
      </c>
      <c r="B352" s="45">
        <v>0</v>
      </c>
      <c r="C352" s="64">
        <v>2015</v>
      </c>
      <c r="D352" s="535">
        <v>0.2</v>
      </c>
    </row>
    <row r="353" spans="1:4" ht="14.25" customHeight="1" x14ac:dyDescent="0.35">
      <c r="A353" s="47" t="s">
        <v>155</v>
      </c>
      <c r="B353" s="45">
        <v>0</v>
      </c>
      <c r="C353" s="64">
        <v>2015</v>
      </c>
      <c r="D353" s="535">
        <v>0.2</v>
      </c>
    </row>
    <row r="354" spans="1:4" ht="14.25" customHeight="1" x14ac:dyDescent="0.35">
      <c r="A354" s="47" t="s">
        <v>156</v>
      </c>
      <c r="B354" s="45">
        <v>0</v>
      </c>
      <c r="C354" s="64">
        <v>2015</v>
      </c>
      <c r="D354" s="535">
        <v>0.2</v>
      </c>
    </row>
    <row r="355" spans="1:4" ht="14.25" customHeight="1" x14ac:dyDescent="0.35">
      <c r="A355" s="47" t="s">
        <v>157</v>
      </c>
      <c r="B355" s="45">
        <v>0</v>
      </c>
      <c r="C355" s="64">
        <v>2015</v>
      </c>
      <c r="D355" s="535">
        <v>0.2</v>
      </c>
    </row>
    <row r="356" spans="1:4" ht="14.25" customHeight="1" x14ac:dyDescent="0.35">
      <c r="A356" s="47" t="s">
        <v>158</v>
      </c>
      <c r="B356" s="45">
        <v>0</v>
      </c>
      <c r="C356" s="64">
        <v>2015</v>
      </c>
      <c r="D356" s="535">
        <v>0.2</v>
      </c>
    </row>
    <row r="357" spans="1:4" ht="14.25" customHeight="1" x14ac:dyDescent="0.35">
      <c r="A357" s="47" t="s">
        <v>159</v>
      </c>
      <c r="B357" s="45">
        <v>0</v>
      </c>
      <c r="C357" s="64">
        <v>2015</v>
      </c>
      <c r="D357" s="535">
        <v>0.2</v>
      </c>
    </row>
    <row r="358" spans="1:4" ht="14.25" customHeight="1" x14ac:dyDescent="0.35">
      <c r="A358" s="47" t="s">
        <v>160</v>
      </c>
      <c r="B358" s="45">
        <v>0</v>
      </c>
      <c r="C358" s="64">
        <v>2015</v>
      </c>
      <c r="D358" s="535">
        <v>0.2</v>
      </c>
    </row>
    <row r="359" spans="1:4" ht="14.25" customHeight="1" x14ac:dyDescent="0.35">
      <c r="A359" s="47" t="s">
        <v>161</v>
      </c>
      <c r="B359" s="45">
        <v>0</v>
      </c>
      <c r="C359" s="64">
        <v>2015</v>
      </c>
      <c r="D359" s="535">
        <v>0.2</v>
      </c>
    </row>
    <row r="360" spans="1:4" ht="14.25" customHeight="1" x14ac:dyDescent="0.35">
      <c r="A360" s="47" t="s">
        <v>162</v>
      </c>
      <c r="B360" s="45">
        <v>0</v>
      </c>
      <c r="C360" s="64">
        <v>2015</v>
      </c>
      <c r="D360" s="535">
        <v>0.2</v>
      </c>
    </row>
    <row r="361" spans="1:4" ht="14.25" customHeight="1" x14ac:dyDescent="0.35">
      <c r="A361" s="47" t="s">
        <v>292</v>
      </c>
      <c r="B361" s="45">
        <v>0</v>
      </c>
      <c r="C361" s="64">
        <v>2015</v>
      </c>
      <c r="D361" s="535">
        <v>0.2</v>
      </c>
    </row>
    <row r="362" spans="1:4" ht="14.25" customHeight="1" x14ac:dyDescent="0.35">
      <c r="A362" s="47" t="s">
        <v>164</v>
      </c>
      <c r="B362" s="45">
        <v>0</v>
      </c>
      <c r="C362" s="64">
        <v>2015</v>
      </c>
      <c r="D362" s="535">
        <v>0.2</v>
      </c>
    </row>
    <row r="363" spans="1:4" ht="14.25" customHeight="1" x14ac:dyDescent="0.35">
      <c r="A363" s="47" t="s">
        <v>165</v>
      </c>
      <c r="B363" s="45">
        <v>0</v>
      </c>
      <c r="C363" s="64">
        <v>2015</v>
      </c>
      <c r="D363" s="535">
        <v>0.2</v>
      </c>
    </row>
    <row r="364" spans="1:4" ht="14.25" customHeight="1" x14ac:dyDescent="0.35">
      <c r="A364" s="47" t="s">
        <v>166</v>
      </c>
      <c r="B364" s="45">
        <v>0</v>
      </c>
      <c r="C364" s="64">
        <v>2015</v>
      </c>
      <c r="D364" s="535">
        <v>0.2</v>
      </c>
    </row>
    <row r="365" spans="1:4" ht="14.25" customHeight="1" x14ac:dyDescent="0.35">
      <c r="A365" s="47" t="s">
        <v>167</v>
      </c>
      <c r="B365" s="45">
        <v>0</v>
      </c>
      <c r="C365" s="64">
        <v>2015</v>
      </c>
      <c r="D365" s="535">
        <v>0.2</v>
      </c>
    </row>
    <row r="366" spans="1:4" ht="14.25" customHeight="1" x14ac:dyDescent="0.35">
      <c r="A366" s="47" t="s">
        <v>168</v>
      </c>
      <c r="B366" s="45">
        <v>0</v>
      </c>
      <c r="C366" s="64">
        <v>2015</v>
      </c>
      <c r="D366" s="535">
        <v>0.2</v>
      </c>
    </row>
    <row r="367" spans="1:4" ht="14.25" customHeight="1" x14ac:dyDescent="0.35">
      <c r="A367" s="47" t="s">
        <v>169</v>
      </c>
      <c r="B367" s="45">
        <v>0</v>
      </c>
      <c r="C367" s="64">
        <v>2015</v>
      </c>
      <c r="D367" s="535">
        <v>0.2</v>
      </c>
    </row>
    <row r="368" spans="1:4" ht="14.25" customHeight="1" x14ac:dyDescent="0.35">
      <c r="A368" s="47" t="s">
        <v>170</v>
      </c>
      <c r="B368" s="45">
        <v>0</v>
      </c>
      <c r="C368" s="64">
        <v>2015</v>
      </c>
      <c r="D368" s="535">
        <v>0.2</v>
      </c>
    </row>
    <row r="369" spans="1:63" ht="14.25" customHeight="1" x14ac:dyDescent="0.35">
      <c r="A369" s="47" t="s">
        <v>171</v>
      </c>
      <c r="B369" s="45">
        <v>0</v>
      </c>
      <c r="C369" s="64">
        <v>2015</v>
      </c>
      <c r="D369" s="535">
        <v>0.2</v>
      </c>
    </row>
    <row r="370" spans="1:63" ht="14.25" customHeight="1" x14ac:dyDescent="0.35">
      <c r="A370" s="47" t="s">
        <v>172</v>
      </c>
      <c r="B370" s="45">
        <v>0</v>
      </c>
      <c r="C370" s="64">
        <v>2015</v>
      </c>
      <c r="D370" s="535">
        <v>0.2</v>
      </c>
    </row>
    <row r="371" spans="1:63" ht="14.25" customHeight="1" x14ac:dyDescent="0.35">
      <c r="A371" s="47" t="s">
        <v>173</v>
      </c>
      <c r="B371" s="45">
        <v>0</v>
      </c>
      <c r="C371" s="64">
        <v>2015</v>
      </c>
      <c r="D371" s="535">
        <v>0.2</v>
      </c>
    </row>
    <row r="372" spans="1:63" ht="14.25" customHeight="1" x14ac:dyDescent="0.35">
      <c r="A372" s="47" t="s">
        <v>136</v>
      </c>
      <c r="B372" s="45">
        <v>0</v>
      </c>
      <c r="C372" s="64">
        <v>2015</v>
      </c>
      <c r="D372" s="535">
        <v>0.2</v>
      </c>
    </row>
    <row r="373" spans="1:63" ht="14.25" customHeight="1" x14ac:dyDescent="0.35">
      <c r="A373" s="47" t="s">
        <v>197</v>
      </c>
      <c r="B373" s="45">
        <v>0</v>
      </c>
      <c r="C373" s="64">
        <v>2015</v>
      </c>
      <c r="D373" s="535">
        <v>0.2</v>
      </c>
    </row>
    <row r="374" spans="1:63" ht="14.25" customHeight="1" x14ac:dyDescent="0.35">
      <c r="A374" s="47" t="s">
        <v>218</v>
      </c>
      <c r="B374" s="45">
        <v>0</v>
      </c>
      <c r="C374" s="64">
        <v>2015</v>
      </c>
      <c r="D374" s="535">
        <v>0.2</v>
      </c>
    </row>
    <row r="375" spans="1:63" ht="14.25" customHeight="1" x14ac:dyDescent="0.35">
      <c r="A375" s="47" t="s">
        <v>198</v>
      </c>
      <c r="B375" s="45">
        <v>0</v>
      </c>
      <c r="C375" s="64">
        <v>2015</v>
      </c>
      <c r="D375" s="535">
        <v>0.2</v>
      </c>
    </row>
    <row r="376" spans="1:63" ht="14.25" customHeight="1" x14ac:dyDescent="0.35">
      <c r="A376" s="47" t="s">
        <v>140</v>
      </c>
      <c r="B376" s="45">
        <v>0</v>
      </c>
      <c r="C376" s="64">
        <v>2015</v>
      </c>
      <c r="D376" s="535">
        <v>0.2</v>
      </c>
    </row>
    <row r="377" spans="1:63" ht="14.25" customHeight="1" x14ac:dyDescent="0.35">
      <c r="A377" s="47" t="s">
        <v>199</v>
      </c>
      <c r="B377" s="45">
        <v>0</v>
      </c>
      <c r="C377" s="64">
        <v>2015</v>
      </c>
      <c r="D377" s="535">
        <v>0.2</v>
      </c>
    </row>
    <row r="378" spans="1:63" ht="14.25" customHeight="1" x14ac:dyDescent="0.35">
      <c r="A378" s="47" t="s">
        <v>142</v>
      </c>
      <c r="B378" s="45">
        <v>0</v>
      </c>
      <c r="C378" s="64">
        <v>2015</v>
      </c>
      <c r="D378" s="535">
        <v>0.2</v>
      </c>
    </row>
    <row r="379" spans="1:63" ht="14.25" customHeight="1" x14ac:dyDescent="0.35">
      <c r="A379" s="47" t="s">
        <v>143</v>
      </c>
      <c r="B379" s="45">
        <v>0</v>
      </c>
      <c r="C379" s="64">
        <v>2015</v>
      </c>
      <c r="D379" s="535">
        <v>0.2</v>
      </c>
    </row>
    <row r="380" spans="1:63" ht="14.25" customHeight="1" x14ac:dyDescent="0.35">
      <c r="A380" s="49"/>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c r="AE380" s="16"/>
      <c r="AF380" s="16"/>
      <c r="AG380" s="16"/>
      <c r="AH380" s="16"/>
      <c r="AI380" s="16"/>
      <c r="AJ380" s="16"/>
      <c r="AK380" s="16"/>
      <c r="AL380" s="16"/>
      <c r="AM380" s="16"/>
      <c r="AN380" s="16"/>
      <c r="AO380" s="16"/>
      <c r="AP380" s="16"/>
      <c r="AQ380" s="16"/>
      <c r="AR380" s="16"/>
      <c r="AS380" s="16"/>
      <c r="AT380" s="16"/>
      <c r="AU380" s="16"/>
      <c r="AV380" s="16"/>
      <c r="AW380" s="16"/>
      <c r="AX380" s="16"/>
      <c r="AY380" s="16"/>
      <c r="AZ380" s="16"/>
      <c r="BA380" s="16"/>
      <c r="BB380" s="16"/>
      <c r="BC380" s="16"/>
      <c r="BD380" s="16"/>
      <c r="BE380" s="16"/>
      <c r="BF380" s="16"/>
      <c r="BG380" s="16"/>
      <c r="BH380" s="16"/>
      <c r="BI380" s="16"/>
      <c r="BJ380" s="16"/>
      <c r="BK380" s="16"/>
    </row>
    <row r="381" spans="1:63" ht="14.25" customHeight="1" x14ac:dyDescent="0.35">
      <c r="A381" s="197" t="s">
        <v>1415</v>
      </c>
      <c r="B381" s="2"/>
    </row>
    <row r="382" spans="1:63" ht="14.25" customHeight="1" x14ac:dyDescent="0.35">
      <c r="A382" s="39" t="s">
        <v>1467</v>
      </c>
      <c r="B382" s="2"/>
    </row>
    <row r="383" spans="1:63" ht="14.25" customHeight="1" x14ac:dyDescent="0.35">
      <c r="A383" s="43" t="s">
        <v>1449</v>
      </c>
      <c r="B383" s="11" t="s">
        <v>223</v>
      </c>
    </row>
    <row r="384" spans="1:63" ht="14.25" customHeight="1" x14ac:dyDescent="0.35">
      <c r="A384" s="523">
        <v>0</v>
      </c>
      <c r="B384" s="524" t="s">
        <v>1456</v>
      </c>
    </row>
    <row r="385" spans="1:62" ht="14.25" customHeight="1" x14ac:dyDescent="0.35">
      <c r="A385" s="523">
        <v>1</v>
      </c>
      <c r="B385" s="524" t="s">
        <v>1525</v>
      </c>
    </row>
    <row r="386" spans="1:62" ht="14.25" customHeight="1" x14ac:dyDescent="0.35">
      <c r="A386" s="44" t="s">
        <v>224</v>
      </c>
      <c r="B386" s="45">
        <v>0</v>
      </c>
    </row>
    <row r="388" spans="1:62" ht="14.25" customHeight="1" x14ac:dyDescent="0.35">
      <c r="A388" s="17" t="s">
        <v>727</v>
      </c>
      <c r="B388" s="531" t="s">
        <v>1468</v>
      </c>
    </row>
    <row r="389" spans="1:62" ht="14.25" customHeight="1" x14ac:dyDescent="0.35">
      <c r="A389" s="86" t="s">
        <v>448</v>
      </c>
      <c r="B389" s="525" t="s">
        <v>28</v>
      </c>
    </row>
    <row r="390" spans="1:62" ht="14.25" customHeight="1" x14ac:dyDescent="0.35">
      <c r="A390" s="86" t="s">
        <v>180</v>
      </c>
      <c r="B390" s="115">
        <v>2025</v>
      </c>
    </row>
    <row r="391" spans="1:62" ht="14.25" customHeight="1" x14ac:dyDescent="0.35">
      <c r="A391" s="165"/>
    </row>
    <row r="392" spans="1:62" ht="14.25" customHeight="1" x14ac:dyDescent="0.35">
      <c r="A392" s="116" t="s">
        <v>1469</v>
      </c>
    </row>
    <row r="393" spans="1:62" ht="14.25" customHeight="1" x14ac:dyDescent="0.35">
      <c r="A393" s="44" t="s">
        <v>1470</v>
      </c>
      <c r="B393" s="121" t="s">
        <v>1075</v>
      </c>
      <c r="C393" s="121" t="s">
        <v>1076</v>
      </c>
      <c r="D393" s="121" t="s">
        <v>1077</v>
      </c>
      <c r="E393" s="121" t="s">
        <v>1078</v>
      </c>
      <c r="F393" s="121" t="s">
        <v>1079</v>
      </c>
      <c r="G393" s="121" t="s">
        <v>1080</v>
      </c>
      <c r="H393" s="121" t="s">
        <v>1081</v>
      </c>
      <c r="I393" s="121" t="s">
        <v>1082</v>
      </c>
      <c r="J393" s="121" t="s">
        <v>1083</v>
      </c>
      <c r="K393" s="121" t="s">
        <v>1084</v>
      </c>
      <c r="L393" s="121" t="s">
        <v>1085</v>
      </c>
      <c r="M393" s="121" t="s">
        <v>1086</v>
      </c>
      <c r="N393" s="121" t="s">
        <v>1087</v>
      </c>
      <c r="O393" s="121" t="s">
        <v>1088</v>
      </c>
      <c r="P393" s="121" t="s">
        <v>1089</v>
      </c>
      <c r="Q393" s="121" t="s">
        <v>1090</v>
      </c>
      <c r="R393" s="121" t="s">
        <v>1091</v>
      </c>
      <c r="S393" s="121" t="s">
        <v>1092</v>
      </c>
      <c r="T393" s="121" t="s">
        <v>1093</v>
      </c>
      <c r="U393" s="121" t="s">
        <v>1094</v>
      </c>
      <c r="V393" s="121" t="s">
        <v>1095</v>
      </c>
      <c r="W393" s="121" t="s">
        <v>1096</v>
      </c>
      <c r="X393" s="121" t="s">
        <v>1097</v>
      </c>
      <c r="Y393" s="121" t="s">
        <v>1098</v>
      </c>
      <c r="Z393" s="121" t="s">
        <v>1099</v>
      </c>
      <c r="AA393" s="121" t="s">
        <v>1100</v>
      </c>
      <c r="AB393" s="121" t="s">
        <v>1101</v>
      </c>
      <c r="AC393" s="121" t="s">
        <v>1102</v>
      </c>
      <c r="AD393" s="121" t="s">
        <v>1103</v>
      </c>
      <c r="AE393" s="121" t="s">
        <v>1104</v>
      </c>
      <c r="AF393" s="121" t="s">
        <v>1105</v>
      </c>
      <c r="AG393" s="121" t="s">
        <v>1106</v>
      </c>
      <c r="AH393" s="121" t="s">
        <v>1107</v>
      </c>
      <c r="AI393" s="121" t="s">
        <v>1108</v>
      </c>
      <c r="AJ393" s="121" t="s">
        <v>1109</v>
      </c>
      <c r="AK393" s="121" t="s">
        <v>1110</v>
      </c>
      <c r="AL393" s="121" t="s">
        <v>1111</v>
      </c>
      <c r="AM393" s="121" t="s">
        <v>1112</v>
      </c>
      <c r="AN393" s="121" t="s">
        <v>1113</v>
      </c>
      <c r="AO393" s="121" t="s">
        <v>1114</v>
      </c>
      <c r="AP393" s="121" t="s">
        <v>1115</v>
      </c>
      <c r="AQ393" s="121" t="s">
        <v>1116</v>
      </c>
      <c r="AR393" s="121" t="s">
        <v>1117</v>
      </c>
      <c r="AS393" s="121" t="s">
        <v>1118</v>
      </c>
      <c r="AT393" s="121" t="s">
        <v>1119</v>
      </c>
      <c r="AU393" s="121" t="s">
        <v>1120</v>
      </c>
      <c r="AV393" s="121" t="s">
        <v>1121</v>
      </c>
      <c r="AW393" s="121" t="s">
        <v>1122</v>
      </c>
      <c r="AX393" s="121" t="s">
        <v>1123</v>
      </c>
      <c r="AY393" s="121" t="s">
        <v>1124</v>
      </c>
      <c r="AZ393" s="121" t="s">
        <v>1125</v>
      </c>
      <c r="BA393" s="121" t="s">
        <v>1126</v>
      </c>
      <c r="BB393" s="121" t="s">
        <v>1127</v>
      </c>
      <c r="BC393" s="121" t="s">
        <v>1128</v>
      </c>
      <c r="BD393" s="121" t="s">
        <v>1129</v>
      </c>
      <c r="BE393" s="121" t="s">
        <v>1130</v>
      </c>
      <c r="BF393" s="121" t="s">
        <v>1131</v>
      </c>
      <c r="BG393" s="121" t="s">
        <v>1132</v>
      </c>
      <c r="BH393" s="121" t="s">
        <v>1133</v>
      </c>
      <c r="BI393" s="121" t="s">
        <v>1134</v>
      </c>
      <c r="BJ393" s="121" t="s">
        <v>1135</v>
      </c>
    </row>
    <row r="394" spans="1:62" ht="14.25" customHeight="1" x14ac:dyDescent="0.35">
      <c r="A394" s="50" t="s">
        <v>291</v>
      </c>
      <c r="B394" s="544">
        <v>0</v>
      </c>
      <c r="C394" s="544">
        <v>0</v>
      </c>
      <c r="D394" s="544">
        <v>0</v>
      </c>
      <c r="E394" s="544">
        <v>0</v>
      </c>
      <c r="F394" s="544">
        <v>0</v>
      </c>
      <c r="G394" s="544">
        <v>0</v>
      </c>
      <c r="H394" s="544">
        <v>0</v>
      </c>
      <c r="I394" s="544">
        <v>0</v>
      </c>
      <c r="J394" s="544">
        <v>0</v>
      </c>
      <c r="K394" s="544">
        <v>0</v>
      </c>
      <c r="L394" s="544">
        <v>0</v>
      </c>
      <c r="M394" s="544">
        <v>0</v>
      </c>
      <c r="N394" s="544">
        <v>0</v>
      </c>
      <c r="O394" s="544">
        <v>0</v>
      </c>
      <c r="P394" s="544">
        <v>0</v>
      </c>
      <c r="Q394" s="544">
        <v>0</v>
      </c>
      <c r="R394" s="544">
        <v>0</v>
      </c>
      <c r="S394" s="544">
        <v>0</v>
      </c>
      <c r="T394" s="544">
        <v>0</v>
      </c>
      <c r="U394" s="544">
        <v>0</v>
      </c>
      <c r="V394" s="544">
        <v>0</v>
      </c>
      <c r="W394" s="544">
        <v>0</v>
      </c>
      <c r="X394" s="544">
        <v>0</v>
      </c>
      <c r="Y394" s="544">
        <v>0</v>
      </c>
      <c r="Z394" s="544">
        <v>0</v>
      </c>
      <c r="AA394" s="544">
        <v>0</v>
      </c>
      <c r="AB394" s="544">
        <v>0</v>
      </c>
      <c r="AC394" s="544">
        <v>0</v>
      </c>
      <c r="AD394" s="544">
        <v>0</v>
      </c>
      <c r="AE394" s="544">
        <v>0</v>
      </c>
      <c r="AF394" s="544">
        <v>0</v>
      </c>
      <c r="AG394" s="544">
        <v>0</v>
      </c>
      <c r="AH394" s="544">
        <v>0</v>
      </c>
      <c r="AI394" s="544">
        <v>0</v>
      </c>
      <c r="AJ394" s="544">
        <v>0</v>
      </c>
      <c r="AK394" s="544">
        <v>0</v>
      </c>
      <c r="AL394" s="544">
        <v>0</v>
      </c>
      <c r="AM394" s="544">
        <v>0</v>
      </c>
      <c r="AN394" s="544">
        <v>0</v>
      </c>
      <c r="AO394" s="544">
        <v>0</v>
      </c>
      <c r="AP394" s="544">
        <v>0</v>
      </c>
      <c r="AQ394" s="544">
        <v>0</v>
      </c>
      <c r="AR394" s="544">
        <v>0</v>
      </c>
      <c r="AS394" s="544">
        <v>0</v>
      </c>
      <c r="AT394" s="544">
        <v>0</v>
      </c>
      <c r="AU394" s="544">
        <v>0</v>
      </c>
      <c r="AV394" s="544">
        <v>0</v>
      </c>
      <c r="AW394" s="544">
        <v>0</v>
      </c>
      <c r="AX394" s="544">
        <v>0</v>
      </c>
      <c r="AY394" s="544">
        <v>0</v>
      </c>
      <c r="AZ394" s="544">
        <v>0</v>
      </c>
      <c r="BA394" s="544">
        <v>0</v>
      </c>
      <c r="BB394" s="544">
        <v>0</v>
      </c>
      <c r="BC394" s="544">
        <v>0</v>
      </c>
      <c r="BD394" s="544">
        <v>0</v>
      </c>
      <c r="BE394" s="544">
        <v>0</v>
      </c>
      <c r="BF394" s="544">
        <v>0</v>
      </c>
      <c r="BG394" s="544">
        <v>0</v>
      </c>
      <c r="BH394" s="544">
        <v>0</v>
      </c>
      <c r="BI394" s="544">
        <v>0</v>
      </c>
      <c r="BJ394" s="533">
        <v>0.12213598270117</v>
      </c>
    </row>
    <row r="395" spans="1:62" ht="14.25" customHeight="1" x14ac:dyDescent="0.35">
      <c r="A395" s="46" t="s">
        <v>148</v>
      </c>
      <c r="B395" s="533">
        <v>8.2145261962912275E-2</v>
      </c>
      <c r="C395" s="533">
        <v>5.2913342424226559E-2</v>
      </c>
      <c r="D395" s="533">
        <v>9.7765486611567226E-2</v>
      </c>
      <c r="E395" s="533">
        <v>4.7475717505784179E-2</v>
      </c>
      <c r="F395" s="533">
        <v>3.2505755482545973E-2</v>
      </c>
      <c r="G395" s="533">
        <v>5.9114125520546817E-2</v>
      </c>
      <c r="H395" s="533">
        <v>7.1731329718187103E-2</v>
      </c>
      <c r="I395" s="533">
        <v>7.327937509840772E-2</v>
      </c>
      <c r="J395" s="533">
        <v>0.10200196341705542</v>
      </c>
      <c r="K395" s="533">
        <v>0.12936613460508334</v>
      </c>
      <c r="L395" s="533">
        <v>0.12037964064088748</v>
      </c>
      <c r="M395" s="533">
        <v>7.1320290274380277E-2</v>
      </c>
      <c r="N395" s="533">
        <v>5.3394518466691021E-2</v>
      </c>
      <c r="O395" s="533">
        <v>9.0488729866395418E-2</v>
      </c>
      <c r="P395" s="533">
        <v>0.10358745654744442</v>
      </c>
      <c r="Q395" s="533">
        <v>8.468266544523527E-2</v>
      </c>
      <c r="R395" s="533">
        <v>0.11255659445096416</v>
      </c>
      <c r="S395" s="533">
        <v>8.9552764281521646E-2</v>
      </c>
      <c r="T395" s="533">
        <v>7.1605214006777634E-2</v>
      </c>
      <c r="U395" s="533">
        <v>4.8780198671299575E-2</v>
      </c>
      <c r="V395" s="533">
        <v>8.2846688995675224E-2</v>
      </c>
      <c r="W395" s="533">
        <v>0.11711884336455171</v>
      </c>
      <c r="X395" s="533">
        <v>0.12844700964046868</v>
      </c>
      <c r="Y395" s="533">
        <v>0.10626650798731124</v>
      </c>
      <c r="Z395" s="533">
        <v>0.11371289863265094</v>
      </c>
      <c r="AA395" s="533">
        <v>9.1609442101604113E-2</v>
      </c>
      <c r="AB395" s="533">
        <v>0.11447617785435486</v>
      </c>
      <c r="AC395" s="533">
        <v>0.14859675753294713</v>
      </c>
      <c r="AD395" s="533">
        <v>0.14495479872307598</v>
      </c>
      <c r="AE395" s="533">
        <v>0.1177369838201992</v>
      </c>
      <c r="AF395" s="533">
        <v>8.5654832953508384E-2</v>
      </c>
      <c r="AG395" s="533">
        <v>9.5363064312393497E-2</v>
      </c>
      <c r="AH395" s="533">
        <v>0.11506761436896901</v>
      </c>
      <c r="AI395" s="533">
        <v>0.15498571732600877</v>
      </c>
      <c r="AJ395" s="533">
        <v>0.14276585601333458</v>
      </c>
      <c r="AK395" s="533">
        <v>0.12803017893323798</v>
      </c>
      <c r="AL395" s="533">
        <v>0.14320806556236407</v>
      </c>
      <c r="AM395" s="533">
        <v>0.12416596540324212</v>
      </c>
      <c r="AN395" s="533">
        <v>0.14494155954807289</v>
      </c>
      <c r="AO395" s="533">
        <v>0.15791142751823911</v>
      </c>
      <c r="AP395" s="533">
        <v>0.13933334763953242</v>
      </c>
      <c r="AQ395" s="533">
        <v>0.14050868676963468</v>
      </c>
      <c r="AR395" s="533">
        <v>0.11827012049510652</v>
      </c>
      <c r="AS395" s="533">
        <v>0.13786086641491471</v>
      </c>
      <c r="AT395" s="533">
        <v>0.13176097144220908</v>
      </c>
      <c r="AU395" s="533">
        <v>0.15875360006199202</v>
      </c>
      <c r="AV395" s="533">
        <v>0.15934266926176438</v>
      </c>
      <c r="AW395" s="533">
        <v>0.13366281235808461</v>
      </c>
      <c r="AX395" s="533">
        <v>0.18958825943333765</v>
      </c>
      <c r="AY395" s="533">
        <v>0.1451022721554909</v>
      </c>
      <c r="AZ395" s="533">
        <v>0.15477475419810308</v>
      </c>
      <c r="BA395" s="533">
        <v>0.18078364472430059</v>
      </c>
      <c r="BB395" s="533">
        <v>0.16676233825425882</v>
      </c>
      <c r="BC395" s="533">
        <v>0.17404899673015492</v>
      </c>
      <c r="BD395" s="533">
        <v>0.15067629367589852</v>
      </c>
      <c r="BE395" s="533">
        <v>0.17468744865478752</v>
      </c>
      <c r="BF395" s="533">
        <v>0.13521341256867575</v>
      </c>
      <c r="BG395" s="533">
        <v>0.17101749474678846</v>
      </c>
      <c r="BH395" s="533">
        <v>0.18329162453108513</v>
      </c>
      <c r="BI395" s="533">
        <v>0.16927309912323685</v>
      </c>
      <c r="BJ395" s="533">
        <v>0</v>
      </c>
    </row>
    <row r="396" spans="1:62" ht="14.25" customHeight="1" x14ac:dyDescent="0.35">
      <c r="A396" s="46" t="s">
        <v>149</v>
      </c>
      <c r="B396" s="533">
        <v>1.0633609083688362E-2</v>
      </c>
      <c r="C396" s="533">
        <v>1.4141940183340269E-2</v>
      </c>
      <c r="D396" s="533">
        <v>1.7964935112690761E-2</v>
      </c>
      <c r="E396" s="533">
        <v>4.3169523402521476E-2</v>
      </c>
      <c r="F396" s="533">
        <v>4.0688122586467458E-2</v>
      </c>
      <c r="G396" s="533">
        <v>3.4217425924774648E-2</v>
      </c>
      <c r="H396" s="533">
        <v>5.359406421561074E-3</v>
      </c>
      <c r="I396" s="533">
        <v>1.1776518404682535E-2</v>
      </c>
      <c r="J396" s="533">
        <v>9.5331938648661064E-3</v>
      </c>
      <c r="K396" s="533">
        <v>1.9262605429041284E-2</v>
      </c>
      <c r="L396" s="533">
        <v>3.0256326104500322E-2</v>
      </c>
      <c r="M396" s="533">
        <v>1.7450652586709803E-2</v>
      </c>
      <c r="N396" s="533">
        <v>7.041532004612161E-3</v>
      </c>
      <c r="O396" s="533">
        <v>2.698726417176224E-2</v>
      </c>
      <c r="P396" s="533">
        <v>2.4416380434679908E-2</v>
      </c>
      <c r="Q396" s="533">
        <v>4.4493948885279536E-2</v>
      </c>
      <c r="R396" s="533">
        <v>4.3561030221063231E-2</v>
      </c>
      <c r="S396" s="533">
        <v>3.6321438881555382E-2</v>
      </c>
      <c r="T396" s="533">
        <v>3.7677539464496218E-3</v>
      </c>
      <c r="U396" s="533">
        <v>2.3107608322114091E-2</v>
      </c>
      <c r="V396" s="533">
        <v>1.3125634040240695E-2</v>
      </c>
      <c r="W396" s="533">
        <v>3.9023923309314826E-2</v>
      </c>
      <c r="X396" s="533">
        <v>3.2085248465048274E-2</v>
      </c>
      <c r="Y396" s="533">
        <v>2.8275512459303997E-2</v>
      </c>
      <c r="Z396" s="533">
        <v>1.8310691308468314E-2</v>
      </c>
      <c r="AA396" s="533">
        <v>3.4825645753829237E-2</v>
      </c>
      <c r="AB396" s="533">
        <v>2.7172361728442142E-2</v>
      </c>
      <c r="AC396" s="533">
        <v>5.2906336613746927E-2</v>
      </c>
      <c r="AD396" s="533">
        <v>3.8873637101209356E-2</v>
      </c>
      <c r="AE396" s="533">
        <v>5.0112869649245897E-2</v>
      </c>
      <c r="AF396" s="533">
        <v>9.4031438076916732E-3</v>
      </c>
      <c r="AG396" s="533">
        <v>2.9348881751188695E-2</v>
      </c>
      <c r="AH396" s="533">
        <v>1.8635332767459812E-2</v>
      </c>
      <c r="AI396" s="533">
        <v>4.6797256738582205E-2</v>
      </c>
      <c r="AJ396" s="533">
        <v>3.9865638678235137E-2</v>
      </c>
      <c r="AK396" s="533">
        <v>3.4246415703202096E-2</v>
      </c>
      <c r="AL396" s="533">
        <v>3.7787845714926251E-2</v>
      </c>
      <c r="AM396" s="533">
        <v>3.6268436489905881E-2</v>
      </c>
      <c r="AN396" s="533">
        <v>4.2126113426000637E-2</v>
      </c>
      <c r="AO396" s="533">
        <v>4.9716148205576856E-2</v>
      </c>
      <c r="AP396" s="533">
        <v>4.8487968198371978E-2</v>
      </c>
      <c r="AQ396" s="533">
        <v>5.0303668676117054E-2</v>
      </c>
      <c r="AR396" s="533">
        <v>1.3436867969320384E-2</v>
      </c>
      <c r="AS396" s="533">
        <v>4.6286803333376696E-2</v>
      </c>
      <c r="AT396" s="533">
        <v>2.8334691587231738E-2</v>
      </c>
      <c r="AU396" s="533">
        <v>4.8233812402018308E-2</v>
      </c>
      <c r="AV396" s="533">
        <v>4.6168320388639758E-2</v>
      </c>
      <c r="AW396" s="533">
        <v>4.2115566546862729E-2</v>
      </c>
      <c r="AX396" s="533">
        <v>4.9623890429942974E-2</v>
      </c>
      <c r="AY396" s="533">
        <v>4.9182762330624262E-2</v>
      </c>
      <c r="AZ396" s="533">
        <v>4.5330072776044505E-2</v>
      </c>
      <c r="BA396" s="533">
        <v>5.1936557720703137E-2</v>
      </c>
      <c r="BB396" s="533">
        <v>5.0434906575628921E-2</v>
      </c>
      <c r="BC396" s="533">
        <v>5.1392423669437859E-2</v>
      </c>
      <c r="BD396" s="533">
        <v>3.0257245573422513E-2</v>
      </c>
      <c r="BE396" s="533">
        <v>3.8181037238186812E-2</v>
      </c>
      <c r="BF396" s="533">
        <v>3.8172774303100614E-2</v>
      </c>
      <c r="BG396" s="533">
        <v>5.1879246262300539E-2</v>
      </c>
      <c r="BH396" s="533">
        <v>4.5655317390073454E-2</v>
      </c>
      <c r="BI396" s="533">
        <v>4.5264740810578616E-2</v>
      </c>
      <c r="BJ396" s="533">
        <v>0</v>
      </c>
    </row>
    <row r="397" spans="1:62" ht="14.25" customHeight="1" x14ac:dyDescent="0.35">
      <c r="A397" s="46" t="s">
        <v>150</v>
      </c>
      <c r="B397" s="533">
        <v>1.5002158777305571E-3</v>
      </c>
      <c r="C397" s="533">
        <v>1.7835393721448899E-2</v>
      </c>
      <c r="D397" s="533">
        <v>8.5071590254643583E-3</v>
      </c>
      <c r="E397" s="533">
        <v>4.6236780755479032E-2</v>
      </c>
      <c r="F397" s="533">
        <v>3.7728914085738079E-2</v>
      </c>
      <c r="G397" s="533">
        <v>5.4665726621425471E-2</v>
      </c>
      <c r="H397" s="533">
        <v>2.557018109982222E-3</v>
      </c>
      <c r="I397" s="533">
        <v>1.5326007448940842E-2</v>
      </c>
      <c r="J397" s="533">
        <v>8.5364193148257696E-3</v>
      </c>
      <c r="K397" s="533">
        <v>3.5858295590676617E-2</v>
      </c>
      <c r="L397" s="533">
        <v>3.2656156675680843E-2</v>
      </c>
      <c r="M397" s="533">
        <v>2.7503399333799861E-2</v>
      </c>
      <c r="N397" s="533">
        <v>3.6464898495451592E-3</v>
      </c>
      <c r="O397" s="533">
        <v>4.0207810005148177E-2</v>
      </c>
      <c r="P397" s="533">
        <v>1.7769477452449587E-2</v>
      </c>
      <c r="Q397" s="533">
        <v>5.7767209071227239E-2</v>
      </c>
      <c r="R397" s="533">
        <v>4.9001490252252249E-2</v>
      </c>
      <c r="S397" s="533">
        <v>5.5553976692302325E-2</v>
      </c>
      <c r="T397" s="533">
        <v>1.6281059223433537E-3</v>
      </c>
      <c r="U397" s="533">
        <v>2.6993036107783943E-2</v>
      </c>
      <c r="V397" s="533">
        <v>1.2737771864662047E-2</v>
      </c>
      <c r="W397" s="533">
        <v>5.2569329523758639E-2</v>
      </c>
      <c r="X397" s="533">
        <v>4.635511202063447E-2</v>
      </c>
      <c r="Y397" s="533">
        <v>4.0207134399045129E-2</v>
      </c>
      <c r="Z397" s="533">
        <v>1.333982103225299E-2</v>
      </c>
      <c r="AA397" s="533">
        <v>5.8769795043786162E-2</v>
      </c>
      <c r="AB397" s="533">
        <v>3.074253983346658E-2</v>
      </c>
      <c r="AC397" s="533">
        <v>6.5146602344996182E-2</v>
      </c>
      <c r="AD397" s="533">
        <v>6.0490110711318136E-2</v>
      </c>
      <c r="AE397" s="533">
        <v>5.5299161528689071E-2</v>
      </c>
      <c r="AF397" s="533">
        <v>5.9620077754412703E-4</v>
      </c>
      <c r="AG397" s="533">
        <v>3.6360742374360579E-2</v>
      </c>
      <c r="AH397" s="533">
        <v>1.7119838777539923E-2</v>
      </c>
      <c r="AI397" s="533">
        <v>5.7943420986782235E-2</v>
      </c>
      <c r="AJ397" s="533">
        <v>4.9121319875157381E-2</v>
      </c>
      <c r="AK397" s="533">
        <v>4.9561032363615809E-2</v>
      </c>
      <c r="AL397" s="533">
        <v>4.392310247640141E-2</v>
      </c>
      <c r="AM397" s="533">
        <v>7.2102594579515678E-2</v>
      </c>
      <c r="AN397" s="533">
        <v>4.7975354122334321E-2</v>
      </c>
      <c r="AO397" s="533">
        <v>7.7950678093120992E-2</v>
      </c>
      <c r="AP397" s="533">
        <v>7.1855716490414501E-2</v>
      </c>
      <c r="AQ397" s="533">
        <v>7.203834361800325E-2</v>
      </c>
      <c r="AR397" s="533">
        <v>8.1802764565443165E-3</v>
      </c>
      <c r="AS397" s="533">
        <v>5.8198480576100525E-2</v>
      </c>
      <c r="AT397" s="533">
        <v>3.0841496706850744E-2</v>
      </c>
      <c r="AU397" s="533">
        <v>6.3753022735777279E-2</v>
      </c>
      <c r="AV397" s="533">
        <v>5.946114996235588E-2</v>
      </c>
      <c r="AW397" s="533">
        <v>5.2644983043064919E-2</v>
      </c>
      <c r="AX397" s="533">
        <v>7.504783621521724E-2</v>
      </c>
      <c r="AY397" s="533">
        <v>0.104649112283347</v>
      </c>
      <c r="AZ397" s="533">
        <v>8.8135337758723689E-2</v>
      </c>
      <c r="BA397" s="533">
        <v>9.0089676564407709E-2</v>
      </c>
      <c r="BB397" s="533">
        <v>8.9209755951318331E-2</v>
      </c>
      <c r="BC397" s="533">
        <v>7.0637552987622379E-2</v>
      </c>
      <c r="BD397" s="533">
        <v>4.5954505402229992E-2</v>
      </c>
      <c r="BE397" s="533">
        <v>7.0975995002237183E-2</v>
      </c>
      <c r="BF397" s="533">
        <v>5.5459678884611979E-2</v>
      </c>
      <c r="BG397" s="533">
        <v>7.7993136288794562E-2</v>
      </c>
      <c r="BH397" s="533">
        <v>7.3520611321823665E-2</v>
      </c>
      <c r="BI397" s="533">
        <v>6.2072234012010112E-2</v>
      </c>
      <c r="BJ397" s="533">
        <v>0</v>
      </c>
    </row>
    <row r="398" spans="1:62" ht="14.25" customHeight="1" x14ac:dyDescent="0.35">
      <c r="A398" s="46" t="s">
        <v>151</v>
      </c>
      <c r="B398" s="533">
        <v>1.4384360047503417E-2</v>
      </c>
      <c r="C398" s="533">
        <v>9.0095487334955517E-3</v>
      </c>
      <c r="D398" s="533">
        <v>1.6197676304378749E-2</v>
      </c>
      <c r="E398" s="533">
        <v>3.6756840900744409E-2</v>
      </c>
      <c r="F398" s="533">
        <v>3.5636625743619449E-2</v>
      </c>
      <c r="G398" s="533">
        <v>3.2874313814587185E-2</v>
      </c>
      <c r="H398" s="533">
        <v>2.1958740871037018E-2</v>
      </c>
      <c r="I398" s="533">
        <v>8.6082769095326053E-3</v>
      </c>
      <c r="J398" s="533">
        <v>2.3050907772187986E-2</v>
      </c>
      <c r="K398" s="533">
        <v>3.3446143283785972E-2</v>
      </c>
      <c r="L398" s="533">
        <v>3.4102532962401372E-2</v>
      </c>
      <c r="M398" s="533">
        <v>2.7697417005410743E-2</v>
      </c>
      <c r="N398" s="533">
        <v>1.6355046223562035E-2</v>
      </c>
      <c r="O398" s="533">
        <v>2.0610154231977176E-2</v>
      </c>
      <c r="P398" s="533">
        <v>2.077317053113097E-2</v>
      </c>
      <c r="Q398" s="533">
        <v>6.0232752845416279E-2</v>
      </c>
      <c r="R398" s="533">
        <v>5.8478281727950547E-2</v>
      </c>
      <c r="S398" s="533">
        <v>5.9409668733051479E-2</v>
      </c>
      <c r="T398" s="533">
        <v>1.50738226280034E-2</v>
      </c>
      <c r="U398" s="533">
        <v>2.708954315269417E-2</v>
      </c>
      <c r="V398" s="533">
        <v>1.7577334625457488E-2</v>
      </c>
      <c r="W398" s="533">
        <v>5.7562392656328412E-2</v>
      </c>
      <c r="X398" s="533">
        <v>5.3636651973288263E-2</v>
      </c>
      <c r="Y398" s="533">
        <v>4.6705341827535482E-2</v>
      </c>
      <c r="Z398" s="533">
        <v>4.5561955543797175E-2</v>
      </c>
      <c r="AA398" s="533">
        <v>3.8096299318289936E-2</v>
      </c>
      <c r="AB398" s="533">
        <v>4.7999838096934422E-2</v>
      </c>
      <c r="AC398" s="533">
        <v>8.8420860821115124E-2</v>
      </c>
      <c r="AD398" s="533">
        <v>8.0800572979987176E-2</v>
      </c>
      <c r="AE398" s="533">
        <v>8.6224218891872817E-2</v>
      </c>
      <c r="AF398" s="533">
        <v>1.5901859685627504E-2</v>
      </c>
      <c r="AG398" s="533">
        <v>3.3537648245185146E-2</v>
      </c>
      <c r="AH398" s="533">
        <v>3.4222045049711054E-2</v>
      </c>
      <c r="AI398" s="533">
        <v>6.5354161216638201E-2</v>
      </c>
      <c r="AJ398" s="533">
        <v>6.9716557152637873E-2</v>
      </c>
      <c r="AK398" s="533">
        <v>6.1502214550646056E-2</v>
      </c>
      <c r="AL398" s="533">
        <v>9.1134845258072375E-2</v>
      </c>
      <c r="AM398" s="533">
        <v>5.6414253298701124E-2</v>
      </c>
      <c r="AN398" s="533">
        <v>0.10149389874891579</v>
      </c>
      <c r="AO398" s="533">
        <v>0.10581615435334479</v>
      </c>
      <c r="AP398" s="533">
        <v>0.10340048281171596</v>
      </c>
      <c r="AQ398" s="533">
        <v>0.11789474560678574</v>
      </c>
      <c r="AR398" s="533">
        <v>3.646583662849464E-2</v>
      </c>
      <c r="AS398" s="533">
        <v>6.608219270896265E-2</v>
      </c>
      <c r="AT398" s="533">
        <v>6.190170872398186E-2</v>
      </c>
      <c r="AU398" s="533">
        <v>7.3806108907740878E-2</v>
      </c>
      <c r="AV398" s="533">
        <v>8.116033449043368E-2</v>
      </c>
      <c r="AW398" s="533">
        <v>8.2004620274623602E-2</v>
      </c>
      <c r="AX398" s="533">
        <v>0.12995078298236656</v>
      </c>
      <c r="AY398" s="533">
        <v>7.7360303894849686E-2</v>
      </c>
      <c r="AZ398" s="533">
        <v>0.13995029215721783</v>
      </c>
      <c r="BA398" s="533">
        <v>0.15488233121399142</v>
      </c>
      <c r="BB398" s="533">
        <v>0.11543087412538117</v>
      </c>
      <c r="BC398" s="533">
        <v>0.11538078306717606</v>
      </c>
      <c r="BD398" s="533">
        <v>0.1118280036327734</v>
      </c>
      <c r="BE398" s="533">
        <v>0.10248899286152312</v>
      </c>
      <c r="BF398" s="533">
        <v>0.10626536823204251</v>
      </c>
      <c r="BG398" s="533">
        <v>0.12249294094478884</v>
      </c>
      <c r="BH398" s="533">
        <v>0.11884148092420499</v>
      </c>
      <c r="BI398" s="533">
        <v>9.7537061853747539E-2</v>
      </c>
      <c r="BJ398" s="533">
        <v>0</v>
      </c>
    </row>
    <row r="399" spans="1:62" ht="14.25" customHeight="1" x14ac:dyDescent="0.35">
      <c r="A399" s="46" t="s">
        <v>217</v>
      </c>
      <c r="B399" s="533">
        <v>9.5666829225579605E-3</v>
      </c>
      <c r="C399" s="533">
        <v>1.0303563463686502E-2</v>
      </c>
      <c r="D399" s="533">
        <v>2.5533975589241167E-2</v>
      </c>
      <c r="E399" s="533">
        <v>1.3078451337025192E-2</v>
      </c>
      <c r="F399" s="533">
        <v>3.3863122845376716E-2</v>
      </c>
      <c r="G399" s="533">
        <v>6.2910721547047271E-2</v>
      </c>
      <c r="H399" s="533">
        <v>1.2408459985432855E-2</v>
      </c>
      <c r="I399" s="533">
        <v>6.9212773773823528E-3</v>
      </c>
      <c r="J399" s="533">
        <v>1.8117860655466046E-2</v>
      </c>
      <c r="K399" s="533">
        <v>1.2395793941130094E-2</v>
      </c>
      <c r="L399" s="533">
        <v>3.4765406549719734E-2</v>
      </c>
      <c r="M399" s="533">
        <v>1.5159567721414793E-2</v>
      </c>
      <c r="N399" s="533">
        <v>1.2107476830549262E-2</v>
      </c>
      <c r="O399" s="533">
        <v>1.7584711574076622E-2</v>
      </c>
      <c r="P399" s="533">
        <v>1.5931793867058511E-2</v>
      </c>
      <c r="Q399" s="533">
        <v>4.313153242892636E-2</v>
      </c>
      <c r="R399" s="533">
        <v>4.9822419611303966E-2</v>
      </c>
      <c r="S399" s="533">
        <v>7.174229845740325E-2</v>
      </c>
      <c r="T399" s="533">
        <v>7.7905356310786975E-3</v>
      </c>
      <c r="U399" s="533">
        <v>1.8314280089776383E-2</v>
      </c>
      <c r="V399" s="533">
        <v>1.3301505089202368E-2</v>
      </c>
      <c r="W399" s="533">
        <v>3.7555073356314243E-2</v>
      </c>
      <c r="X399" s="533">
        <v>4.9719204255886232E-2</v>
      </c>
      <c r="Y399" s="533">
        <v>3.560312951954734E-2</v>
      </c>
      <c r="Z399" s="533">
        <v>2.1969384315592311E-2</v>
      </c>
      <c r="AA399" s="533">
        <v>2.8876211449661456E-2</v>
      </c>
      <c r="AB399" s="533">
        <v>2.9797354626059841E-2</v>
      </c>
      <c r="AC399" s="533">
        <v>5.6950610503957527E-2</v>
      </c>
      <c r="AD399" s="533">
        <v>5.4033550184878612E-2</v>
      </c>
      <c r="AE399" s="533">
        <v>6.3467435053498819E-2</v>
      </c>
      <c r="AF399" s="533">
        <v>1.3329899516163601E-2</v>
      </c>
      <c r="AG399" s="533">
        <v>2.5471021512570538E-2</v>
      </c>
      <c r="AH399" s="533">
        <v>2.1923320792333282E-2</v>
      </c>
      <c r="AI399" s="533">
        <v>5.0251923107378429E-2</v>
      </c>
      <c r="AJ399" s="533">
        <v>5.4583728368986097E-2</v>
      </c>
      <c r="AK399" s="533">
        <v>4.9366997432070181E-2</v>
      </c>
      <c r="AL399" s="533">
        <v>4.9535240988336858E-2</v>
      </c>
      <c r="AM399" s="533">
        <v>3.3549696386907163E-2</v>
      </c>
      <c r="AN399" s="533">
        <v>5.7096044755809025E-2</v>
      </c>
      <c r="AO399" s="533">
        <v>6.7637059406991218E-2</v>
      </c>
      <c r="AP399" s="533">
        <v>6.5450599931030778E-2</v>
      </c>
      <c r="AQ399" s="533">
        <v>4.5832721341805813E-2</v>
      </c>
      <c r="AR399" s="533">
        <v>2.7744197996217995E-2</v>
      </c>
      <c r="AS399" s="533">
        <v>4.4850193089506364E-2</v>
      </c>
      <c r="AT399" s="533">
        <v>4.2229342061468549E-2</v>
      </c>
      <c r="AU399" s="533">
        <v>6.234391246508697E-2</v>
      </c>
      <c r="AV399" s="533">
        <v>5.9500958343913349E-2</v>
      </c>
      <c r="AW399" s="533">
        <v>5.5996677568011466E-2</v>
      </c>
      <c r="AX399" s="533">
        <v>7.164584461383551E-2</v>
      </c>
      <c r="AY399" s="533">
        <v>4.632249248200853E-2</v>
      </c>
      <c r="AZ399" s="533">
        <v>6.8738333361777454E-2</v>
      </c>
      <c r="BA399" s="533">
        <v>7.883416648340702E-2</v>
      </c>
      <c r="BB399" s="533">
        <v>6.2742324003178807E-2</v>
      </c>
      <c r="BC399" s="533">
        <v>3.8890833279097772E-2</v>
      </c>
      <c r="BD399" s="533">
        <v>5.9687300182827294E-2</v>
      </c>
      <c r="BE399" s="533">
        <v>5.0312467656864292E-2</v>
      </c>
      <c r="BF399" s="533">
        <v>5.9683270671446964E-2</v>
      </c>
      <c r="BG399" s="533">
        <v>6.7949596040092597E-2</v>
      </c>
      <c r="BH399" s="533">
        <v>6.8630045564396835E-2</v>
      </c>
      <c r="BI399" s="533">
        <v>6.6229699829915625E-2</v>
      </c>
      <c r="BJ399" s="533">
        <v>0</v>
      </c>
    </row>
    <row r="400" spans="1:62" ht="14.25" customHeight="1" x14ac:dyDescent="0.35">
      <c r="A400" s="46" t="s">
        <v>153</v>
      </c>
      <c r="B400" s="533">
        <v>0.1795758598546095</v>
      </c>
      <c r="C400" s="533">
        <v>0.14997860135815794</v>
      </c>
      <c r="D400" s="533">
        <v>0.307690265680367</v>
      </c>
      <c r="E400" s="533">
        <v>0.25580214404157303</v>
      </c>
      <c r="F400" s="533">
        <v>0.2176870210846216</v>
      </c>
      <c r="G400" s="533">
        <v>0.22460435776112606</v>
      </c>
      <c r="H400" s="533">
        <v>0.21280993073897075</v>
      </c>
      <c r="I400" s="533">
        <v>0.15783746304366691</v>
      </c>
      <c r="J400" s="533">
        <v>0.22111509275851093</v>
      </c>
      <c r="K400" s="533">
        <v>0.26941088086670884</v>
      </c>
      <c r="L400" s="533">
        <v>0.27400247456494642</v>
      </c>
      <c r="M400" s="533">
        <v>0.27642363990636298</v>
      </c>
      <c r="N400" s="533">
        <v>0.24079142148275121</v>
      </c>
      <c r="O400" s="533">
        <v>0.22653820835139585</v>
      </c>
      <c r="P400" s="533">
        <v>0.2681444146672235</v>
      </c>
      <c r="Q400" s="533">
        <v>0.28907303962348396</v>
      </c>
      <c r="R400" s="533">
        <v>0.26035712173586567</v>
      </c>
      <c r="S400" s="533">
        <v>0.26754736727132783</v>
      </c>
      <c r="T400" s="533">
        <v>0.25101393964015006</v>
      </c>
      <c r="U400" s="533">
        <v>0.19373836338571201</v>
      </c>
      <c r="V400" s="533">
        <v>0.24791674315206511</v>
      </c>
      <c r="W400" s="533">
        <v>0.30639119773842882</v>
      </c>
      <c r="X400" s="533">
        <v>0.28875831026035514</v>
      </c>
      <c r="Y400" s="533">
        <v>0.2887793198267295</v>
      </c>
      <c r="Z400" s="533">
        <v>0.25998322497098414</v>
      </c>
      <c r="AA400" s="533">
        <v>0.2195651657682062</v>
      </c>
      <c r="AB400" s="533">
        <v>0.26347229403614719</v>
      </c>
      <c r="AC400" s="533">
        <v>0.29377339135820879</v>
      </c>
      <c r="AD400" s="533">
        <v>0.28920448026580547</v>
      </c>
      <c r="AE400" s="533">
        <v>0.3265193032608068</v>
      </c>
      <c r="AF400" s="533">
        <v>0.25160758014597362</v>
      </c>
      <c r="AG400" s="533">
        <v>0.2333992903476465</v>
      </c>
      <c r="AH400" s="533">
        <v>0.27139581799631901</v>
      </c>
      <c r="AI400" s="533">
        <v>0.31928737125072781</v>
      </c>
      <c r="AJ400" s="533">
        <v>0.30240705966376474</v>
      </c>
      <c r="AK400" s="533">
        <v>0.3017419154984568</v>
      </c>
      <c r="AL400" s="533">
        <v>0.29686581179045607</v>
      </c>
      <c r="AM400" s="533">
        <v>0.27693384313974523</v>
      </c>
      <c r="AN400" s="533">
        <v>0.30251888803029564</v>
      </c>
      <c r="AO400" s="533">
        <v>0.29347052084572001</v>
      </c>
      <c r="AP400" s="533">
        <v>0.28139788429243051</v>
      </c>
      <c r="AQ400" s="533">
        <v>0.35642296621686631</v>
      </c>
      <c r="AR400" s="533">
        <v>0.27882011064006562</v>
      </c>
      <c r="AS400" s="533">
        <v>0.28476005982702485</v>
      </c>
      <c r="AT400" s="533">
        <v>0.30179594552292244</v>
      </c>
      <c r="AU400" s="533">
        <v>0.33648321426235495</v>
      </c>
      <c r="AV400" s="533">
        <v>0.31905708158080021</v>
      </c>
      <c r="AW400" s="533">
        <v>0.31130522430595392</v>
      </c>
      <c r="AX400" s="533">
        <v>0.33661770371264726</v>
      </c>
      <c r="AY400" s="533">
        <v>0.31091964315363663</v>
      </c>
      <c r="AZ400" s="533">
        <v>0.3721237133391318</v>
      </c>
      <c r="BA400" s="533">
        <v>0.32304787200880825</v>
      </c>
      <c r="BB400" s="533">
        <v>0.39245171733498868</v>
      </c>
      <c r="BC400" s="533">
        <v>0.50150967669146151</v>
      </c>
      <c r="BD400" s="533">
        <v>0.32021095609992367</v>
      </c>
      <c r="BE400" s="533">
        <v>0.35927718806707293</v>
      </c>
      <c r="BF400" s="533">
        <v>0.35723906654876358</v>
      </c>
      <c r="BG400" s="533">
        <v>0.34222238308627456</v>
      </c>
      <c r="BH400" s="533">
        <v>0.35527535758512202</v>
      </c>
      <c r="BI400" s="533">
        <v>0.49634045282180728</v>
      </c>
      <c r="BJ400" s="533">
        <v>0</v>
      </c>
    </row>
    <row r="401" spans="1:62" ht="14.25" customHeight="1" x14ac:dyDescent="0.35">
      <c r="A401" s="46" t="s">
        <v>154</v>
      </c>
      <c r="B401" s="533">
        <v>1.5010522280635451E-2</v>
      </c>
      <c r="C401" s="533">
        <v>1.5558333331399908E-2</v>
      </c>
      <c r="D401" s="533">
        <v>2.499457213430336E-2</v>
      </c>
      <c r="E401" s="533">
        <v>4.5818045393418792E-2</v>
      </c>
      <c r="F401" s="533">
        <v>5.1645562749182874E-2</v>
      </c>
      <c r="G401" s="533">
        <v>4.2321386960094944E-2</v>
      </c>
      <c r="H401" s="533">
        <v>1.4797889561428083E-2</v>
      </c>
      <c r="I401" s="533">
        <v>1.6613226175745621E-2</v>
      </c>
      <c r="J401" s="533">
        <v>3.9038826903782083E-2</v>
      </c>
      <c r="K401" s="533">
        <v>5.7456267491455069E-2</v>
      </c>
      <c r="L401" s="533">
        <v>4.0554179194165221E-2</v>
      </c>
      <c r="M401" s="533">
        <v>4.9317747617775638E-2</v>
      </c>
      <c r="N401" s="533">
        <v>4.6594300483448793E-3</v>
      </c>
      <c r="O401" s="533">
        <v>3.294656454029795E-2</v>
      </c>
      <c r="P401" s="533">
        <v>3.6364242070733396E-2</v>
      </c>
      <c r="Q401" s="533">
        <v>7.3550572371562623E-2</v>
      </c>
      <c r="R401" s="533">
        <v>6.8258941588375657E-2</v>
      </c>
      <c r="S401" s="533">
        <v>6.7726722000605602E-2</v>
      </c>
      <c r="T401" s="533">
        <v>4.845150389220375E-3</v>
      </c>
      <c r="U401" s="533">
        <v>3.5779929408313996E-2</v>
      </c>
      <c r="V401" s="533">
        <v>2.1306160661861712E-2</v>
      </c>
      <c r="W401" s="533">
        <v>6.9462905122637406E-2</v>
      </c>
      <c r="X401" s="533">
        <v>6.545186436107342E-2</v>
      </c>
      <c r="Y401" s="533">
        <v>6.1934148258500694E-2</v>
      </c>
      <c r="Z401" s="533">
        <v>3.7365909631004161E-2</v>
      </c>
      <c r="AA401" s="533">
        <v>5.3402400311053387E-2</v>
      </c>
      <c r="AB401" s="533">
        <v>7.0750576850658733E-2</v>
      </c>
      <c r="AC401" s="533">
        <v>8.2301582463601503E-2</v>
      </c>
      <c r="AD401" s="533">
        <v>7.4756022816497208E-2</v>
      </c>
      <c r="AE401" s="533">
        <v>7.5539483194437665E-2</v>
      </c>
      <c r="AF401" s="533">
        <v>1.2049026031371255E-2</v>
      </c>
      <c r="AG401" s="533">
        <v>4.5725892283902864E-2</v>
      </c>
      <c r="AH401" s="533">
        <v>5.7161906244435567E-2</v>
      </c>
      <c r="AI401" s="533">
        <v>7.5666563979553861E-2</v>
      </c>
      <c r="AJ401" s="533">
        <v>7.8160727372683342E-2</v>
      </c>
      <c r="AK401" s="533">
        <v>7.131720522994961E-2</v>
      </c>
      <c r="AL401" s="533">
        <v>8.1926797264468054E-2</v>
      </c>
      <c r="AM401" s="533">
        <v>6.4905105270350066E-2</v>
      </c>
      <c r="AN401" s="533">
        <v>7.7709201460643168E-2</v>
      </c>
      <c r="AO401" s="533">
        <v>8.6330433111634824E-2</v>
      </c>
      <c r="AP401" s="533">
        <v>8.1527393296745465E-2</v>
      </c>
      <c r="AQ401" s="533">
        <v>8.3030244156588995E-2</v>
      </c>
      <c r="AR401" s="533">
        <v>6.6161546577010358E-2</v>
      </c>
      <c r="AS401" s="533">
        <v>7.7218110571165344E-2</v>
      </c>
      <c r="AT401" s="533">
        <v>7.6641544071891651E-2</v>
      </c>
      <c r="AU401" s="533">
        <v>9.0080810974100881E-2</v>
      </c>
      <c r="AV401" s="533">
        <v>8.2502979959839337E-2</v>
      </c>
      <c r="AW401" s="533">
        <v>8.1949058101911443E-2</v>
      </c>
      <c r="AX401" s="533">
        <v>0.10571020328655294</v>
      </c>
      <c r="AY401" s="533">
        <v>9.086810077238941E-2</v>
      </c>
      <c r="AZ401" s="533">
        <v>9.3693652931099228E-2</v>
      </c>
      <c r="BA401" s="533">
        <v>9.7867471315500401E-2</v>
      </c>
      <c r="BB401" s="533">
        <v>9.0969399960949215E-2</v>
      </c>
      <c r="BC401" s="533">
        <v>9.6900126886910173E-2</v>
      </c>
      <c r="BD401" s="533">
        <v>0.11162072615276648</v>
      </c>
      <c r="BE401" s="533">
        <v>0.10271704311340775</v>
      </c>
      <c r="BF401" s="533">
        <v>9.5980756797269404E-2</v>
      </c>
      <c r="BG401" s="533">
        <v>9.6313049726168207E-2</v>
      </c>
      <c r="BH401" s="533">
        <v>0.10345070194585609</v>
      </c>
      <c r="BI401" s="533">
        <v>0.10060213932340886</v>
      </c>
      <c r="BJ401" s="533">
        <v>0</v>
      </c>
    </row>
    <row r="402" spans="1:62" ht="14.25" customHeight="1" x14ac:dyDescent="0.35">
      <c r="A402" s="46" t="s">
        <v>155</v>
      </c>
      <c r="B402" s="533">
        <v>4.3592796317310417E-2</v>
      </c>
      <c r="C402" s="533">
        <v>4.5898054491974032E-2</v>
      </c>
      <c r="D402" s="533">
        <v>7.1153840750620118E-2</v>
      </c>
      <c r="E402" s="533">
        <v>0.10344343572752841</v>
      </c>
      <c r="F402" s="533">
        <v>0.11665453645066115</v>
      </c>
      <c r="G402" s="533">
        <v>0.10192704905217757</v>
      </c>
      <c r="H402" s="533">
        <v>4.3154214910712987E-2</v>
      </c>
      <c r="I402" s="533">
        <v>7.2242137975742041E-2</v>
      </c>
      <c r="J402" s="533">
        <v>6.4404720183283595E-2</v>
      </c>
      <c r="K402" s="533">
        <v>0.10912148032655605</v>
      </c>
      <c r="L402" s="533">
        <v>9.9649467638233E-2</v>
      </c>
      <c r="M402" s="533">
        <v>9.4862975061665522E-2</v>
      </c>
      <c r="N402" s="533">
        <v>5.5390919147256933E-2</v>
      </c>
      <c r="O402" s="533">
        <v>8.4273702501240874E-2</v>
      </c>
      <c r="P402" s="533">
        <v>0.10908698150408982</v>
      </c>
      <c r="Q402" s="533">
        <v>0.13774033033039806</v>
      </c>
      <c r="R402" s="533">
        <v>0.14070854744869485</v>
      </c>
      <c r="S402" s="533">
        <v>0.1286444689608475</v>
      </c>
      <c r="T402" s="533">
        <v>4.8474918310739488E-2</v>
      </c>
      <c r="U402" s="533">
        <v>5.0264653410414709E-2</v>
      </c>
      <c r="V402" s="533">
        <v>8.9168949979309742E-2</v>
      </c>
      <c r="W402" s="533">
        <v>0.12655638580051687</v>
      </c>
      <c r="X402" s="533">
        <v>0.1200338136047983</v>
      </c>
      <c r="Y402" s="533">
        <v>0.12099158159289858</v>
      </c>
      <c r="Z402" s="533">
        <v>9.8850348975605559E-2</v>
      </c>
      <c r="AA402" s="533">
        <v>8.7780872268543614E-2</v>
      </c>
      <c r="AB402" s="533">
        <v>0.1287385285543044</v>
      </c>
      <c r="AC402" s="533">
        <v>0.15787846721320728</v>
      </c>
      <c r="AD402" s="533">
        <v>0.16051773657264756</v>
      </c>
      <c r="AE402" s="533">
        <v>0.16108851779327568</v>
      </c>
      <c r="AF402" s="533">
        <v>8.598053723063083E-2</v>
      </c>
      <c r="AG402" s="533">
        <v>9.567126593281465E-2</v>
      </c>
      <c r="AH402" s="533">
        <v>0.11494065732257411</v>
      </c>
      <c r="AI402" s="533">
        <v>0.14696245468101918</v>
      </c>
      <c r="AJ402" s="533">
        <v>0.13737770213553324</v>
      </c>
      <c r="AK402" s="533">
        <v>0.14685346105054775</v>
      </c>
      <c r="AL402" s="533">
        <v>0.13852185864302041</v>
      </c>
      <c r="AM402" s="533">
        <v>0.12327282473762856</v>
      </c>
      <c r="AN402" s="533">
        <v>0.15861878325981102</v>
      </c>
      <c r="AO402" s="533">
        <v>0.1708951182016098</v>
      </c>
      <c r="AP402" s="533">
        <v>0.17693671176331094</v>
      </c>
      <c r="AQ402" s="533">
        <v>0.18374889670473715</v>
      </c>
      <c r="AR402" s="533">
        <v>0.11727545580400353</v>
      </c>
      <c r="AS402" s="533">
        <v>0.12880528436959632</v>
      </c>
      <c r="AT402" s="533">
        <v>0.14142299646319653</v>
      </c>
      <c r="AU402" s="533">
        <v>0.16071748128804197</v>
      </c>
      <c r="AV402" s="533">
        <v>0.15565477175288636</v>
      </c>
      <c r="AW402" s="533">
        <v>0.16079577152367475</v>
      </c>
      <c r="AX402" s="533">
        <v>0.19836564124607287</v>
      </c>
      <c r="AY402" s="533">
        <v>0.15695100378491575</v>
      </c>
      <c r="AZ402" s="533">
        <v>0.20758383022014384</v>
      </c>
      <c r="BA402" s="533">
        <v>0.2109353794618955</v>
      </c>
      <c r="BB402" s="533">
        <v>0.21314290820810611</v>
      </c>
      <c r="BC402" s="533">
        <v>0.25733027777325695</v>
      </c>
      <c r="BD402" s="533">
        <v>0.16777569677456777</v>
      </c>
      <c r="BE402" s="533">
        <v>0.16621260838326557</v>
      </c>
      <c r="BF402" s="533">
        <v>0.18865199600188923</v>
      </c>
      <c r="BG402" s="533">
        <v>0.19590421830580285</v>
      </c>
      <c r="BH402" s="533">
        <v>0.1887930713718195</v>
      </c>
      <c r="BI402" s="533">
        <v>0.20116735120875293</v>
      </c>
      <c r="BJ402" s="533">
        <v>0</v>
      </c>
    </row>
    <row r="403" spans="1:62" ht="14.25" customHeight="1" x14ac:dyDescent="0.35">
      <c r="A403" s="46" t="s">
        <v>156</v>
      </c>
      <c r="B403" s="533">
        <v>7.9373946297303946E-2</v>
      </c>
      <c r="C403" s="533">
        <v>2.937344612202061E-2</v>
      </c>
      <c r="D403" s="533">
        <v>6.4124991458929109E-2</v>
      </c>
      <c r="E403" s="533">
        <v>6.4909680045136142E-2</v>
      </c>
      <c r="F403" s="533">
        <v>7.6357934144920564E-2</v>
      </c>
      <c r="G403" s="533">
        <v>5.8424488333640244E-2</v>
      </c>
      <c r="H403" s="533">
        <v>7.6465494309312473E-2</v>
      </c>
      <c r="I403" s="533">
        <v>0.11556168390777112</v>
      </c>
      <c r="J403" s="533">
        <v>4.8701588660701588E-2</v>
      </c>
      <c r="K403" s="533">
        <v>6.5366428851251018E-2</v>
      </c>
      <c r="L403" s="533">
        <v>8.1492323606581013E-2</v>
      </c>
      <c r="M403" s="533">
        <v>6.9612114301322775E-2</v>
      </c>
      <c r="N403" s="533">
        <v>8.1382230946206696E-2</v>
      </c>
      <c r="O403" s="533">
        <v>6.7129673074009688E-2</v>
      </c>
      <c r="P403" s="533">
        <v>6.9926051150393728E-2</v>
      </c>
      <c r="Q403" s="533">
        <v>8.5739309836375899E-2</v>
      </c>
      <c r="R403" s="533">
        <v>7.4512672288836207E-2</v>
      </c>
      <c r="S403" s="533">
        <v>7.0551434729475518E-2</v>
      </c>
      <c r="T403" s="533">
        <v>6.2085766727293525E-2</v>
      </c>
      <c r="U403" s="533">
        <v>6.8196989501015562E-2</v>
      </c>
      <c r="V403" s="533">
        <v>5.5126123877887137E-2</v>
      </c>
      <c r="W403" s="533">
        <v>8.141202580644942E-2</v>
      </c>
      <c r="X403" s="533">
        <v>8.234168840809053E-2</v>
      </c>
      <c r="Y403" s="533">
        <v>7.6553373455635093E-2</v>
      </c>
      <c r="Z403" s="533">
        <v>8.195466062629761E-2</v>
      </c>
      <c r="AA403" s="533">
        <v>7.4911234395019094E-2</v>
      </c>
      <c r="AB403" s="533">
        <v>7.5869963429507498E-2</v>
      </c>
      <c r="AC403" s="533">
        <v>9.7479257115642676E-2</v>
      </c>
      <c r="AD403" s="533">
        <v>8.7996736748732873E-2</v>
      </c>
      <c r="AE403" s="533">
        <v>9.2017306749789779E-2</v>
      </c>
      <c r="AF403" s="533">
        <v>5.9104640868809372E-2</v>
      </c>
      <c r="AG403" s="533">
        <v>8.3604265956039009E-2</v>
      </c>
      <c r="AH403" s="533">
        <v>6.895041051670095E-2</v>
      </c>
      <c r="AI403" s="533">
        <v>9.0694873076608201E-2</v>
      </c>
      <c r="AJ403" s="533">
        <v>8.7189342714849391E-2</v>
      </c>
      <c r="AK403" s="533">
        <v>7.9553178582538714E-2</v>
      </c>
      <c r="AL403" s="533">
        <v>9.3954926518534029E-2</v>
      </c>
      <c r="AM403" s="533">
        <v>8.7367139220362669E-2</v>
      </c>
      <c r="AN403" s="533">
        <v>8.9958003116387061E-2</v>
      </c>
      <c r="AO403" s="533">
        <v>0.10848745805106894</v>
      </c>
      <c r="AP403" s="533">
        <v>9.763241688334702E-2</v>
      </c>
      <c r="AQ403" s="533">
        <v>9.9544053845027541E-2</v>
      </c>
      <c r="AR403" s="533">
        <v>7.4777582439446183E-2</v>
      </c>
      <c r="AS403" s="533">
        <v>9.4259594333423374E-2</v>
      </c>
      <c r="AT403" s="533">
        <v>7.996200272585488E-2</v>
      </c>
      <c r="AU403" s="533">
        <v>9.6763306268917909E-2</v>
      </c>
      <c r="AV403" s="533">
        <v>8.7447793832924989E-2</v>
      </c>
      <c r="AW403" s="533">
        <v>9.7625380060430478E-2</v>
      </c>
      <c r="AX403" s="533">
        <v>0.12104367232475272</v>
      </c>
      <c r="AY403" s="533">
        <v>0.10636390792894572</v>
      </c>
      <c r="AZ403" s="533">
        <v>0.12768532659572385</v>
      </c>
      <c r="BA403" s="533">
        <v>0.13228269994396835</v>
      </c>
      <c r="BB403" s="533">
        <v>0.12653555842237943</v>
      </c>
      <c r="BC403" s="533">
        <v>0.1192390807361122</v>
      </c>
      <c r="BD403" s="533">
        <v>9.6520042998027841E-2</v>
      </c>
      <c r="BE403" s="533">
        <v>0.11166605786432507</v>
      </c>
      <c r="BF403" s="533">
        <v>9.6364826521817881E-2</v>
      </c>
      <c r="BG403" s="533">
        <v>0.11544200020235931</v>
      </c>
      <c r="BH403" s="533">
        <v>0.10169646614620256</v>
      </c>
      <c r="BI403" s="533">
        <v>0.11808291152095701</v>
      </c>
      <c r="BJ403" s="533">
        <v>0</v>
      </c>
    </row>
    <row r="404" spans="1:62" ht="14.25" customHeight="1" x14ac:dyDescent="0.35">
      <c r="A404" s="46" t="s">
        <v>157</v>
      </c>
      <c r="B404" s="533">
        <v>4.2510838329887127E-2</v>
      </c>
      <c r="C404" s="533">
        <v>2.035427191515608E-2</v>
      </c>
      <c r="D404" s="533">
        <v>6.8687261492963683E-2</v>
      </c>
      <c r="E404" s="533">
        <v>8.552709746626555E-2</v>
      </c>
      <c r="F404" s="533">
        <v>9.6097461548677321E-2</v>
      </c>
      <c r="G404" s="533">
        <v>9.8705113618564419E-2</v>
      </c>
      <c r="H404" s="533">
        <v>8.5443525177609878E-2</v>
      </c>
      <c r="I404" s="533">
        <v>5.2828553234697373E-2</v>
      </c>
      <c r="J404" s="533">
        <v>5.9574917932343263E-2</v>
      </c>
      <c r="K404" s="533">
        <v>8.9446798483262507E-2</v>
      </c>
      <c r="L404" s="533">
        <v>8.7781791805837908E-2</v>
      </c>
      <c r="M404" s="533">
        <v>6.4924825636900288E-2</v>
      </c>
      <c r="N404" s="533">
        <v>5.474884641599808E-2</v>
      </c>
      <c r="O404" s="533">
        <v>2.6103452293141371E-2</v>
      </c>
      <c r="P404" s="533">
        <v>8.2505662168471716E-2</v>
      </c>
      <c r="Q404" s="533">
        <v>0.113663928703353</v>
      </c>
      <c r="R404" s="533">
        <v>0.10782932491998837</v>
      </c>
      <c r="S404" s="533">
        <v>6.9867875353489442E-2</v>
      </c>
      <c r="T404" s="533">
        <v>5.7553561936503413E-2</v>
      </c>
      <c r="U404" s="533">
        <v>3.4775394178469123E-2</v>
      </c>
      <c r="V404" s="533">
        <v>7.0730936381012022E-2</v>
      </c>
      <c r="W404" s="533">
        <v>0.10851674569028819</v>
      </c>
      <c r="X404" s="533">
        <v>0.1089253185650657</v>
      </c>
      <c r="Y404" s="533">
        <v>9.6488935483333885E-2</v>
      </c>
      <c r="Z404" s="533">
        <v>8.8585507732376015E-2</v>
      </c>
      <c r="AA404" s="533">
        <v>4.0298090162290363E-2</v>
      </c>
      <c r="AB404" s="533">
        <v>9.5965125023850809E-2</v>
      </c>
      <c r="AC404" s="533">
        <v>0.12963728693082743</v>
      </c>
      <c r="AD404" s="533">
        <v>0.11569745188612561</v>
      </c>
      <c r="AE404" s="533">
        <v>0.12982403234542012</v>
      </c>
      <c r="AF404" s="533">
        <v>7.2054781032610329E-2</v>
      </c>
      <c r="AG404" s="533">
        <v>4.3694097434630118E-2</v>
      </c>
      <c r="AH404" s="533">
        <v>8.7222570361693355E-2</v>
      </c>
      <c r="AI404" s="533">
        <v>0.12434223207972862</v>
      </c>
      <c r="AJ404" s="533">
        <v>0.11782390044059035</v>
      </c>
      <c r="AK404" s="533">
        <v>0.114326616143913</v>
      </c>
      <c r="AL404" s="533">
        <v>0.11598391969300796</v>
      </c>
      <c r="AM404" s="533">
        <v>8.9998901088751554E-2</v>
      </c>
      <c r="AN404" s="533">
        <v>0.11410439548575305</v>
      </c>
      <c r="AO404" s="533">
        <v>0.10686836301553684</v>
      </c>
      <c r="AP404" s="533">
        <v>0.12391983430272201</v>
      </c>
      <c r="AQ404" s="533">
        <v>0.12594322860432608</v>
      </c>
      <c r="AR404" s="533">
        <v>0.11096504545414465</v>
      </c>
      <c r="AS404" s="533">
        <v>9.0968839218317457E-2</v>
      </c>
      <c r="AT404" s="533">
        <v>0.10564957799300562</v>
      </c>
      <c r="AU404" s="533">
        <v>0.12500987338883748</v>
      </c>
      <c r="AV404" s="533">
        <v>0.13042392120289334</v>
      </c>
      <c r="AW404" s="533">
        <v>0.12147371630010895</v>
      </c>
      <c r="AX404" s="533">
        <v>9.8938933399134704E-2</v>
      </c>
      <c r="AY404" s="533">
        <v>0.11248129507398341</v>
      </c>
      <c r="AZ404" s="533">
        <v>8.2170871106736515E-2</v>
      </c>
      <c r="BA404" s="533">
        <v>0.13598204431787467</v>
      </c>
      <c r="BB404" s="533">
        <v>0.12058638753504869</v>
      </c>
      <c r="BC404" s="533">
        <v>9.0472966026021409E-2</v>
      </c>
      <c r="BD404" s="533">
        <v>0.103989863184375</v>
      </c>
      <c r="BE404" s="533">
        <v>0.1277698551346419</v>
      </c>
      <c r="BF404" s="533">
        <v>8.2517113662638586E-2</v>
      </c>
      <c r="BG404" s="533">
        <v>0.12265451415670696</v>
      </c>
      <c r="BH404" s="533">
        <v>9.3219174919630943E-2</v>
      </c>
      <c r="BI404" s="533">
        <v>0.11797912317998517</v>
      </c>
      <c r="BJ404" s="533">
        <v>0</v>
      </c>
    </row>
    <row r="405" spans="1:62" ht="14.25" customHeight="1" x14ac:dyDescent="0.35">
      <c r="A405" s="46" t="s">
        <v>158</v>
      </c>
      <c r="B405" s="533">
        <v>4.2840608820102155E-2</v>
      </c>
      <c r="C405" s="533">
        <v>3.0934154851126345E-2</v>
      </c>
      <c r="D405" s="533">
        <v>5.0486783662719477E-2</v>
      </c>
      <c r="E405" s="533">
        <v>6.6135854468383728E-2</v>
      </c>
      <c r="F405" s="533">
        <v>5.9855200693762572E-2</v>
      </c>
      <c r="G405" s="533">
        <v>4.9943379351990252E-2</v>
      </c>
      <c r="H405" s="533">
        <v>4.3138013330645965E-2</v>
      </c>
      <c r="I405" s="533">
        <v>1.0630680200824123E-2</v>
      </c>
      <c r="J405" s="533">
        <v>5.3103489477402899E-2</v>
      </c>
      <c r="K405" s="533">
        <v>6.4071694847604166E-2</v>
      </c>
      <c r="L405" s="533">
        <v>6.1242602762586883E-2</v>
      </c>
      <c r="M405" s="533">
        <v>4.774813781198365E-2</v>
      </c>
      <c r="N405" s="533">
        <v>4.952672779149913E-2</v>
      </c>
      <c r="O405" s="533">
        <v>3.2837833853987225E-2</v>
      </c>
      <c r="P405" s="533">
        <v>5.59056647283101E-2</v>
      </c>
      <c r="Q405" s="533">
        <v>6.8294453054489168E-2</v>
      </c>
      <c r="R405" s="533">
        <v>6.204790552075707E-2</v>
      </c>
      <c r="S405" s="533">
        <v>6.4843023400169078E-2</v>
      </c>
      <c r="T405" s="533">
        <v>4.6948366557017583E-2</v>
      </c>
      <c r="U405" s="533">
        <v>6.0546168547342308E-2</v>
      </c>
      <c r="V405" s="533">
        <v>5.1908299814693637E-2</v>
      </c>
      <c r="W405" s="533">
        <v>7.0129975706439293E-2</v>
      </c>
      <c r="X405" s="533">
        <v>6.1411043222358006E-2</v>
      </c>
      <c r="Y405" s="533">
        <v>6.0361298123515573E-2</v>
      </c>
      <c r="Z405" s="533">
        <v>5.6699824956581608E-2</v>
      </c>
      <c r="AA405" s="533">
        <v>4.5660432827535173E-2</v>
      </c>
      <c r="AB405" s="533">
        <v>5.7923492220498612E-2</v>
      </c>
      <c r="AC405" s="533">
        <v>7.1789553107991497E-2</v>
      </c>
      <c r="AD405" s="533">
        <v>6.3706267505124828E-2</v>
      </c>
      <c r="AE405" s="533">
        <v>6.9019917887350374E-2</v>
      </c>
      <c r="AF405" s="533">
        <v>4.7727156139068076E-2</v>
      </c>
      <c r="AG405" s="533">
        <v>3.684932618439983E-2</v>
      </c>
      <c r="AH405" s="533">
        <v>5.6007702505638003E-2</v>
      </c>
      <c r="AI405" s="533">
        <v>7.0258607969839945E-2</v>
      </c>
      <c r="AJ405" s="533">
        <v>6.2489752131672315E-2</v>
      </c>
      <c r="AK405" s="533">
        <v>6.9023930013453319E-2</v>
      </c>
      <c r="AL405" s="533">
        <v>6.1322106516463248E-2</v>
      </c>
      <c r="AM405" s="533">
        <v>7.0023214065980333E-2</v>
      </c>
      <c r="AN405" s="533">
        <v>6.2483124986385273E-2</v>
      </c>
      <c r="AO405" s="533">
        <v>7.5056805207536187E-2</v>
      </c>
      <c r="AP405" s="533">
        <v>6.7142771073978008E-2</v>
      </c>
      <c r="AQ405" s="533">
        <v>6.7030031786910388E-2</v>
      </c>
      <c r="AR405" s="533">
        <v>5.4788140841927374E-2</v>
      </c>
      <c r="AS405" s="533">
        <v>8.4012838482991722E-2</v>
      </c>
      <c r="AT405" s="533">
        <v>6.0723540986022624E-2</v>
      </c>
      <c r="AU405" s="533">
        <v>7.4931776802215536E-2</v>
      </c>
      <c r="AV405" s="533">
        <v>6.8744136324434019E-2</v>
      </c>
      <c r="AW405" s="533">
        <v>6.7089141969041741E-2</v>
      </c>
      <c r="AX405" s="533">
        <v>7.3367673525069788E-2</v>
      </c>
      <c r="AY405" s="533">
        <v>9.1597446392730791E-2</v>
      </c>
      <c r="AZ405" s="533">
        <v>7.4193759727608902E-2</v>
      </c>
      <c r="BA405" s="533">
        <v>7.9321364072851674E-2</v>
      </c>
      <c r="BB405" s="533">
        <v>7.6869643465948254E-2</v>
      </c>
      <c r="BC405" s="533">
        <v>7.8070529830386814E-2</v>
      </c>
      <c r="BD405" s="533">
        <v>7.2041195594083812E-2</v>
      </c>
      <c r="BE405" s="533">
        <v>8.030007489986013E-2</v>
      </c>
      <c r="BF405" s="533">
        <v>6.9622548273710463E-2</v>
      </c>
      <c r="BG405" s="533">
        <v>7.7690211386118119E-2</v>
      </c>
      <c r="BH405" s="533">
        <v>7.4198516436085049E-2</v>
      </c>
      <c r="BI405" s="533">
        <v>7.2393922044062434E-2</v>
      </c>
      <c r="BJ405" s="533">
        <v>0</v>
      </c>
    </row>
    <row r="406" spans="1:62" ht="14.25" customHeight="1" x14ac:dyDescent="0.35">
      <c r="A406" s="46" t="s">
        <v>159</v>
      </c>
      <c r="B406" s="533">
        <v>1.3670983289513198E-2</v>
      </c>
      <c r="C406" s="533">
        <v>1.0090223439605523E-2</v>
      </c>
      <c r="D406" s="533">
        <v>3.8598217668569357E-2</v>
      </c>
      <c r="E406" s="533">
        <v>5.2812205121127297E-2</v>
      </c>
      <c r="F406" s="533">
        <v>4.0833636077346074E-2</v>
      </c>
      <c r="G406" s="533">
        <v>6.1372671475493211E-2</v>
      </c>
      <c r="H406" s="533">
        <v>-8.587067050746704E-3</v>
      </c>
      <c r="I406" s="533">
        <v>7.6606350697131257E-3</v>
      </c>
      <c r="J406" s="533">
        <v>-2.0010835064119922E-2</v>
      </c>
      <c r="K406" s="533">
        <v>-1.6287459640897891E-2</v>
      </c>
      <c r="L406" s="533">
        <v>2.8724088886764351E-2</v>
      </c>
      <c r="M406" s="533">
        <v>-4.5331910795344536E-2</v>
      </c>
      <c r="N406" s="533">
        <v>3.0158434933210725E-2</v>
      </c>
      <c r="O406" s="533">
        <v>3.2686851342908108E-2</v>
      </c>
      <c r="P406" s="533">
        <v>5.1130864382628802E-2</v>
      </c>
      <c r="Q406" s="533">
        <v>9.7249366246009938E-2</v>
      </c>
      <c r="R406" s="533">
        <v>8.9684791975371617E-2</v>
      </c>
      <c r="S406" s="533">
        <v>7.2904361609367779E-2</v>
      </c>
      <c r="T406" s="533">
        <v>2.8956316614016653E-2</v>
      </c>
      <c r="U406" s="533">
        <v>2.2249147405259909E-2</v>
      </c>
      <c r="V406" s="533">
        <v>3.834325232551429E-2</v>
      </c>
      <c r="W406" s="533">
        <v>6.6001238037535909E-2</v>
      </c>
      <c r="X406" s="533">
        <v>8.1588626956765886E-2</v>
      </c>
      <c r="Y406" s="533">
        <v>5.4405841729273825E-2</v>
      </c>
      <c r="Z406" s="533">
        <v>3.4684888268958151E-2</v>
      </c>
      <c r="AA406" s="533">
        <v>5.4813481653884007E-2</v>
      </c>
      <c r="AB406" s="533">
        <v>5.9280120575796916E-2</v>
      </c>
      <c r="AC406" s="533">
        <v>9.5583277193844962E-2</v>
      </c>
      <c r="AD406" s="533">
        <v>7.4695291756591856E-2</v>
      </c>
      <c r="AE406" s="533">
        <v>8.2081128794512945E-2</v>
      </c>
      <c r="AF406" s="533">
        <v>4.0286214432769217E-2</v>
      </c>
      <c r="AG406" s="533">
        <v>3.1232650017630176E-2</v>
      </c>
      <c r="AH406" s="533">
        <v>5.765380180368606E-2</v>
      </c>
      <c r="AI406" s="533">
        <v>9.4125840670070057E-2</v>
      </c>
      <c r="AJ406" s="533">
        <v>8.7524519993889507E-2</v>
      </c>
      <c r="AK406" s="533">
        <v>7.4301364700611869E-2</v>
      </c>
      <c r="AL406" s="533">
        <v>7.0569469703301302E-2</v>
      </c>
      <c r="AM406" s="533">
        <v>7.3731055419907515E-2</v>
      </c>
      <c r="AN406" s="533">
        <v>8.220336721720152E-2</v>
      </c>
      <c r="AO406" s="533">
        <v>8.566719779712037E-2</v>
      </c>
      <c r="AP406" s="533">
        <v>8.7018867947339665E-2</v>
      </c>
      <c r="AQ406" s="533">
        <v>6.4410129594231535E-2</v>
      </c>
      <c r="AR406" s="533">
        <v>4.0169665532887436E-2</v>
      </c>
      <c r="AS406" s="533">
        <v>5.1932455457378804E-2</v>
      </c>
      <c r="AT406" s="533">
        <v>6.1905160897340564E-2</v>
      </c>
      <c r="AU406" s="533">
        <v>8.8329250351533162E-2</v>
      </c>
      <c r="AV406" s="533">
        <v>8.4422750996139023E-2</v>
      </c>
      <c r="AW406" s="533">
        <v>7.9100276682163892E-2</v>
      </c>
      <c r="AX406" s="533">
        <v>8.1898780387987577E-2</v>
      </c>
      <c r="AY406" s="533">
        <v>0.11790913775351251</v>
      </c>
      <c r="AZ406" s="533">
        <v>7.7149251372941874E-2</v>
      </c>
      <c r="BA406" s="533">
        <v>7.8502148420524553E-2</v>
      </c>
      <c r="BB406" s="533">
        <v>8.4636377392736772E-2</v>
      </c>
      <c r="BC406" s="533">
        <v>6.6942251746002171E-2</v>
      </c>
      <c r="BD406" s="533">
        <v>7.4330430135128508E-2</v>
      </c>
      <c r="BE406" s="533">
        <v>5.3381386621462738E-2</v>
      </c>
      <c r="BF406" s="533">
        <v>8.4148530106710431E-2</v>
      </c>
      <c r="BG406" s="533">
        <v>8.4893889540906514E-2</v>
      </c>
      <c r="BH406" s="533">
        <v>9.0075580667459632E-2</v>
      </c>
      <c r="BI406" s="533">
        <v>7.6265431771079861E-2</v>
      </c>
      <c r="BJ406" s="533">
        <v>0</v>
      </c>
    </row>
    <row r="407" spans="1:62" ht="14.25" customHeight="1" x14ac:dyDescent="0.35">
      <c r="A407" s="46" t="s">
        <v>160</v>
      </c>
      <c r="B407" s="533">
        <v>3.3877540069927317E-3</v>
      </c>
      <c r="C407" s="533">
        <v>1.0963834876483775E-2</v>
      </c>
      <c r="D407" s="533">
        <v>2.1155669528605963E-2</v>
      </c>
      <c r="E407" s="533">
        <v>4.3926580092819474E-2</v>
      </c>
      <c r="F407" s="533">
        <v>3.0985722351167821E-2</v>
      </c>
      <c r="G407" s="533">
        <v>5.9067431298349168E-2</v>
      </c>
      <c r="H407" s="533">
        <v>2.3429582970809167E-3</v>
      </c>
      <c r="I407" s="533">
        <v>1.5219487204129266E-2</v>
      </c>
      <c r="J407" s="533">
        <v>8.2117167001778488E-3</v>
      </c>
      <c r="K407" s="533">
        <v>4.1379246156483626E-2</v>
      </c>
      <c r="L407" s="533">
        <v>1.8319378500393283E-2</v>
      </c>
      <c r="M407" s="533">
        <v>1.4401717806249045E-2</v>
      </c>
      <c r="N407" s="533">
        <v>4.3526711350360013E-3</v>
      </c>
      <c r="O407" s="533">
        <v>1.5139800991654639E-2</v>
      </c>
      <c r="P407" s="533">
        <v>3.8115193241630062E-2</v>
      </c>
      <c r="Q407" s="533">
        <v>0.10481489073026556</v>
      </c>
      <c r="R407" s="533">
        <v>4.2579365090901447E-2</v>
      </c>
      <c r="S407" s="533">
        <v>8.4802357424746941E-2</v>
      </c>
      <c r="T407" s="533">
        <v>2.5662006192806461E-3</v>
      </c>
      <c r="U407" s="533">
        <v>2.2078696411264665E-3</v>
      </c>
      <c r="V407" s="533">
        <v>2.3014561777369158E-2</v>
      </c>
      <c r="W407" s="533">
        <v>7.2843230972563136E-2</v>
      </c>
      <c r="X407" s="533">
        <v>5.0998535458885892E-2</v>
      </c>
      <c r="Y407" s="533">
        <v>5.8197424159302548E-2</v>
      </c>
      <c r="Z407" s="533">
        <v>7.6463550033217212E-2</v>
      </c>
      <c r="AA407" s="533">
        <v>2.4753907447924984E-2</v>
      </c>
      <c r="AB407" s="533">
        <v>9.1761563962145021E-2</v>
      </c>
      <c r="AC407" s="533">
        <v>0.15367091513050668</v>
      </c>
      <c r="AD407" s="533">
        <v>8.6268553802012857E-2</v>
      </c>
      <c r="AE407" s="533">
        <v>0.10920743849689692</v>
      </c>
      <c r="AF407" s="533">
        <v>5.2253871216061867E-3</v>
      </c>
      <c r="AG407" s="533">
        <v>3.7801318324595351E-2</v>
      </c>
      <c r="AH407" s="533">
        <v>4.8583818017773284E-2</v>
      </c>
      <c r="AI407" s="533">
        <v>0.12254837931791839</v>
      </c>
      <c r="AJ407" s="533">
        <v>8.5744042509453777E-2</v>
      </c>
      <c r="AK407" s="533">
        <v>8.5054257412681675E-2</v>
      </c>
      <c r="AL407" s="533">
        <v>0.12745223269287803</v>
      </c>
      <c r="AM407" s="533">
        <v>6.1487692818611085E-2</v>
      </c>
      <c r="AN407" s="533">
        <v>0.15138608146690691</v>
      </c>
      <c r="AO407" s="533">
        <v>0.20917101104785657</v>
      </c>
      <c r="AP407" s="533">
        <v>0.12091114950355901</v>
      </c>
      <c r="AQ407" s="533">
        <v>0.12843981094884344</v>
      </c>
      <c r="AR407" s="533">
        <v>6.5571235650307508E-2</v>
      </c>
      <c r="AS407" s="533">
        <v>4.5603285803208729E-2</v>
      </c>
      <c r="AT407" s="533">
        <v>9.6027936733734165E-2</v>
      </c>
      <c r="AU407" s="533">
        <v>0.14976500190575009</v>
      </c>
      <c r="AV407" s="533">
        <v>0.12125286130841792</v>
      </c>
      <c r="AW407" s="533">
        <v>0.10722436484278886</v>
      </c>
      <c r="AX407" s="533">
        <v>0.1922898158867738</v>
      </c>
      <c r="AY407" s="533">
        <v>9.444538556212384E-2</v>
      </c>
      <c r="AZ407" s="533">
        <v>0.18761428181903872</v>
      </c>
      <c r="BA407" s="533">
        <v>0.23291702177825507</v>
      </c>
      <c r="BB407" s="533">
        <v>0.17595553884952719</v>
      </c>
      <c r="BC407" s="533">
        <v>0.16917851726219779</v>
      </c>
      <c r="BD407" s="533">
        <v>0.11965488511633859</v>
      </c>
      <c r="BE407" s="533">
        <v>0.10426734553179684</v>
      </c>
      <c r="BF407" s="533">
        <v>0.16345264518756919</v>
      </c>
      <c r="BG407" s="533">
        <v>0.19305785926599034</v>
      </c>
      <c r="BH407" s="533">
        <v>0.15775157581765142</v>
      </c>
      <c r="BI407" s="533">
        <v>0.1813005548159998</v>
      </c>
      <c r="BJ407" s="533">
        <v>0</v>
      </c>
    </row>
    <row r="408" spans="1:62" ht="14.25" customHeight="1" x14ac:dyDescent="0.35">
      <c r="A408" s="46" t="s">
        <v>161</v>
      </c>
      <c r="B408" s="544">
        <v>0</v>
      </c>
      <c r="C408" s="544">
        <v>0</v>
      </c>
      <c r="D408" s="544">
        <v>0</v>
      </c>
      <c r="E408" s="544">
        <v>0</v>
      </c>
      <c r="F408" s="544">
        <v>0</v>
      </c>
      <c r="G408" s="544">
        <v>0</v>
      </c>
      <c r="H408" s="544">
        <v>0</v>
      </c>
      <c r="I408" s="544">
        <v>0</v>
      </c>
      <c r="J408" s="544">
        <v>0</v>
      </c>
      <c r="K408" s="544">
        <v>0</v>
      </c>
      <c r="L408" s="544">
        <v>0</v>
      </c>
      <c r="M408" s="544">
        <v>0</v>
      </c>
      <c r="N408" s="544">
        <v>0</v>
      </c>
      <c r="O408" s="544">
        <v>0</v>
      </c>
      <c r="P408" s="544">
        <v>0</v>
      </c>
      <c r="Q408" s="544">
        <v>0</v>
      </c>
      <c r="R408" s="544">
        <v>0</v>
      </c>
      <c r="S408" s="544">
        <v>0</v>
      </c>
      <c r="T408" s="544">
        <v>0</v>
      </c>
      <c r="U408" s="544">
        <v>0</v>
      </c>
      <c r="V408" s="544">
        <v>0</v>
      </c>
      <c r="W408" s="544">
        <v>0</v>
      </c>
      <c r="X408" s="544">
        <v>0</v>
      </c>
      <c r="Y408" s="544">
        <v>0</v>
      </c>
      <c r="Z408" s="544">
        <v>0</v>
      </c>
      <c r="AA408" s="544">
        <v>0</v>
      </c>
      <c r="AB408" s="544">
        <v>0</v>
      </c>
      <c r="AC408" s="544">
        <v>0</v>
      </c>
      <c r="AD408" s="544">
        <v>0</v>
      </c>
      <c r="AE408" s="544">
        <v>0</v>
      </c>
      <c r="AF408" s="544">
        <v>0</v>
      </c>
      <c r="AG408" s="544">
        <v>0</v>
      </c>
      <c r="AH408" s="544">
        <v>0</v>
      </c>
      <c r="AI408" s="544">
        <v>0</v>
      </c>
      <c r="AJ408" s="544">
        <v>0</v>
      </c>
      <c r="AK408" s="544">
        <v>0</v>
      </c>
      <c r="AL408" s="544">
        <v>0</v>
      </c>
      <c r="AM408" s="544">
        <v>0</v>
      </c>
      <c r="AN408" s="544">
        <v>0</v>
      </c>
      <c r="AO408" s="544">
        <v>0</v>
      </c>
      <c r="AP408" s="544">
        <v>0</v>
      </c>
      <c r="AQ408" s="544">
        <v>0</v>
      </c>
      <c r="AR408" s="544">
        <v>0</v>
      </c>
      <c r="AS408" s="544">
        <v>0</v>
      </c>
      <c r="AT408" s="544">
        <v>0</v>
      </c>
      <c r="AU408" s="544">
        <v>0</v>
      </c>
      <c r="AV408" s="544">
        <v>0</v>
      </c>
      <c r="AW408" s="544">
        <v>0</v>
      </c>
      <c r="AX408" s="544">
        <v>0</v>
      </c>
      <c r="AY408" s="544">
        <v>0</v>
      </c>
      <c r="AZ408" s="544">
        <v>0</v>
      </c>
      <c r="BA408" s="544">
        <v>0</v>
      </c>
      <c r="BB408" s="544">
        <v>0</v>
      </c>
      <c r="BC408" s="544">
        <v>0</v>
      </c>
      <c r="BD408" s="544">
        <v>0</v>
      </c>
      <c r="BE408" s="544">
        <v>0</v>
      </c>
      <c r="BF408" s="544">
        <v>0</v>
      </c>
      <c r="BG408" s="544">
        <v>0</v>
      </c>
      <c r="BH408" s="544">
        <v>0</v>
      </c>
      <c r="BI408" s="544">
        <v>0</v>
      </c>
      <c r="BJ408" s="533">
        <v>0.12446116143810466</v>
      </c>
    </row>
    <row r="409" spans="1:62" ht="14.25" customHeight="1" x14ac:dyDescent="0.35">
      <c r="A409" s="46" t="s">
        <v>162</v>
      </c>
      <c r="B409" s="533">
        <v>9.9315022398324508E-3</v>
      </c>
      <c r="C409" s="533">
        <v>1.1190482754446771E-2</v>
      </c>
      <c r="D409" s="533">
        <v>2.8985678984671619E-2</v>
      </c>
      <c r="E409" s="533">
        <v>5.163373928305371E-2</v>
      </c>
      <c r="F409" s="533">
        <v>5.674348947869693E-2</v>
      </c>
      <c r="G409" s="533">
        <v>4.1562750575411339E-2</v>
      </c>
      <c r="H409" s="533">
        <v>1.7031053123479408E-2</v>
      </c>
      <c r="I409" s="533">
        <v>1.2729862432466179E-2</v>
      </c>
      <c r="J409" s="533">
        <v>2.6535912395768212E-2</v>
      </c>
      <c r="K409" s="533">
        <v>2.9660159857428686E-2</v>
      </c>
      <c r="L409" s="533">
        <v>4.184419239140362E-2</v>
      </c>
      <c r="M409" s="533">
        <v>3.0770773531398083E-2</v>
      </c>
      <c r="N409" s="533">
        <v>9.6295220057690985E-3</v>
      </c>
      <c r="O409" s="533">
        <v>3.3091902389867194E-2</v>
      </c>
      <c r="P409" s="533">
        <v>4.147715837769253E-2</v>
      </c>
      <c r="Q409" s="533">
        <v>5.8108382481451851E-2</v>
      </c>
      <c r="R409" s="533">
        <v>6.1354871740620383E-2</v>
      </c>
      <c r="S409" s="533">
        <v>5.4529959870716863E-2</v>
      </c>
      <c r="T409" s="533">
        <v>7.8459621312636663E-3</v>
      </c>
      <c r="U409" s="533">
        <v>3.3099539900778324E-2</v>
      </c>
      <c r="V409" s="533">
        <v>2.6269736636431461E-2</v>
      </c>
      <c r="W409" s="533">
        <v>5.322477910552733E-2</v>
      </c>
      <c r="X409" s="533">
        <v>5.9531116963927252E-2</v>
      </c>
      <c r="Y409" s="533">
        <v>5.7271942936573915E-2</v>
      </c>
      <c r="Z409" s="533">
        <v>3.1678774985918659E-2</v>
      </c>
      <c r="AA409" s="533">
        <v>5.1735806785730948E-2</v>
      </c>
      <c r="AB409" s="533">
        <v>7.0942768204631634E-2</v>
      </c>
      <c r="AC409" s="533">
        <v>7.529702347466552E-2</v>
      </c>
      <c r="AD409" s="533">
        <v>6.5728617694116059E-2</v>
      </c>
      <c r="AE409" s="533">
        <v>7.838009052074689E-2</v>
      </c>
      <c r="AF409" s="533">
        <v>1.3999012757098007E-2</v>
      </c>
      <c r="AG409" s="533">
        <v>4.5952874863216163E-2</v>
      </c>
      <c r="AH409" s="533">
        <v>4.7803500344047359E-2</v>
      </c>
      <c r="AI409" s="533">
        <v>6.4882027440109943E-2</v>
      </c>
      <c r="AJ409" s="533">
        <v>8.2904846884220298E-2</v>
      </c>
      <c r="AK409" s="533">
        <v>6.6856745175010834E-2</v>
      </c>
      <c r="AL409" s="533">
        <v>6.4805597201549048E-2</v>
      </c>
      <c r="AM409" s="533">
        <v>6.5601551016795948E-2</v>
      </c>
      <c r="AN409" s="533">
        <v>8.8798403365113646E-2</v>
      </c>
      <c r="AO409" s="533">
        <v>7.561639437753935E-2</v>
      </c>
      <c r="AP409" s="533">
        <v>8.7739012309436856E-2</v>
      </c>
      <c r="AQ409" s="533">
        <v>8.5913361464861518E-2</v>
      </c>
      <c r="AR409" s="533">
        <v>4.6266199057689826E-2</v>
      </c>
      <c r="AS409" s="533">
        <v>7.8099913821069206E-2</v>
      </c>
      <c r="AT409" s="533">
        <v>8.1575445599756741E-2</v>
      </c>
      <c r="AU409" s="533">
        <v>7.2191605108294324E-2</v>
      </c>
      <c r="AV409" s="533">
        <v>9.6057166071272099E-2</v>
      </c>
      <c r="AW409" s="533">
        <v>8.3062574008956391E-2</v>
      </c>
      <c r="AX409" s="533">
        <v>9.8750884223659699E-2</v>
      </c>
      <c r="AY409" s="533">
        <v>0.10085457819705956</v>
      </c>
      <c r="AZ409" s="533">
        <v>0.1002185986482247</v>
      </c>
      <c r="BA409" s="533">
        <v>8.9859399346678054E-2</v>
      </c>
      <c r="BB409" s="533">
        <v>0.10505818402604765</v>
      </c>
      <c r="BC409" s="533">
        <v>9.5166205306942114E-2</v>
      </c>
      <c r="BD409" s="533">
        <v>0.10037799902120947</v>
      </c>
      <c r="BE409" s="533">
        <v>8.8406762404563105E-2</v>
      </c>
      <c r="BF409" s="533">
        <v>9.3742800879981075E-2</v>
      </c>
      <c r="BG409" s="533">
        <v>9.6366418841939347E-2</v>
      </c>
      <c r="BH409" s="533">
        <v>0.10373427621093936</v>
      </c>
      <c r="BI409" s="533">
        <v>9.8990550344474501E-2</v>
      </c>
      <c r="BJ409" s="533">
        <v>0</v>
      </c>
    </row>
    <row r="410" spans="1:62" ht="14.25" customHeight="1" x14ac:dyDescent="0.35">
      <c r="A410" s="46" t="s">
        <v>292</v>
      </c>
      <c r="B410" s="533">
        <v>4.3757687724415252E-3</v>
      </c>
      <c r="C410" s="533">
        <v>9.7018407328849244E-3</v>
      </c>
      <c r="D410" s="533">
        <v>2.1904665295296118E-2</v>
      </c>
      <c r="E410" s="533">
        <v>5.258263338461884E-2</v>
      </c>
      <c r="F410" s="533">
        <v>3.9903755394513851E-2</v>
      </c>
      <c r="G410" s="533">
        <v>4.6948787240219843E-2</v>
      </c>
      <c r="H410" s="533">
        <v>5.3194423367635413E-3</v>
      </c>
      <c r="I410" s="533">
        <v>8.5416556237281217E-3</v>
      </c>
      <c r="J410" s="533">
        <v>1.5276160565204653E-2</v>
      </c>
      <c r="K410" s="533">
        <v>2.6155973577745746E-2</v>
      </c>
      <c r="L410" s="533">
        <v>3.2245893957541891E-2</v>
      </c>
      <c r="M410" s="533">
        <v>1.3770809013355116E-2</v>
      </c>
      <c r="N410" s="533">
        <v>9.4660567260202323E-3</v>
      </c>
      <c r="O410" s="533">
        <v>3.0820378392654422E-2</v>
      </c>
      <c r="P410" s="533">
        <v>1.8463729594975466E-2</v>
      </c>
      <c r="Q410" s="533">
        <v>6.1867411701151412E-2</v>
      </c>
      <c r="R410" s="533">
        <v>5.8905446621154336E-2</v>
      </c>
      <c r="S410" s="533">
        <v>6.2239876973711764E-2</v>
      </c>
      <c r="T410" s="533">
        <v>3.8267839140552046E-3</v>
      </c>
      <c r="U410" s="533">
        <v>2.054094386800806E-2</v>
      </c>
      <c r="V410" s="533">
        <v>1.5814827154543104E-2</v>
      </c>
      <c r="W410" s="533">
        <v>3.5276985569435822E-2</v>
      </c>
      <c r="X410" s="533">
        <v>4.2987167110225703E-2</v>
      </c>
      <c r="Y410" s="533">
        <v>3.0983267830033894E-2</v>
      </c>
      <c r="Z410" s="533">
        <v>1.4321675647580329E-2</v>
      </c>
      <c r="AA410" s="533">
        <v>4.6831133555936579E-2</v>
      </c>
      <c r="AB410" s="533">
        <v>4.2755146871953503E-2</v>
      </c>
      <c r="AC410" s="533">
        <v>6.4390950481376941E-2</v>
      </c>
      <c r="AD410" s="533">
        <v>5.6462373774137965E-2</v>
      </c>
      <c r="AE410" s="533">
        <v>6.3123838862920972E-2</v>
      </c>
      <c r="AF410" s="533">
        <v>7.5992659625271804E-3</v>
      </c>
      <c r="AG410" s="533">
        <v>2.7782769461489127E-2</v>
      </c>
      <c r="AH410" s="533">
        <v>2.4776165839579492E-2</v>
      </c>
      <c r="AI410" s="533">
        <v>4.4375448493311022E-2</v>
      </c>
      <c r="AJ410" s="533">
        <v>4.6266687623670942E-2</v>
      </c>
      <c r="AK410" s="533">
        <v>3.8888907918700366E-2</v>
      </c>
      <c r="AL410" s="533">
        <v>5.2008539371896742E-2</v>
      </c>
      <c r="AM410" s="533">
        <v>6.1375973324868757E-2</v>
      </c>
      <c r="AN410" s="533">
        <v>5.4317525046655851E-2</v>
      </c>
      <c r="AO410" s="533">
        <v>5.5409994379949701E-2</v>
      </c>
      <c r="AP410" s="533">
        <v>6.5197869956941851E-2</v>
      </c>
      <c r="AQ410" s="533">
        <v>5.2754159153805581E-2</v>
      </c>
      <c r="AR410" s="533">
        <v>2.1004698238566554E-2</v>
      </c>
      <c r="AS410" s="533">
        <v>4.3790429865961364E-2</v>
      </c>
      <c r="AT410" s="533">
        <v>4.5727959365094904E-2</v>
      </c>
      <c r="AU410" s="533">
        <v>5.7020318132434591E-2</v>
      </c>
      <c r="AV410" s="533">
        <v>5.9735135073718054E-2</v>
      </c>
      <c r="AW410" s="533">
        <v>4.5116085243120704E-2</v>
      </c>
      <c r="AX410" s="533">
        <v>6.5935280380767208E-2</v>
      </c>
      <c r="AY410" s="533">
        <v>9.0277734260772999E-2</v>
      </c>
      <c r="AZ410" s="533">
        <v>6.0241359859217733E-2</v>
      </c>
      <c r="BA410" s="533">
        <v>6.8556271324503537E-2</v>
      </c>
      <c r="BB410" s="533">
        <v>5.1954807676127812E-2</v>
      </c>
      <c r="BC410" s="533">
        <v>4.9473335380088135E-2</v>
      </c>
      <c r="BD410" s="533">
        <v>4.0729541309436873E-2</v>
      </c>
      <c r="BE410" s="533">
        <v>5.6112012409211626E-2</v>
      </c>
      <c r="BF410" s="533">
        <v>5.0264226916935405E-2</v>
      </c>
      <c r="BG410" s="533">
        <v>6.1078118995959947E-2</v>
      </c>
      <c r="BH410" s="533">
        <v>4.392928619297283E-2</v>
      </c>
      <c r="BI410" s="533">
        <v>4.0044937077046018E-2</v>
      </c>
      <c r="BJ410" s="533">
        <v>0</v>
      </c>
    </row>
    <row r="411" spans="1:62" ht="14.25" customHeight="1" x14ac:dyDescent="0.35">
      <c r="A411" s="46" t="s">
        <v>164</v>
      </c>
      <c r="B411" s="533">
        <v>8.7515285430539103E-2</v>
      </c>
      <c r="C411" s="533">
        <v>8.3818754630881717E-2</v>
      </c>
      <c r="D411" s="533">
        <v>0.13691777939908772</v>
      </c>
      <c r="E411" s="533">
        <v>0.13785188217882119</v>
      </c>
      <c r="F411" s="533">
        <v>2.5238202691430262E-2</v>
      </c>
      <c r="G411" s="533">
        <v>5.4536916818768474E-2</v>
      </c>
      <c r="H411" s="533">
        <v>0.1670035586280518</v>
      </c>
      <c r="I411" s="533">
        <v>7.6084437901629096E-2</v>
      </c>
      <c r="J411" s="533">
        <v>0.2172565311124329</v>
      </c>
      <c r="K411" s="533">
        <v>0.11206569700187349</v>
      </c>
      <c r="L411" s="533">
        <v>0.12873609446093021</v>
      </c>
      <c r="M411" s="533">
        <v>7.2401334449701912E-2</v>
      </c>
      <c r="N411" s="533">
        <v>0.13005380729370358</v>
      </c>
      <c r="O411" s="533">
        <v>0.14292052356046145</v>
      </c>
      <c r="P411" s="533">
        <v>0.11022452140493956</v>
      </c>
      <c r="Q411" s="533">
        <v>0.16019588655625913</v>
      </c>
      <c r="R411" s="533">
        <v>5.4449855742453646E-2</v>
      </c>
      <c r="S411" s="533">
        <v>7.9856715036593834E-2</v>
      </c>
      <c r="T411" s="533">
        <v>7.3042151010525802E-2</v>
      </c>
      <c r="U411" s="533">
        <v>9.4387290485943992E-2</v>
      </c>
      <c r="V411" s="533">
        <v>0.10197690634683361</v>
      </c>
      <c r="W411" s="533">
        <v>9.7182709690768199E-2</v>
      </c>
      <c r="X411" s="533">
        <v>0.10316730397053406</v>
      </c>
      <c r="Y411" s="533">
        <v>7.9981903524053433E-2</v>
      </c>
      <c r="Z411" s="533">
        <v>0.12672720161850201</v>
      </c>
      <c r="AA411" s="533">
        <v>0.14120192268878701</v>
      </c>
      <c r="AB411" s="533">
        <v>0.13595188254407878</v>
      </c>
      <c r="AC411" s="533">
        <v>0.15768653750347206</v>
      </c>
      <c r="AD411" s="533">
        <v>0.10431666890882903</v>
      </c>
      <c r="AE411" s="533">
        <v>0.11482480951207834</v>
      </c>
      <c r="AF411" s="533">
        <v>0.10349108322480312</v>
      </c>
      <c r="AG411" s="533">
        <v>9.2710796935063886E-2</v>
      </c>
      <c r="AH411" s="533">
        <v>0.10604384000105604</v>
      </c>
      <c r="AI411" s="533">
        <v>0.1170847935373866</v>
      </c>
      <c r="AJ411" s="533">
        <v>0.11409682490498875</v>
      </c>
      <c r="AK411" s="533">
        <v>9.192180148847362E-2</v>
      </c>
      <c r="AL411" s="533">
        <v>0.17106132176601893</v>
      </c>
      <c r="AM411" s="533">
        <v>0.16738015712140339</v>
      </c>
      <c r="AN411" s="533">
        <v>0.15787150055094173</v>
      </c>
      <c r="AO411" s="533">
        <v>0.16400645759968163</v>
      </c>
      <c r="AP411" s="533">
        <v>0.12255189558743838</v>
      </c>
      <c r="AQ411" s="533">
        <v>0.12846964520723786</v>
      </c>
      <c r="AR411" s="533">
        <v>9.9472856186574823E-2</v>
      </c>
      <c r="AS411" s="533">
        <v>0.12213730954564503</v>
      </c>
      <c r="AT411" s="533">
        <v>0.13688069092960931</v>
      </c>
      <c r="AU411" s="533">
        <v>0.13829863670229942</v>
      </c>
      <c r="AV411" s="533">
        <v>0.11656761182273773</v>
      </c>
      <c r="AW411" s="533">
        <v>0.11259893814270419</v>
      </c>
      <c r="AX411" s="533">
        <v>0.20193235711685251</v>
      </c>
      <c r="AY411" s="533">
        <v>0.20003980384529302</v>
      </c>
      <c r="AZ411" s="533">
        <v>0.14873029711818359</v>
      </c>
      <c r="BA411" s="533">
        <v>0.18690177372108033</v>
      </c>
      <c r="BB411" s="533">
        <v>0.1945752517595945</v>
      </c>
      <c r="BC411" s="533">
        <v>0.1467537834589269</v>
      </c>
      <c r="BD411" s="533">
        <v>0.1276260022945534</v>
      </c>
      <c r="BE411" s="533">
        <v>0.13724482922733139</v>
      </c>
      <c r="BF411" s="533">
        <v>0.129835383740556</v>
      </c>
      <c r="BG411" s="533">
        <v>0.17069649365941</v>
      </c>
      <c r="BH411" s="533">
        <v>0.13265642327026714</v>
      </c>
      <c r="BI411" s="533">
        <v>0.14590791665505792</v>
      </c>
      <c r="BJ411" s="533">
        <v>0</v>
      </c>
    </row>
    <row r="412" spans="1:62" ht="14.25" customHeight="1" x14ac:dyDescent="0.35">
      <c r="A412" s="46" t="s">
        <v>165</v>
      </c>
      <c r="B412" s="544">
        <v>0</v>
      </c>
      <c r="C412" s="544">
        <v>0</v>
      </c>
      <c r="D412" s="544">
        <v>0</v>
      </c>
      <c r="E412" s="544">
        <v>0</v>
      </c>
      <c r="F412" s="544">
        <v>0</v>
      </c>
      <c r="G412" s="544">
        <v>0</v>
      </c>
      <c r="H412" s="544">
        <v>0</v>
      </c>
      <c r="I412" s="544">
        <v>0</v>
      </c>
      <c r="J412" s="544">
        <v>0</v>
      </c>
      <c r="K412" s="544">
        <v>0</v>
      </c>
      <c r="L412" s="544">
        <v>0</v>
      </c>
      <c r="M412" s="544">
        <v>0</v>
      </c>
      <c r="N412" s="544">
        <v>0</v>
      </c>
      <c r="O412" s="544">
        <v>0</v>
      </c>
      <c r="P412" s="544">
        <v>0</v>
      </c>
      <c r="Q412" s="544">
        <v>0</v>
      </c>
      <c r="R412" s="544">
        <v>0</v>
      </c>
      <c r="S412" s="544">
        <v>0</v>
      </c>
      <c r="T412" s="544">
        <v>0</v>
      </c>
      <c r="U412" s="544">
        <v>0</v>
      </c>
      <c r="V412" s="544">
        <v>0</v>
      </c>
      <c r="W412" s="544">
        <v>0</v>
      </c>
      <c r="X412" s="544">
        <v>0</v>
      </c>
      <c r="Y412" s="544">
        <v>0</v>
      </c>
      <c r="Z412" s="544">
        <v>0</v>
      </c>
      <c r="AA412" s="544">
        <v>0</v>
      </c>
      <c r="AB412" s="544">
        <v>0</v>
      </c>
      <c r="AC412" s="544">
        <v>0</v>
      </c>
      <c r="AD412" s="544">
        <v>0</v>
      </c>
      <c r="AE412" s="544">
        <v>0</v>
      </c>
      <c r="AF412" s="544">
        <v>0</v>
      </c>
      <c r="AG412" s="544">
        <v>0</v>
      </c>
      <c r="AH412" s="544">
        <v>0</v>
      </c>
      <c r="AI412" s="544">
        <v>0</v>
      </c>
      <c r="AJ412" s="544">
        <v>0</v>
      </c>
      <c r="AK412" s="544">
        <v>0</v>
      </c>
      <c r="AL412" s="544">
        <v>0</v>
      </c>
      <c r="AM412" s="544">
        <v>0</v>
      </c>
      <c r="AN412" s="544">
        <v>0</v>
      </c>
      <c r="AO412" s="544">
        <v>0</v>
      </c>
      <c r="AP412" s="544">
        <v>0</v>
      </c>
      <c r="AQ412" s="544">
        <v>0</v>
      </c>
      <c r="AR412" s="544">
        <v>0</v>
      </c>
      <c r="AS412" s="544">
        <v>0</v>
      </c>
      <c r="AT412" s="544">
        <v>0</v>
      </c>
      <c r="AU412" s="544">
        <v>0</v>
      </c>
      <c r="AV412" s="544">
        <v>0</v>
      </c>
      <c r="AW412" s="544">
        <v>0</v>
      </c>
      <c r="AX412" s="544">
        <v>0</v>
      </c>
      <c r="AY412" s="544">
        <v>0</v>
      </c>
      <c r="AZ412" s="544">
        <v>0</v>
      </c>
      <c r="BA412" s="544">
        <v>0</v>
      </c>
      <c r="BB412" s="544">
        <v>0</v>
      </c>
      <c r="BC412" s="544">
        <v>0</v>
      </c>
      <c r="BD412" s="544">
        <v>0</v>
      </c>
      <c r="BE412" s="544">
        <v>0</v>
      </c>
      <c r="BF412" s="544">
        <v>0</v>
      </c>
      <c r="BG412" s="544">
        <v>0</v>
      </c>
      <c r="BH412" s="544">
        <v>0</v>
      </c>
      <c r="BI412" s="544">
        <v>0</v>
      </c>
      <c r="BJ412" s="533">
        <v>0.1413491113092788</v>
      </c>
    </row>
    <row r="413" spans="1:62" ht="14.25" customHeight="1" x14ac:dyDescent="0.35">
      <c r="A413" s="46" t="s">
        <v>166</v>
      </c>
      <c r="B413" s="544">
        <v>0</v>
      </c>
      <c r="C413" s="544">
        <v>0</v>
      </c>
      <c r="D413" s="544">
        <v>0</v>
      </c>
      <c r="E413" s="544">
        <v>0</v>
      </c>
      <c r="F413" s="544">
        <v>0</v>
      </c>
      <c r="G413" s="544">
        <v>0</v>
      </c>
      <c r="H413" s="544">
        <v>0</v>
      </c>
      <c r="I413" s="544">
        <v>0</v>
      </c>
      <c r="J413" s="544">
        <v>0</v>
      </c>
      <c r="K413" s="544">
        <v>0</v>
      </c>
      <c r="L413" s="544">
        <v>0</v>
      </c>
      <c r="M413" s="544">
        <v>0</v>
      </c>
      <c r="N413" s="544">
        <v>0</v>
      </c>
      <c r="O413" s="544">
        <v>0</v>
      </c>
      <c r="P413" s="544">
        <v>0</v>
      </c>
      <c r="Q413" s="544">
        <v>0</v>
      </c>
      <c r="R413" s="544">
        <v>0</v>
      </c>
      <c r="S413" s="544">
        <v>0</v>
      </c>
      <c r="T413" s="544">
        <v>0</v>
      </c>
      <c r="U413" s="544">
        <v>0</v>
      </c>
      <c r="V413" s="544">
        <v>0</v>
      </c>
      <c r="W413" s="544">
        <v>0</v>
      </c>
      <c r="X413" s="544">
        <v>0</v>
      </c>
      <c r="Y413" s="544">
        <v>0</v>
      </c>
      <c r="Z413" s="544">
        <v>0</v>
      </c>
      <c r="AA413" s="544">
        <v>0</v>
      </c>
      <c r="AB413" s="544">
        <v>0</v>
      </c>
      <c r="AC413" s="544">
        <v>0</v>
      </c>
      <c r="AD413" s="544">
        <v>0</v>
      </c>
      <c r="AE413" s="544">
        <v>0</v>
      </c>
      <c r="AF413" s="544">
        <v>0</v>
      </c>
      <c r="AG413" s="544">
        <v>0</v>
      </c>
      <c r="AH413" s="544">
        <v>0</v>
      </c>
      <c r="AI413" s="544">
        <v>0</v>
      </c>
      <c r="AJ413" s="544">
        <v>0</v>
      </c>
      <c r="AK413" s="544">
        <v>0</v>
      </c>
      <c r="AL413" s="544">
        <v>0</v>
      </c>
      <c r="AM413" s="544">
        <v>0</v>
      </c>
      <c r="AN413" s="544">
        <v>0</v>
      </c>
      <c r="AO413" s="544">
        <v>0</v>
      </c>
      <c r="AP413" s="544">
        <v>0</v>
      </c>
      <c r="AQ413" s="544">
        <v>0</v>
      </c>
      <c r="AR413" s="544">
        <v>0</v>
      </c>
      <c r="AS413" s="544">
        <v>0</v>
      </c>
      <c r="AT413" s="544">
        <v>0</v>
      </c>
      <c r="AU413" s="544">
        <v>0</v>
      </c>
      <c r="AV413" s="544">
        <v>0</v>
      </c>
      <c r="AW413" s="544">
        <v>0</v>
      </c>
      <c r="AX413" s="544">
        <v>0</v>
      </c>
      <c r="AY413" s="544">
        <v>0</v>
      </c>
      <c r="AZ413" s="544">
        <v>0</v>
      </c>
      <c r="BA413" s="544">
        <v>0</v>
      </c>
      <c r="BB413" s="544">
        <v>0</v>
      </c>
      <c r="BC413" s="544">
        <v>0</v>
      </c>
      <c r="BD413" s="544">
        <v>0</v>
      </c>
      <c r="BE413" s="544">
        <v>0</v>
      </c>
      <c r="BF413" s="544">
        <v>0</v>
      </c>
      <c r="BG413" s="544">
        <v>0</v>
      </c>
      <c r="BH413" s="544">
        <v>0</v>
      </c>
      <c r="BI413" s="544">
        <v>0</v>
      </c>
      <c r="BJ413" s="533">
        <v>8.6114060940416765E-2</v>
      </c>
    </row>
    <row r="414" spans="1:62" ht="14.25" customHeight="1" x14ac:dyDescent="0.35">
      <c r="A414" s="46" t="s">
        <v>167</v>
      </c>
      <c r="B414" s="533">
        <v>3.0064779790050587E-2</v>
      </c>
      <c r="C414" s="533">
        <v>1.3196993846179785E-2</v>
      </c>
      <c r="D414" s="533">
        <v>4.0804362828818296E-2</v>
      </c>
      <c r="E414" s="533">
        <v>4.9081602269837432E-2</v>
      </c>
      <c r="F414" s="533">
        <v>4.8677320271460225E-2</v>
      </c>
      <c r="G414" s="533">
        <v>4.1908935174360271E-2</v>
      </c>
      <c r="H414" s="533">
        <v>3.4866803619625554E-2</v>
      </c>
      <c r="I414" s="533">
        <v>1.5779126426399313E-2</v>
      </c>
      <c r="J414" s="533">
        <v>4.3749071198471871E-2</v>
      </c>
      <c r="K414" s="533">
        <v>4.4475925968714095E-2</v>
      </c>
      <c r="L414" s="533">
        <v>4.7543410197303654E-2</v>
      </c>
      <c r="M414" s="533">
        <v>4.2603788293098514E-2</v>
      </c>
      <c r="N414" s="533">
        <v>3.7077690195531865E-2</v>
      </c>
      <c r="O414" s="533">
        <v>2.8417147240427963E-2</v>
      </c>
      <c r="P414" s="533">
        <v>4.6449503019766317E-2</v>
      </c>
      <c r="Q414" s="533">
        <v>5.6841832255881533E-2</v>
      </c>
      <c r="R414" s="533">
        <v>5.3577122648373561E-2</v>
      </c>
      <c r="S414" s="533">
        <v>5.1378825364542968E-2</v>
      </c>
      <c r="T414" s="533">
        <v>3.5865695597308477E-2</v>
      </c>
      <c r="U414" s="533">
        <v>2.6214717185194945E-2</v>
      </c>
      <c r="V414" s="533">
        <v>4.0740503028546288E-2</v>
      </c>
      <c r="W414" s="533">
        <v>5.0682840686256302E-2</v>
      </c>
      <c r="X414" s="533">
        <v>5.136269271365098E-2</v>
      </c>
      <c r="Y414" s="533">
        <v>4.8334182065847137E-2</v>
      </c>
      <c r="Z414" s="533">
        <v>4.0995995288996015E-2</v>
      </c>
      <c r="AA414" s="533">
        <v>4.0087264477047892E-2</v>
      </c>
      <c r="AB414" s="533">
        <v>5.0670564605182426E-2</v>
      </c>
      <c r="AC414" s="533">
        <v>6.0826636413263899E-2</v>
      </c>
      <c r="AD414" s="533">
        <v>5.5291713799644454E-2</v>
      </c>
      <c r="AE414" s="533">
        <v>5.262261964639376E-2</v>
      </c>
      <c r="AF414" s="533">
        <v>3.7855611535178087E-2</v>
      </c>
      <c r="AG414" s="533">
        <v>3.0571683598707895E-2</v>
      </c>
      <c r="AH414" s="533">
        <v>4.7115907498563425E-2</v>
      </c>
      <c r="AI414" s="533">
        <v>5.4094507959282119E-2</v>
      </c>
      <c r="AJ414" s="533">
        <v>5.3989606373573022E-2</v>
      </c>
      <c r="AK414" s="533">
        <v>4.8807148351380246E-2</v>
      </c>
      <c r="AL414" s="533">
        <v>4.9337084529214106E-2</v>
      </c>
      <c r="AM414" s="533">
        <v>4.7302343916874358E-2</v>
      </c>
      <c r="AN414" s="533">
        <v>5.9769591681769534E-2</v>
      </c>
      <c r="AO414" s="533">
        <v>6.0435946983284194E-2</v>
      </c>
      <c r="AP414" s="533">
        <v>5.793614351478845E-2</v>
      </c>
      <c r="AQ414" s="533">
        <v>5.7921979031280442E-2</v>
      </c>
      <c r="AR414" s="533">
        <v>4.0413658439040115E-2</v>
      </c>
      <c r="AS414" s="533">
        <v>5.1698787676075768E-2</v>
      </c>
      <c r="AT414" s="533">
        <v>5.1223645505975059E-2</v>
      </c>
      <c r="AU414" s="533">
        <v>5.877312684192202E-2</v>
      </c>
      <c r="AV414" s="533">
        <v>5.5219267305574783E-2</v>
      </c>
      <c r="AW414" s="533">
        <v>5.3185602172926061E-2</v>
      </c>
      <c r="AX414" s="533">
        <v>6.0773089328947885E-2</v>
      </c>
      <c r="AY414" s="533">
        <v>6.7630764862504689E-2</v>
      </c>
      <c r="AZ414" s="533">
        <v>6.1346013073411643E-2</v>
      </c>
      <c r="BA414" s="533">
        <v>6.5112265139457712E-2</v>
      </c>
      <c r="BB414" s="533">
        <v>6.0335585933163426E-2</v>
      </c>
      <c r="BC414" s="533">
        <v>6.3043377895587616E-2</v>
      </c>
      <c r="BD414" s="533">
        <v>5.3662413068185935E-2</v>
      </c>
      <c r="BE414" s="533">
        <v>6.589161238661348E-2</v>
      </c>
      <c r="BF414" s="533">
        <v>6.0162185471039527E-2</v>
      </c>
      <c r="BG414" s="533">
        <v>6.243875207263714E-2</v>
      </c>
      <c r="BH414" s="533">
        <v>5.9641203104581098E-2</v>
      </c>
      <c r="BI414" s="533">
        <v>5.7969511249505536E-2</v>
      </c>
      <c r="BJ414" s="533">
        <v>0</v>
      </c>
    </row>
    <row r="415" spans="1:62" ht="14.25" customHeight="1" x14ac:dyDescent="0.35">
      <c r="A415" s="46" t="s">
        <v>168</v>
      </c>
      <c r="B415" s="533">
        <v>1.6568199883905999E-2</v>
      </c>
      <c r="C415" s="533">
        <v>1.5228580343117238E-2</v>
      </c>
      <c r="D415" s="533">
        <v>2.1512805930560343E-2</v>
      </c>
      <c r="E415" s="533">
        <v>3.7676227900453191E-2</v>
      </c>
      <c r="F415" s="533">
        <v>3.7213549521534391E-2</v>
      </c>
      <c r="G415" s="533">
        <v>2.5384997313725913E-2</v>
      </c>
      <c r="H415" s="533">
        <v>1.4506797203414204E-2</v>
      </c>
      <c r="I415" s="533">
        <v>1.740070572648857E-2</v>
      </c>
      <c r="J415" s="533">
        <v>1.8395473653374045E-2</v>
      </c>
      <c r="K415" s="533">
        <v>4.0867689720648054E-2</v>
      </c>
      <c r="L415" s="533">
        <v>3.6437001808411952E-2</v>
      </c>
      <c r="M415" s="533">
        <v>3.3654991352639899E-2</v>
      </c>
      <c r="N415" s="533">
        <v>2.2769582038535918E-2</v>
      </c>
      <c r="O415" s="533">
        <v>3.1517554286593787E-2</v>
      </c>
      <c r="P415" s="533">
        <v>3.3011383650914945E-2</v>
      </c>
      <c r="Q415" s="533">
        <v>5.9250131696145181E-2</v>
      </c>
      <c r="R415" s="533">
        <v>4.9391225036080552E-2</v>
      </c>
      <c r="S415" s="533">
        <v>3.8106083213232056E-2</v>
      </c>
      <c r="T415" s="533">
        <v>9.9306585030279788E-3</v>
      </c>
      <c r="U415" s="533">
        <v>3.7670861209913482E-2</v>
      </c>
      <c r="V415" s="533">
        <v>1.8571269360687946E-2</v>
      </c>
      <c r="W415" s="533">
        <v>5.2902838424949687E-2</v>
      </c>
      <c r="X415" s="533">
        <v>4.4893346916182866E-2</v>
      </c>
      <c r="Y415" s="533">
        <v>4.1503509006270631E-2</v>
      </c>
      <c r="Z415" s="533">
        <v>4.2531285553549174E-2</v>
      </c>
      <c r="AA415" s="533">
        <v>5.7687327531514267E-2</v>
      </c>
      <c r="AB415" s="533">
        <v>5.9177913708488301E-2</v>
      </c>
      <c r="AC415" s="533">
        <v>7.6041927296648687E-2</v>
      </c>
      <c r="AD415" s="533">
        <v>6.1995633090045403E-2</v>
      </c>
      <c r="AE415" s="533">
        <v>5.819236049151813E-2</v>
      </c>
      <c r="AF415" s="533">
        <v>1.9873742378825918E-2</v>
      </c>
      <c r="AG415" s="533">
        <v>4.3491648062486232E-2</v>
      </c>
      <c r="AH415" s="533">
        <v>3.1722112661485946E-2</v>
      </c>
      <c r="AI415" s="533">
        <v>6.8336311877648562E-2</v>
      </c>
      <c r="AJ415" s="533">
        <v>5.1639934945893771E-2</v>
      </c>
      <c r="AK415" s="533">
        <v>5.0533317002931059E-2</v>
      </c>
      <c r="AL415" s="533">
        <v>8.1065248532419143E-2</v>
      </c>
      <c r="AM415" s="533">
        <v>7.8756116661496817E-2</v>
      </c>
      <c r="AN415" s="533">
        <v>8.0051564650863216E-2</v>
      </c>
      <c r="AO415" s="533">
        <v>0.10604889073508793</v>
      </c>
      <c r="AP415" s="533">
        <v>8.8294090820264973E-2</v>
      </c>
      <c r="AQ415" s="533">
        <v>8.6089138468057727E-2</v>
      </c>
      <c r="AR415" s="533">
        <v>4.1826800821314181E-2</v>
      </c>
      <c r="AS415" s="533">
        <v>7.6635776279427012E-2</v>
      </c>
      <c r="AT415" s="533">
        <v>5.4736839300517023E-2</v>
      </c>
      <c r="AU415" s="533">
        <v>9.1015035605342701E-2</v>
      </c>
      <c r="AV415" s="533">
        <v>7.4791625690954822E-2</v>
      </c>
      <c r="AW415" s="533">
        <v>5.6148319561695657E-2</v>
      </c>
      <c r="AX415" s="533">
        <v>0.12138660149759174</v>
      </c>
      <c r="AY415" s="533">
        <v>9.9438111572185267E-2</v>
      </c>
      <c r="AZ415" s="533">
        <v>0.10613332212629382</v>
      </c>
      <c r="BA415" s="533">
        <v>0.13321105439181438</v>
      </c>
      <c r="BB415" s="533">
        <v>0.12355531861010723</v>
      </c>
      <c r="BC415" s="533">
        <v>0.11391962745973641</v>
      </c>
      <c r="BD415" s="533">
        <v>9.6024421242890956E-2</v>
      </c>
      <c r="BE415" s="533">
        <v>9.3535795314306378E-2</v>
      </c>
      <c r="BF415" s="533">
        <v>9.1598013262073813E-2</v>
      </c>
      <c r="BG415" s="533">
        <v>0.11824993705049228</v>
      </c>
      <c r="BH415" s="533">
        <v>0.1017501062360316</v>
      </c>
      <c r="BI415" s="533">
        <v>0.10506516936757787</v>
      </c>
      <c r="BJ415" s="533">
        <v>0</v>
      </c>
    </row>
    <row r="416" spans="1:62" ht="14.25" customHeight="1" x14ac:dyDescent="0.35">
      <c r="A416" s="46" t="s">
        <v>169</v>
      </c>
      <c r="B416" s="544">
        <v>0</v>
      </c>
      <c r="C416" s="544">
        <v>0</v>
      </c>
      <c r="D416" s="544">
        <v>0</v>
      </c>
      <c r="E416" s="544">
        <v>0</v>
      </c>
      <c r="F416" s="544">
        <v>0</v>
      </c>
      <c r="G416" s="544">
        <v>0</v>
      </c>
      <c r="H416" s="544">
        <v>0</v>
      </c>
      <c r="I416" s="544">
        <v>0</v>
      </c>
      <c r="J416" s="544">
        <v>0</v>
      </c>
      <c r="K416" s="544">
        <v>0</v>
      </c>
      <c r="L416" s="544">
        <v>0</v>
      </c>
      <c r="M416" s="544">
        <v>0</v>
      </c>
      <c r="N416" s="544">
        <v>0</v>
      </c>
      <c r="O416" s="544">
        <v>0</v>
      </c>
      <c r="P416" s="544">
        <v>0</v>
      </c>
      <c r="Q416" s="544">
        <v>0</v>
      </c>
      <c r="R416" s="544">
        <v>0</v>
      </c>
      <c r="S416" s="544">
        <v>0</v>
      </c>
      <c r="T416" s="544">
        <v>0</v>
      </c>
      <c r="U416" s="544">
        <v>0</v>
      </c>
      <c r="V416" s="544">
        <v>0</v>
      </c>
      <c r="W416" s="544">
        <v>0</v>
      </c>
      <c r="X416" s="544">
        <v>0</v>
      </c>
      <c r="Y416" s="544">
        <v>0</v>
      </c>
      <c r="Z416" s="544">
        <v>0</v>
      </c>
      <c r="AA416" s="544">
        <v>0</v>
      </c>
      <c r="AB416" s="544">
        <v>0</v>
      </c>
      <c r="AC416" s="544">
        <v>0</v>
      </c>
      <c r="AD416" s="544">
        <v>0</v>
      </c>
      <c r="AE416" s="544">
        <v>0</v>
      </c>
      <c r="AF416" s="544">
        <v>0</v>
      </c>
      <c r="AG416" s="544">
        <v>0</v>
      </c>
      <c r="AH416" s="544">
        <v>0</v>
      </c>
      <c r="AI416" s="544">
        <v>0</v>
      </c>
      <c r="AJ416" s="544">
        <v>0</v>
      </c>
      <c r="AK416" s="544">
        <v>0</v>
      </c>
      <c r="AL416" s="544">
        <v>0</v>
      </c>
      <c r="AM416" s="544">
        <v>0</v>
      </c>
      <c r="AN416" s="544">
        <v>0</v>
      </c>
      <c r="AO416" s="544">
        <v>0</v>
      </c>
      <c r="AP416" s="544">
        <v>0</v>
      </c>
      <c r="AQ416" s="544">
        <v>0</v>
      </c>
      <c r="AR416" s="544">
        <v>0</v>
      </c>
      <c r="AS416" s="544">
        <v>0</v>
      </c>
      <c r="AT416" s="544">
        <v>0</v>
      </c>
      <c r="AU416" s="544">
        <v>0</v>
      </c>
      <c r="AV416" s="544">
        <v>0</v>
      </c>
      <c r="AW416" s="544">
        <v>0</v>
      </c>
      <c r="AX416" s="544">
        <v>0</v>
      </c>
      <c r="AY416" s="544">
        <v>0</v>
      </c>
      <c r="AZ416" s="544">
        <v>0</v>
      </c>
      <c r="BA416" s="544">
        <v>0</v>
      </c>
      <c r="BB416" s="544">
        <v>0</v>
      </c>
      <c r="BC416" s="544">
        <v>0</v>
      </c>
      <c r="BD416" s="544">
        <v>0</v>
      </c>
      <c r="BE416" s="544">
        <v>0</v>
      </c>
      <c r="BF416" s="544">
        <v>0</v>
      </c>
      <c r="BG416" s="544">
        <v>0</v>
      </c>
      <c r="BH416" s="544">
        <v>0</v>
      </c>
      <c r="BI416" s="544">
        <v>0</v>
      </c>
      <c r="BJ416" s="533">
        <v>6.7129094529682298E-2</v>
      </c>
    </row>
    <row r="417" spans="1:63" ht="14.25" customHeight="1" x14ac:dyDescent="0.35">
      <c r="A417" s="46" t="s">
        <v>170</v>
      </c>
      <c r="B417" s="533">
        <v>1.9263155983248102E-2</v>
      </c>
      <c r="C417" s="533">
        <v>6.4881694469791579E-3</v>
      </c>
      <c r="D417" s="533">
        <v>3.2023469018128276E-2</v>
      </c>
      <c r="E417" s="533">
        <v>5.692579248987846E-2</v>
      </c>
      <c r="F417" s="533">
        <v>5.393620513213257E-2</v>
      </c>
      <c r="G417" s="533">
        <v>6.1046638083840511E-2</v>
      </c>
      <c r="H417" s="533">
        <v>1.9378964026652887E-2</v>
      </c>
      <c r="I417" s="533">
        <v>5.1507137123085484E-3</v>
      </c>
      <c r="J417" s="533">
        <v>2.1346414187371869E-2</v>
      </c>
      <c r="K417" s="533">
        <v>4.670602646032334E-2</v>
      </c>
      <c r="L417" s="533">
        <v>4.1227235514711927E-2</v>
      </c>
      <c r="M417" s="533">
        <v>3.225969146827936E-2</v>
      </c>
      <c r="N417" s="533">
        <v>9.891989233077941E-3</v>
      </c>
      <c r="O417" s="533">
        <v>1.7364398375431182E-2</v>
      </c>
      <c r="P417" s="533">
        <v>2.9083472699623993E-2</v>
      </c>
      <c r="Q417" s="533">
        <v>4.7856300727457717E-2</v>
      </c>
      <c r="R417" s="533">
        <v>4.7785351569665784E-2</v>
      </c>
      <c r="S417" s="533">
        <v>6.4330842331350349E-2</v>
      </c>
      <c r="T417" s="533">
        <v>1.1316387363281935E-2</v>
      </c>
      <c r="U417" s="533">
        <v>1.438564973269911E-2</v>
      </c>
      <c r="V417" s="533">
        <v>1.4128641575204139E-2</v>
      </c>
      <c r="W417" s="533">
        <v>4.906320945996432E-2</v>
      </c>
      <c r="X417" s="533">
        <v>4.504995165304166E-2</v>
      </c>
      <c r="Y417" s="533">
        <v>4.2968774351379732E-2</v>
      </c>
      <c r="Z417" s="533">
        <v>1.0853125161681586E-2</v>
      </c>
      <c r="AA417" s="533">
        <v>3.1616318591970782E-2</v>
      </c>
      <c r="AB417" s="533">
        <v>2.8400597967343212E-2</v>
      </c>
      <c r="AC417" s="533">
        <v>5.7069605828489488E-2</v>
      </c>
      <c r="AD417" s="533">
        <v>4.0629018777211284E-2</v>
      </c>
      <c r="AE417" s="533">
        <v>5.7902753570307317E-2</v>
      </c>
      <c r="AF417" s="533">
        <v>1.110201047330687E-2</v>
      </c>
      <c r="AG417" s="533">
        <v>2.0231029433669757E-2</v>
      </c>
      <c r="AH417" s="533">
        <v>1.6536227865921346E-2</v>
      </c>
      <c r="AI417" s="533">
        <v>5.2858005458687352E-2</v>
      </c>
      <c r="AJ417" s="533">
        <v>4.2701243745081045E-2</v>
      </c>
      <c r="AK417" s="533">
        <v>4.1606283545992731E-2</v>
      </c>
      <c r="AL417" s="533">
        <v>1.3135603013923022E-2</v>
      </c>
      <c r="AM417" s="533">
        <v>4.5840840553589238E-2</v>
      </c>
      <c r="AN417" s="533">
        <v>3.3133973254998318E-2</v>
      </c>
      <c r="AO417" s="533">
        <v>5.1195182101443519E-2</v>
      </c>
      <c r="AP417" s="533">
        <v>4.2152099068718592E-2</v>
      </c>
      <c r="AQ417" s="533">
        <v>4.5315967284461217E-2</v>
      </c>
      <c r="AR417" s="533">
        <v>1.4099714409277811E-2</v>
      </c>
      <c r="AS417" s="533">
        <v>3.5558021218754642E-2</v>
      </c>
      <c r="AT417" s="533">
        <v>2.527663910515612E-2</v>
      </c>
      <c r="AU417" s="533">
        <v>5.4757773043169471E-2</v>
      </c>
      <c r="AV417" s="533">
        <v>4.2213077211345158E-2</v>
      </c>
      <c r="AW417" s="533">
        <v>4.4117817092761955E-2</v>
      </c>
      <c r="AX417" s="533">
        <v>4.2750934238017499E-2</v>
      </c>
      <c r="AY417" s="533">
        <v>6.8062992560510016E-2</v>
      </c>
      <c r="AZ417" s="533">
        <v>5.1401689172795015E-2</v>
      </c>
      <c r="BA417" s="533">
        <v>5.3895696683674832E-2</v>
      </c>
      <c r="BB417" s="533">
        <v>4.5880449418182562E-2</v>
      </c>
      <c r="BC417" s="533">
        <v>4.2706806433001995E-2</v>
      </c>
      <c r="BD417" s="533">
        <v>3.2980444688490304E-2</v>
      </c>
      <c r="BE417" s="533">
        <v>4.7474304783703368E-2</v>
      </c>
      <c r="BF417" s="533">
        <v>3.5309445153781031E-2</v>
      </c>
      <c r="BG417" s="533">
        <v>5.3019846724342547E-2</v>
      </c>
      <c r="BH417" s="533">
        <v>4.5653268665321968E-2</v>
      </c>
      <c r="BI417" s="533">
        <v>4.7158995507940484E-2</v>
      </c>
      <c r="BJ417" s="533">
        <v>0</v>
      </c>
    </row>
    <row r="418" spans="1:63" ht="14.25" customHeight="1" x14ac:dyDescent="0.35">
      <c r="A418" s="46" t="s">
        <v>171</v>
      </c>
      <c r="B418" s="544">
        <v>0</v>
      </c>
      <c r="C418" s="544">
        <v>0</v>
      </c>
      <c r="D418" s="544">
        <v>0</v>
      </c>
      <c r="E418" s="544">
        <v>0</v>
      </c>
      <c r="F418" s="544">
        <v>0</v>
      </c>
      <c r="G418" s="544">
        <v>0</v>
      </c>
      <c r="H418" s="544">
        <v>0</v>
      </c>
      <c r="I418" s="544">
        <v>0</v>
      </c>
      <c r="J418" s="544">
        <v>0</v>
      </c>
      <c r="K418" s="544">
        <v>0</v>
      </c>
      <c r="L418" s="544">
        <v>0</v>
      </c>
      <c r="M418" s="544">
        <v>0</v>
      </c>
      <c r="N418" s="544">
        <v>0</v>
      </c>
      <c r="O418" s="544">
        <v>0</v>
      </c>
      <c r="P418" s="544">
        <v>0</v>
      </c>
      <c r="Q418" s="544">
        <v>0</v>
      </c>
      <c r="R418" s="544">
        <v>0</v>
      </c>
      <c r="S418" s="544">
        <v>0</v>
      </c>
      <c r="T418" s="544">
        <v>0</v>
      </c>
      <c r="U418" s="544">
        <v>0</v>
      </c>
      <c r="V418" s="544">
        <v>0</v>
      </c>
      <c r="W418" s="544">
        <v>0</v>
      </c>
      <c r="X418" s="544">
        <v>0</v>
      </c>
      <c r="Y418" s="544">
        <v>0</v>
      </c>
      <c r="Z418" s="544">
        <v>0</v>
      </c>
      <c r="AA418" s="544">
        <v>0</v>
      </c>
      <c r="AB418" s="544">
        <v>0</v>
      </c>
      <c r="AC418" s="544">
        <v>0</v>
      </c>
      <c r="AD418" s="544">
        <v>0</v>
      </c>
      <c r="AE418" s="544">
        <v>0</v>
      </c>
      <c r="AF418" s="544">
        <v>0</v>
      </c>
      <c r="AG418" s="544">
        <v>0</v>
      </c>
      <c r="AH418" s="544">
        <v>0</v>
      </c>
      <c r="AI418" s="544">
        <v>0</v>
      </c>
      <c r="AJ418" s="544">
        <v>0</v>
      </c>
      <c r="AK418" s="544">
        <v>0</v>
      </c>
      <c r="AL418" s="544">
        <v>0</v>
      </c>
      <c r="AM418" s="544">
        <v>0</v>
      </c>
      <c r="AN418" s="544">
        <v>0</v>
      </c>
      <c r="AO418" s="544">
        <v>0</v>
      </c>
      <c r="AP418" s="544">
        <v>0</v>
      </c>
      <c r="AQ418" s="544">
        <v>0</v>
      </c>
      <c r="AR418" s="544">
        <v>0</v>
      </c>
      <c r="AS418" s="544">
        <v>0</v>
      </c>
      <c r="AT418" s="544">
        <v>0</v>
      </c>
      <c r="AU418" s="544">
        <v>0</v>
      </c>
      <c r="AV418" s="544">
        <v>0</v>
      </c>
      <c r="AW418" s="544">
        <v>0</v>
      </c>
      <c r="AX418" s="544">
        <v>0</v>
      </c>
      <c r="AY418" s="544">
        <v>0</v>
      </c>
      <c r="AZ418" s="544">
        <v>0</v>
      </c>
      <c r="BA418" s="544">
        <v>0</v>
      </c>
      <c r="BB418" s="544">
        <v>0</v>
      </c>
      <c r="BC418" s="544">
        <v>0</v>
      </c>
      <c r="BD418" s="544">
        <v>0</v>
      </c>
      <c r="BE418" s="544">
        <v>0</v>
      </c>
      <c r="BF418" s="544">
        <v>0</v>
      </c>
      <c r="BG418" s="544">
        <v>0</v>
      </c>
      <c r="BH418" s="544">
        <v>0</v>
      </c>
      <c r="BI418" s="544">
        <v>0</v>
      </c>
      <c r="BJ418" s="533">
        <v>6.0014714004124253E-2</v>
      </c>
    </row>
    <row r="419" spans="1:63" ht="14.25" customHeight="1" x14ac:dyDescent="0.35">
      <c r="A419" s="46" t="s">
        <v>172</v>
      </c>
      <c r="B419" s="533">
        <v>4.5309079137911545E-2</v>
      </c>
      <c r="C419" s="533">
        <v>0.13006046827461223</v>
      </c>
      <c r="D419" s="533">
        <v>2.8408813814574545E-2</v>
      </c>
      <c r="E419" s="533">
        <v>3.9803526592667615E-2</v>
      </c>
      <c r="F419" s="533">
        <v>4.4810252598777169E-2</v>
      </c>
      <c r="G419" s="533">
        <v>3.135577182842722E-2</v>
      </c>
      <c r="H419" s="533">
        <v>3.3414055482418693E-2</v>
      </c>
      <c r="I419" s="533">
        <v>9.8802746217887885E-3</v>
      </c>
      <c r="J419" s="533">
        <v>3.0060537781248328E-2</v>
      </c>
      <c r="K419" s="533">
        <v>3.5520933470362961E-2</v>
      </c>
      <c r="L419" s="533">
        <v>3.1722611115813155E-2</v>
      </c>
      <c r="M419" s="533">
        <v>3.2401327279026032E-2</v>
      </c>
      <c r="N419" s="533">
        <v>2.2979769036449032E-2</v>
      </c>
      <c r="O419" s="533">
        <v>3.6993898538653369E-2</v>
      </c>
      <c r="P419" s="533">
        <v>3.6538606769043656E-2</v>
      </c>
      <c r="Q419" s="533">
        <v>5.3425191110545389E-2</v>
      </c>
      <c r="R419" s="533">
        <v>5.260770401446304E-2</v>
      </c>
      <c r="S419" s="533">
        <v>2.8224263222054263E-2</v>
      </c>
      <c r="T419" s="533">
        <v>1.9756929490301171E-2</v>
      </c>
      <c r="U419" s="533">
        <v>5.9052096183554885E-2</v>
      </c>
      <c r="V419" s="533">
        <v>2.2478958043465998E-2</v>
      </c>
      <c r="W419" s="533">
        <v>4.9398269814420338E-2</v>
      </c>
      <c r="X419" s="533">
        <v>4.2149992188630039E-2</v>
      </c>
      <c r="Y419" s="533">
        <v>3.347168340166716E-2</v>
      </c>
      <c r="Z419" s="533">
        <v>4.4925183703007507E-2</v>
      </c>
      <c r="AA419" s="533">
        <v>3.8859282745151297E-2</v>
      </c>
      <c r="AB419" s="533">
        <v>5.5901305150757752E-2</v>
      </c>
      <c r="AC419" s="533">
        <v>7.2214963245638808E-2</v>
      </c>
      <c r="AD419" s="533">
        <v>7.2232991841682262E-2</v>
      </c>
      <c r="AE419" s="533">
        <v>5.4084076084015685E-2</v>
      </c>
      <c r="AF419" s="533">
        <v>1.9286019113679498E-2</v>
      </c>
      <c r="AG419" s="533">
        <v>3.5365991744299684E-2</v>
      </c>
      <c r="AH419" s="533">
        <v>3.9468587840389688E-2</v>
      </c>
      <c r="AI419" s="533">
        <v>6.7316005175328375E-2</v>
      </c>
      <c r="AJ419" s="533">
        <v>5.8969908797230353E-2</v>
      </c>
      <c r="AK419" s="533">
        <v>4.7778419097150415E-2</v>
      </c>
      <c r="AL419" s="533">
        <v>7.6050684969048085E-2</v>
      </c>
      <c r="AM419" s="533">
        <v>5.9993458032709904E-2</v>
      </c>
      <c r="AN419" s="533">
        <v>8.4365219882876777E-2</v>
      </c>
      <c r="AO419" s="533">
        <v>8.7329086731997657E-2</v>
      </c>
      <c r="AP419" s="533">
        <v>7.8160833486350514E-2</v>
      </c>
      <c r="AQ419" s="533">
        <v>7.361477573218897E-2</v>
      </c>
      <c r="AR419" s="533">
        <v>5.8334388285367793E-2</v>
      </c>
      <c r="AS419" s="533">
        <v>7.9561180486084598E-2</v>
      </c>
      <c r="AT419" s="533">
        <v>6.8986697797289429E-2</v>
      </c>
      <c r="AU419" s="533">
        <v>8.1511976125159244E-2</v>
      </c>
      <c r="AV419" s="533">
        <v>7.5306998309215556E-2</v>
      </c>
      <c r="AW419" s="533">
        <v>5.5754296192129099E-2</v>
      </c>
      <c r="AX419" s="533">
        <v>0.11968362825824043</v>
      </c>
      <c r="AY419" s="533">
        <v>0.11837430009690335</v>
      </c>
      <c r="AZ419" s="533">
        <v>0.12166932748258459</v>
      </c>
      <c r="BA419" s="533">
        <v>0.13063728001737043</v>
      </c>
      <c r="BB419" s="533">
        <v>0.11840593458861873</v>
      </c>
      <c r="BC419" s="533">
        <v>0.11662496405608012</v>
      </c>
      <c r="BD419" s="533">
        <v>0.10766527585523411</v>
      </c>
      <c r="BE419" s="533">
        <v>7.5119369914327133E-2</v>
      </c>
      <c r="BF419" s="533">
        <v>0.10321461424367394</v>
      </c>
      <c r="BG419" s="533">
        <v>0.1044567347577357</v>
      </c>
      <c r="BH419" s="533">
        <v>0.10938062231626611</v>
      </c>
      <c r="BI419" s="533">
        <v>0.10222683728568439</v>
      </c>
      <c r="BJ419" s="533">
        <v>0</v>
      </c>
    </row>
    <row r="420" spans="1:63" ht="14.25" customHeight="1" x14ac:dyDescent="0.35">
      <c r="A420" s="46" t="s">
        <v>173</v>
      </c>
      <c r="B420" s="533">
        <v>0.11446197727946163</v>
      </c>
      <c r="C420" s="533">
        <v>9.2942758895401448E-2</v>
      </c>
      <c r="D420" s="533">
        <v>0.15609878230980104</v>
      </c>
      <c r="E420" s="533">
        <v>0.12749748569616814</v>
      </c>
      <c r="F420" s="533">
        <v>0.17972530950845708</v>
      </c>
      <c r="G420" s="533">
        <v>0.10437933503650812</v>
      </c>
      <c r="H420" s="533">
        <v>0.12835964098224445</v>
      </c>
      <c r="I420" s="533">
        <v>9.3269934325989817E-2</v>
      </c>
      <c r="J420" s="533">
        <v>0.16886952946382935</v>
      </c>
      <c r="K420" s="533">
        <v>0.1452850209849777</v>
      </c>
      <c r="L420" s="533">
        <v>0.15139796044924672</v>
      </c>
      <c r="M420" s="533">
        <v>9.7605487789977005E-2</v>
      </c>
      <c r="N420" s="533">
        <v>0.14562434021981294</v>
      </c>
      <c r="O420" s="533">
        <v>0.17413882217900123</v>
      </c>
      <c r="P420" s="533">
        <v>0.18752849130730928</v>
      </c>
      <c r="Q420" s="533">
        <v>0.16274794526196354</v>
      </c>
      <c r="R420" s="533">
        <v>0.18468009378653175</v>
      </c>
      <c r="S420" s="533">
        <v>0.14321583788551726</v>
      </c>
      <c r="T420" s="533">
        <v>0.16128831501822286</v>
      </c>
      <c r="U420" s="533">
        <v>0.13551784872710418</v>
      </c>
      <c r="V420" s="533">
        <v>0.1885512512066102</v>
      </c>
      <c r="W420" s="533">
        <v>0.17171105497069145</v>
      </c>
      <c r="X420" s="533">
        <v>0.17287085592033785</v>
      </c>
      <c r="Y420" s="533">
        <v>0.15851350905309244</v>
      </c>
      <c r="Z420" s="533">
        <v>0.18039445695946338</v>
      </c>
      <c r="AA420" s="533">
        <v>0.16928975369606689</v>
      </c>
      <c r="AB420" s="533">
        <v>0.1759524103831131</v>
      </c>
      <c r="AC420" s="533">
        <v>0.1814928404885674</v>
      </c>
      <c r="AD420" s="533">
        <v>0.19003146382661451</v>
      </c>
      <c r="AE420" s="533">
        <v>0.18152306715902031</v>
      </c>
      <c r="AF420" s="533">
        <v>0.17888290735350965</v>
      </c>
      <c r="AG420" s="533">
        <v>0.14093720430507017</v>
      </c>
      <c r="AH420" s="533">
        <v>0.1857878953447715</v>
      </c>
      <c r="AI420" s="533">
        <v>0.18436846258466785</v>
      </c>
      <c r="AJ420" s="533">
        <v>0.18652483344952828</v>
      </c>
      <c r="AK420" s="533">
        <v>0.18002974773281294</v>
      </c>
      <c r="AL420" s="533">
        <v>0.1965870814449539</v>
      </c>
      <c r="AM420" s="533">
        <v>0.18639954846054413</v>
      </c>
      <c r="AN420" s="533">
        <v>0.20086385373377141</v>
      </c>
      <c r="AO420" s="533">
        <v>0.19674830351987468</v>
      </c>
      <c r="AP420" s="533">
        <v>0.20282048422996823</v>
      </c>
      <c r="AQ420" s="533">
        <v>0.20563693290139887</v>
      </c>
      <c r="AR420" s="533">
        <v>0.18994147417983562</v>
      </c>
      <c r="AS420" s="533">
        <v>0.20470549969740567</v>
      </c>
      <c r="AT420" s="533">
        <v>0.20302679419347644</v>
      </c>
      <c r="AU420" s="533">
        <v>0.19986949572953877</v>
      </c>
      <c r="AV420" s="533">
        <v>0.19140231284579412</v>
      </c>
      <c r="AW420" s="533">
        <v>0.19297097134967831</v>
      </c>
      <c r="AX420" s="533">
        <v>0.26148658164389832</v>
      </c>
      <c r="AY420" s="533">
        <v>0.2204734788218842</v>
      </c>
      <c r="AZ420" s="533">
        <v>0.31149011444146946</v>
      </c>
      <c r="BA420" s="533">
        <v>0.23294074475803919</v>
      </c>
      <c r="BB420" s="533">
        <v>0.26957790627931261</v>
      </c>
      <c r="BC420" s="533">
        <v>0.28949107382252937</v>
      </c>
      <c r="BD420" s="533">
        <v>0.21254884110710948</v>
      </c>
      <c r="BE420" s="533">
        <v>0.22281031129228696</v>
      </c>
      <c r="BF420" s="533">
        <v>0.26036161807703617</v>
      </c>
      <c r="BG420" s="533">
        <v>0.24949483890091223</v>
      </c>
      <c r="BH420" s="533">
        <v>0.23180583179082459</v>
      </c>
      <c r="BI420" s="533">
        <v>0.23722097591014871</v>
      </c>
      <c r="BJ420" s="533">
        <v>0</v>
      </c>
    </row>
    <row r="421" spans="1:63" ht="14.25" customHeight="1" x14ac:dyDescent="0.35">
      <c r="A421" s="47" t="s">
        <v>136</v>
      </c>
      <c r="B421" s="544">
        <v>0</v>
      </c>
      <c r="C421" s="544">
        <v>0</v>
      </c>
      <c r="D421" s="544">
        <v>0</v>
      </c>
      <c r="E421" s="544">
        <v>0</v>
      </c>
      <c r="F421" s="544">
        <v>0</v>
      </c>
      <c r="G421" s="544">
        <v>0</v>
      </c>
      <c r="H421" s="544">
        <v>0</v>
      </c>
      <c r="I421" s="544">
        <v>0</v>
      </c>
      <c r="J421" s="544">
        <v>0</v>
      </c>
      <c r="K421" s="544">
        <v>0</v>
      </c>
      <c r="L421" s="544">
        <v>0</v>
      </c>
      <c r="M421" s="544">
        <v>0</v>
      </c>
      <c r="N421" s="544">
        <v>0</v>
      </c>
      <c r="O421" s="544">
        <v>0</v>
      </c>
      <c r="P421" s="544">
        <v>0</v>
      </c>
      <c r="Q421" s="544">
        <v>0</v>
      </c>
      <c r="R421" s="544">
        <v>0</v>
      </c>
      <c r="S421" s="544">
        <v>0</v>
      </c>
      <c r="T421" s="544">
        <v>0</v>
      </c>
      <c r="U421" s="544">
        <v>0</v>
      </c>
      <c r="V421" s="544">
        <v>0</v>
      </c>
      <c r="W421" s="544">
        <v>0</v>
      </c>
      <c r="X421" s="544">
        <v>0</v>
      </c>
      <c r="Y421" s="544">
        <v>0</v>
      </c>
      <c r="Z421" s="544">
        <v>0</v>
      </c>
      <c r="AA421" s="544">
        <v>0</v>
      </c>
      <c r="AB421" s="544">
        <v>0</v>
      </c>
      <c r="AC421" s="544">
        <v>0</v>
      </c>
      <c r="AD421" s="544">
        <v>0</v>
      </c>
      <c r="AE421" s="544">
        <v>0</v>
      </c>
      <c r="AF421" s="544">
        <v>0</v>
      </c>
      <c r="AG421" s="544">
        <v>0</v>
      </c>
      <c r="AH421" s="544">
        <v>0</v>
      </c>
      <c r="AI421" s="544">
        <v>0</v>
      </c>
      <c r="AJ421" s="544">
        <v>0</v>
      </c>
      <c r="AK421" s="544">
        <v>0</v>
      </c>
      <c r="AL421" s="544">
        <v>0</v>
      </c>
      <c r="AM421" s="544">
        <v>0</v>
      </c>
      <c r="AN421" s="544">
        <v>0</v>
      </c>
      <c r="AO421" s="544">
        <v>0</v>
      </c>
      <c r="AP421" s="544">
        <v>0</v>
      </c>
      <c r="AQ421" s="544">
        <v>0</v>
      </c>
      <c r="AR421" s="544">
        <v>0</v>
      </c>
      <c r="AS421" s="544">
        <v>0</v>
      </c>
      <c r="AT421" s="544">
        <v>0</v>
      </c>
      <c r="AU421" s="544">
        <v>0</v>
      </c>
      <c r="AV421" s="544">
        <v>0</v>
      </c>
      <c r="AW421" s="544">
        <v>0</v>
      </c>
      <c r="AX421" s="544">
        <v>0</v>
      </c>
      <c r="AY421" s="544">
        <v>0</v>
      </c>
      <c r="AZ421" s="544">
        <v>0</v>
      </c>
      <c r="BA421" s="544">
        <v>0</v>
      </c>
      <c r="BB421" s="544">
        <v>0</v>
      </c>
      <c r="BC421" s="544">
        <v>0</v>
      </c>
      <c r="BD421" s="544">
        <v>0</v>
      </c>
      <c r="BE421" s="544">
        <v>0</v>
      </c>
      <c r="BF421" s="544">
        <v>0</v>
      </c>
      <c r="BG421" s="544">
        <v>0</v>
      </c>
      <c r="BH421" s="544">
        <v>0</v>
      </c>
      <c r="BI421" s="544">
        <v>0</v>
      </c>
      <c r="BJ421" s="533">
        <v>9.4146368317576501E-2</v>
      </c>
    </row>
    <row r="422" spans="1:63" ht="14.25" customHeight="1" x14ac:dyDescent="0.35">
      <c r="A422" s="47" t="s">
        <v>197</v>
      </c>
      <c r="B422" s="544">
        <v>0</v>
      </c>
      <c r="C422" s="544">
        <v>0</v>
      </c>
      <c r="D422" s="544">
        <v>0</v>
      </c>
      <c r="E422" s="544">
        <v>0</v>
      </c>
      <c r="F422" s="544">
        <v>0</v>
      </c>
      <c r="G422" s="544">
        <v>0</v>
      </c>
      <c r="H422" s="544">
        <v>0</v>
      </c>
      <c r="I422" s="544">
        <v>0</v>
      </c>
      <c r="J422" s="544">
        <v>0</v>
      </c>
      <c r="K422" s="544">
        <v>0</v>
      </c>
      <c r="L422" s="544">
        <v>0</v>
      </c>
      <c r="M422" s="544">
        <v>0</v>
      </c>
      <c r="N422" s="544">
        <v>0</v>
      </c>
      <c r="O422" s="544">
        <v>0</v>
      </c>
      <c r="P422" s="544">
        <v>0</v>
      </c>
      <c r="Q422" s="544">
        <v>0</v>
      </c>
      <c r="R422" s="544">
        <v>0</v>
      </c>
      <c r="S422" s="544">
        <v>0</v>
      </c>
      <c r="T422" s="544">
        <v>0</v>
      </c>
      <c r="U422" s="544">
        <v>0</v>
      </c>
      <c r="V422" s="544">
        <v>0</v>
      </c>
      <c r="W422" s="544">
        <v>0</v>
      </c>
      <c r="X422" s="544">
        <v>0</v>
      </c>
      <c r="Y422" s="544">
        <v>0</v>
      </c>
      <c r="Z422" s="544">
        <v>0</v>
      </c>
      <c r="AA422" s="544">
        <v>0</v>
      </c>
      <c r="AB422" s="544">
        <v>0</v>
      </c>
      <c r="AC422" s="544">
        <v>0</v>
      </c>
      <c r="AD422" s="544">
        <v>0</v>
      </c>
      <c r="AE422" s="544">
        <v>0</v>
      </c>
      <c r="AF422" s="544">
        <v>0</v>
      </c>
      <c r="AG422" s="544">
        <v>0</v>
      </c>
      <c r="AH422" s="544">
        <v>0</v>
      </c>
      <c r="AI422" s="544">
        <v>0</v>
      </c>
      <c r="AJ422" s="544">
        <v>0</v>
      </c>
      <c r="AK422" s="544">
        <v>0</v>
      </c>
      <c r="AL422" s="544">
        <v>0</v>
      </c>
      <c r="AM422" s="544">
        <v>0</v>
      </c>
      <c r="AN422" s="544">
        <v>0</v>
      </c>
      <c r="AO422" s="544">
        <v>0</v>
      </c>
      <c r="AP422" s="544">
        <v>0</v>
      </c>
      <c r="AQ422" s="544">
        <v>0</v>
      </c>
      <c r="AR422" s="544">
        <v>0</v>
      </c>
      <c r="AS422" s="544">
        <v>0</v>
      </c>
      <c r="AT422" s="544">
        <v>0</v>
      </c>
      <c r="AU422" s="544">
        <v>0</v>
      </c>
      <c r="AV422" s="544">
        <v>0</v>
      </c>
      <c r="AW422" s="544">
        <v>0</v>
      </c>
      <c r="AX422" s="544">
        <v>0</v>
      </c>
      <c r="AY422" s="544">
        <v>0</v>
      </c>
      <c r="AZ422" s="544">
        <v>0</v>
      </c>
      <c r="BA422" s="544">
        <v>0</v>
      </c>
      <c r="BB422" s="544">
        <v>0</v>
      </c>
      <c r="BC422" s="544">
        <v>0</v>
      </c>
      <c r="BD422" s="544">
        <v>0</v>
      </c>
      <c r="BE422" s="544">
        <v>0</v>
      </c>
      <c r="BF422" s="544">
        <v>0</v>
      </c>
      <c r="BG422" s="544">
        <v>0</v>
      </c>
      <c r="BH422" s="544">
        <v>0</v>
      </c>
      <c r="BI422" s="544">
        <v>0</v>
      </c>
      <c r="BJ422" s="533">
        <v>4.5659979102714125E-2</v>
      </c>
    </row>
    <row r="423" spans="1:63" ht="14.25" customHeight="1" x14ac:dyDescent="0.35">
      <c r="A423" s="47" t="s">
        <v>218</v>
      </c>
      <c r="B423" s="544">
        <v>0</v>
      </c>
      <c r="C423" s="544">
        <v>0</v>
      </c>
      <c r="D423" s="544">
        <v>0</v>
      </c>
      <c r="E423" s="544">
        <v>0</v>
      </c>
      <c r="F423" s="544">
        <v>0</v>
      </c>
      <c r="G423" s="544">
        <v>0</v>
      </c>
      <c r="H423" s="544">
        <v>0</v>
      </c>
      <c r="I423" s="544">
        <v>0</v>
      </c>
      <c r="J423" s="544">
        <v>0</v>
      </c>
      <c r="K423" s="544">
        <v>0</v>
      </c>
      <c r="L423" s="544">
        <v>0</v>
      </c>
      <c r="M423" s="544">
        <v>0</v>
      </c>
      <c r="N423" s="544">
        <v>0</v>
      </c>
      <c r="O423" s="544">
        <v>0</v>
      </c>
      <c r="P423" s="544">
        <v>0</v>
      </c>
      <c r="Q423" s="544">
        <v>0</v>
      </c>
      <c r="R423" s="544">
        <v>0</v>
      </c>
      <c r="S423" s="544">
        <v>0</v>
      </c>
      <c r="T423" s="544">
        <v>0</v>
      </c>
      <c r="U423" s="544">
        <v>0</v>
      </c>
      <c r="V423" s="544">
        <v>0</v>
      </c>
      <c r="W423" s="544">
        <v>0</v>
      </c>
      <c r="X423" s="544">
        <v>0</v>
      </c>
      <c r="Y423" s="544">
        <v>0</v>
      </c>
      <c r="Z423" s="544">
        <v>0</v>
      </c>
      <c r="AA423" s="544">
        <v>0</v>
      </c>
      <c r="AB423" s="544">
        <v>0</v>
      </c>
      <c r="AC423" s="544">
        <v>0</v>
      </c>
      <c r="AD423" s="544">
        <v>0</v>
      </c>
      <c r="AE423" s="544">
        <v>0</v>
      </c>
      <c r="AF423" s="544">
        <v>0</v>
      </c>
      <c r="AG423" s="544">
        <v>0</v>
      </c>
      <c r="AH423" s="544">
        <v>0</v>
      </c>
      <c r="AI423" s="544">
        <v>0</v>
      </c>
      <c r="AJ423" s="544">
        <v>0</v>
      </c>
      <c r="AK423" s="544">
        <v>0</v>
      </c>
      <c r="AL423" s="544">
        <v>0</v>
      </c>
      <c r="AM423" s="544">
        <v>0</v>
      </c>
      <c r="AN423" s="544">
        <v>0</v>
      </c>
      <c r="AO423" s="544">
        <v>0</v>
      </c>
      <c r="AP423" s="544">
        <v>0</v>
      </c>
      <c r="AQ423" s="544">
        <v>0</v>
      </c>
      <c r="AR423" s="544">
        <v>0</v>
      </c>
      <c r="AS423" s="544">
        <v>0</v>
      </c>
      <c r="AT423" s="544">
        <v>0</v>
      </c>
      <c r="AU423" s="544">
        <v>0</v>
      </c>
      <c r="AV423" s="544">
        <v>0</v>
      </c>
      <c r="AW423" s="544">
        <v>0</v>
      </c>
      <c r="AX423" s="544">
        <v>0</v>
      </c>
      <c r="AY423" s="544">
        <v>0</v>
      </c>
      <c r="AZ423" s="544">
        <v>0</v>
      </c>
      <c r="BA423" s="544">
        <v>0</v>
      </c>
      <c r="BB423" s="544">
        <v>0</v>
      </c>
      <c r="BC423" s="544">
        <v>0</v>
      </c>
      <c r="BD423" s="544">
        <v>0</v>
      </c>
      <c r="BE423" s="544">
        <v>0</v>
      </c>
      <c r="BF423" s="544">
        <v>0</v>
      </c>
      <c r="BG423" s="544">
        <v>0</v>
      </c>
      <c r="BH423" s="544">
        <v>0</v>
      </c>
      <c r="BI423" s="544">
        <v>0</v>
      </c>
      <c r="BJ423" s="533">
        <v>7.373806779807178E-2</v>
      </c>
    </row>
    <row r="424" spans="1:63" ht="14.25" customHeight="1" x14ac:dyDescent="0.35">
      <c r="A424" s="47" t="s">
        <v>198</v>
      </c>
      <c r="B424" s="544">
        <v>0</v>
      </c>
      <c r="C424" s="544">
        <v>0</v>
      </c>
      <c r="D424" s="544">
        <v>0</v>
      </c>
      <c r="E424" s="544">
        <v>0</v>
      </c>
      <c r="F424" s="544">
        <v>0</v>
      </c>
      <c r="G424" s="544">
        <v>0</v>
      </c>
      <c r="H424" s="544">
        <v>0</v>
      </c>
      <c r="I424" s="544">
        <v>0</v>
      </c>
      <c r="J424" s="544">
        <v>0</v>
      </c>
      <c r="K424" s="544">
        <v>0</v>
      </c>
      <c r="L424" s="544">
        <v>0</v>
      </c>
      <c r="M424" s="544">
        <v>0</v>
      </c>
      <c r="N424" s="544">
        <v>0</v>
      </c>
      <c r="O424" s="544">
        <v>0</v>
      </c>
      <c r="P424" s="544">
        <v>0</v>
      </c>
      <c r="Q424" s="544">
        <v>0</v>
      </c>
      <c r="R424" s="544">
        <v>0</v>
      </c>
      <c r="S424" s="544">
        <v>0</v>
      </c>
      <c r="T424" s="544">
        <v>0</v>
      </c>
      <c r="U424" s="544">
        <v>0</v>
      </c>
      <c r="V424" s="544">
        <v>0</v>
      </c>
      <c r="W424" s="544">
        <v>0</v>
      </c>
      <c r="X424" s="544">
        <v>0</v>
      </c>
      <c r="Y424" s="544">
        <v>0</v>
      </c>
      <c r="Z424" s="544">
        <v>0</v>
      </c>
      <c r="AA424" s="544">
        <v>0</v>
      </c>
      <c r="AB424" s="544">
        <v>0</v>
      </c>
      <c r="AC424" s="544">
        <v>0</v>
      </c>
      <c r="AD424" s="544">
        <v>0</v>
      </c>
      <c r="AE424" s="544">
        <v>0</v>
      </c>
      <c r="AF424" s="544">
        <v>0</v>
      </c>
      <c r="AG424" s="544">
        <v>0</v>
      </c>
      <c r="AH424" s="544">
        <v>0</v>
      </c>
      <c r="AI424" s="544">
        <v>0</v>
      </c>
      <c r="AJ424" s="544">
        <v>0</v>
      </c>
      <c r="AK424" s="544">
        <v>0</v>
      </c>
      <c r="AL424" s="544">
        <v>0</v>
      </c>
      <c r="AM424" s="544">
        <v>0</v>
      </c>
      <c r="AN424" s="544">
        <v>0</v>
      </c>
      <c r="AO424" s="544">
        <v>0</v>
      </c>
      <c r="AP424" s="544">
        <v>0</v>
      </c>
      <c r="AQ424" s="544">
        <v>0</v>
      </c>
      <c r="AR424" s="544">
        <v>0</v>
      </c>
      <c r="AS424" s="544">
        <v>0</v>
      </c>
      <c r="AT424" s="544">
        <v>0</v>
      </c>
      <c r="AU424" s="544">
        <v>0</v>
      </c>
      <c r="AV424" s="544">
        <v>0</v>
      </c>
      <c r="AW424" s="544">
        <v>0</v>
      </c>
      <c r="AX424" s="544">
        <v>0</v>
      </c>
      <c r="AY424" s="544">
        <v>0</v>
      </c>
      <c r="AZ424" s="544">
        <v>0</v>
      </c>
      <c r="BA424" s="544">
        <v>0</v>
      </c>
      <c r="BB424" s="544">
        <v>0</v>
      </c>
      <c r="BC424" s="544">
        <v>0</v>
      </c>
      <c r="BD424" s="544">
        <v>0</v>
      </c>
      <c r="BE424" s="544">
        <v>0</v>
      </c>
      <c r="BF424" s="544">
        <v>0</v>
      </c>
      <c r="BG424" s="544">
        <v>0</v>
      </c>
      <c r="BH424" s="544">
        <v>0</v>
      </c>
      <c r="BI424" s="544">
        <v>0</v>
      </c>
      <c r="BJ424" s="533">
        <v>4.1366014467383742E-2</v>
      </c>
    </row>
    <row r="425" spans="1:63" ht="14.25" customHeight="1" x14ac:dyDescent="0.35">
      <c r="A425" s="47" t="s">
        <v>140</v>
      </c>
      <c r="B425" s="544">
        <v>0</v>
      </c>
      <c r="C425" s="544">
        <v>0</v>
      </c>
      <c r="D425" s="544">
        <v>0</v>
      </c>
      <c r="E425" s="544">
        <v>0</v>
      </c>
      <c r="F425" s="544">
        <v>0</v>
      </c>
      <c r="G425" s="544">
        <v>0</v>
      </c>
      <c r="H425" s="544">
        <v>0</v>
      </c>
      <c r="I425" s="544">
        <v>0</v>
      </c>
      <c r="J425" s="544">
        <v>0</v>
      </c>
      <c r="K425" s="544">
        <v>0</v>
      </c>
      <c r="L425" s="544">
        <v>0</v>
      </c>
      <c r="M425" s="544">
        <v>0</v>
      </c>
      <c r="N425" s="544">
        <v>0</v>
      </c>
      <c r="O425" s="544">
        <v>0</v>
      </c>
      <c r="P425" s="544">
        <v>0</v>
      </c>
      <c r="Q425" s="544">
        <v>0</v>
      </c>
      <c r="R425" s="544">
        <v>0</v>
      </c>
      <c r="S425" s="544">
        <v>0</v>
      </c>
      <c r="T425" s="544">
        <v>0</v>
      </c>
      <c r="U425" s="544">
        <v>0</v>
      </c>
      <c r="V425" s="544">
        <v>0</v>
      </c>
      <c r="W425" s="544">
        <v>0</v>
      </c>
      <c r="X425" s="544">
        <v>0</v>
      </c>
      <c r="Y425" s="544">
        <v>0</v>
      </c>
      <c r="Z425" s="544">
        <v>0</v>
      </c>
      <c r="AA425" s="544">
        <v>0</v>
      </c>
      <c r="AB425" s="544">
        <v>0</v>
      </c>
      <c r="AC425" s="544">
        <v>0</v>
      </c>
      <c r="AD425" s="544">
        <v>0</v>
      </c>
      <c r="AE425" s="544">
        <v>0</v>
      </c>
      <c r="AF425" s="544">
        <v>0</v>
      </c>
      <c r="AG425" s="544">
        <v>0</v>
      </c>
      <c r="AH425" s="544">
        <v>0</v>
      </c>
      <c r="AI425" s="544">
        <v>0</v>
      </c>
      <c r="AJ425" s="544">
        <v>0</v>
      </c>
      <c r="AK425" s="544">
        <v>0</v>
      </c>
      <c r="AL425" s="544">
        <v>0</v>
      </c>
      <c r="AM425" s="544">
        <v>0</v>
      </c>
      <c r="AN425" s="544">
        <v>0</v>
      </c>
      <c r="AO425" s="544">
        <v>0</v>
      </c>
      <c r="AP425" s="544">
        <v>0</v>
      </c>
      <c r="AQ425" s="544">
        <v>0</v>
      </c>
      <c r="AR425" s="544">
        <v>0</v>
      </c>
      <c r="AS425" s="544">
        <v>0</v>
      </c>
      <c r="AT425" s="544">
        <v>0</v>
      </c>
      <c r="AU425" s="544">
        <v>0</v>
      </c>
      <c r="AV425" s="544">
        <v>0</v>
      </c>
      <c r="AW425" s="544">
        <v>0</v>
      </c>
      <c r="AX425" s="544">
        <v>0</v>
      </c>
      <c r="AY425" s="544">
        <v>0</v>
      </c>
      <c r="AZ425" s="544">
        <v>0</v>
      </c>
      <c r="BA425" s="544">
        <v>0</v>
      </c>
      <c r="BB425" s="544">
        <v>0</v>
      </c>
      <c r="BC425" s="544">
        <v>0</v>
      </c>
      <c r="BD425" s="544">
        <v>0</v>
      </c>
      <c r="BE425" s="544">
        <v>0</v>
      </c>
      <c r="BF425" s="544">
        <v>0</v>
      </c>
      <c r="BG425" s="544">
        <v>0</v>
      </c>
      <c r="BH425" s="544">
        <v>0</v>
      </c>
      <c r="BI425" s="544">
        <v>0</v>
      </c>
      <c r="BJ425" s="533">
        <v>6.9154132906863106E-2</v>
      </c>
    </row>
    <row r="426" spans="1:63" ht="14.25" customHeight="1" x14ac:dyDescent="0.35">
      <c r="A426" s="47" t="s">
        <v>199</v>
      </c>
      <c r="B426" s="544">
        <v>0</v>
      </c>
      <c r="C426" s="544">
        <v>0</v>
      </c>
      <c r="D426" s="544">
        <v>0</v>
      </c>
      <c r="E426" s="544">
        <v>0</v>
      </c>
      <c r="F426" s="544">
        <v>0</v>
      </c>
      <c r="G426" s="544">
        <v>0</v>
      </c>
      <c r="H426" s="544">
        <v>0</v>
      </c>
      <c r="I426" s="544">
        <v>0</v>
      </c>
      <c r="J426" s="544">
        <v>0</v>
      </c>
      <c r="K426" s="544">
        <v>0</v>
      </c>
      <c r="L426" s="544">
        <v>0</v>
      </c>
      <c r="M426" s="544">
        <v>0</v>
      </c>
      <c r="N426" s="544">
        <v>0</v>
      </c>
      <c r="O426" s="544">
        <v>0</v>
      </c>
      <c r="P426" s="544">
        <v>0</v>
      </c>
      <c r="Q426" s="544">
        <v>0</v>
      </c>
      <c r="R426" s="544">
        <v>0</v>
      </c>
      <c r="S426" s="544">
        <v>0</v>
      </c>
      <c r="T426" s="544">
        <v>0</v>
      </c>
      <c r="U426" s="544">
        <v>0</v>
      </c>
      <c r="V426" s="544">
        <v>0</v>
      </c>
      <c r="W426" s="544">
        <v>0</v>
      </c>
      <c r="X426" s="544">
        <v>0</v>
      </c>
      <c r="Y426" s="544">
        <v>0</v>
      </c>
      <c r="Z426" s="544">
        <v>0</v>
      </c>
      <c r="AA426" s="544">
        <v>0</v>
      </c>
      <c r="AB426" s="544">
        <v>0</v>
      </c>
      <c r="AC426" s="544">
        <v>0</v>
      </c>
      <c r="AD426" s="544">
        <v>0</v>
      </c>
      <c r="AE426" s="544">
        <v>0</v>
      </c>
      <c r="AF426" s="544">
        <v>0</v>
      </c>
      <c r="AG426" s="544">
        <v>0</v>
      </c>
      <c r="AH426" s="544">
        <v>0</v>
      </c>
      <c r="AI426" s="544">
        <v>0</v>
      </c>
      <c r="AJ426" s="544">
        <v>0</v>
      </c>
      <c r="AK426" s="544">
        <v>0</v>
      </c>
      <c r="AL426" s="544">
        <v>0</v>
      </c>
      <c r="AM426" s="544">
        <v>0</v>
      </c>
      <c r="AN426" s="544">
        <v>0</v>
      </c>
      <c r="AO426" s="544">
        <v>0</v>
      </c>
      <c r="AP426" s="544">
        <v>0</v>
      </c>
      <c r="AQ426" s="544">
        <v>0</v>
      </c>
      <c r="AR426" s="544">
        <v>0</v>
      </c>
      <c r="AS426" s="544">
        <v>0</v>
      </c>
      <c r="AT426" s="544">
        <v>0</v>
      </c>
      <c r="AU426" s="544">
        <v>0</v>
      </c>
      <c r="AV426" s="544">
        <v>0</v>
      </c>
      <c r="AW426" s="544">
        <v>0</v>
      </c>
      <c r="AX426" s="544">
        <v>0</v>
      </c>
      <c r="AY426" s="544">
        <v>0</v>
      </c>
      <c r="AZ426" s="544">
        <v>0</v>
      </c>
      <c r="BA426" s="544">
        <v>0</v>
      </c>
      <c r="BB426" s="544">
        <v>0</v>
      </c>
      <c r="BC426" s="544">
        <v>0</v>
      </c>
      <c r="BD426" s="544">
        <v>0</v>
      </c>
      <c r="BE426" s="544">
        <v>0</v>
      </c>
      <c r="BF426" s="544">
        <v>0</v>
      </c>
      <c r="BG426" s="544">
        <v>0</v>
      </c>
      <c r="BH426" s="544">
        <v>0</v>
      </c>
      <c r="BI426" s="544">
        <v>0</v>
      </c>
      <c r="BJ426" s="533">
        <v>6.1996156954588919E-2</v>
      </c>
    </row>
    <row r="427" spans="1:63" ht="14.25" customHeight="1" x14ac:dyDescent="0.35">
      <c r="A427" s="47" t="s">
        <v>142</v>
      </c>
      <c r="B427" s="544">
        <v>0</v>
      </c>
      <c r="C427" s="544">
        <v>0</v>
      </c>
      <c r="D427" s="544">
        <v>0</v>
      </c>
      <c r="E427" s="544">
        <v>0</v>
      </c>
      <c r="F427" s="544">
        <v>0</v>
      </c>
      <c r="G427" s="544">
        <v>0</v>
      </c>
      <c r="H427" s="544">
        <v>0</v>
      </c>
      <c r="I427" s="544">
        <v>0</v>
      </c>
      <c r="J427" s="544">
        <v>0</v>
      </c>
      <c r="K427" s="544">
        <v>0</v>
      </c>
      <c r="L427" s="544">
        <v>0</v>
      </c>
      <c r="M427" s="544">
        <v>0</v>
      </c>
      <c r="N427" s="544">
        <v>0</v>
      </c>
      <c r="O427" s="544">
        <v>0</v>
      </c>
      <c r="P427" s="544">
        <v>0</v>
      </c>
      <c r="Q427" s="544">
        <v>0</v>
      </c>
      <c r="R427" s="544">
        <v>0</v>
      </c>
      <c r="S427" s="544">
        <v>0</v>
      </c>
      <c r="T427" s="544">
        <v>0</v>
      </c>
      <c r="U427" s="544">
        <v>0</v>
      </c>
      <c r="V427" s="544">
        <v>0</v>
      </c>
      <c r="W427" s="544">
        <v>0</v>
      </c>
      <c r="X427" s="544">
        <v>0</v>
      </c>
      <c r="Y427" s="544">
        <v>0</v>
      </c>
      <c r="Z427" s="544">
        <v>0</v>
      </c>
      <c r="AA427" s="544">
        <v>0</v>
      </c>
      <c r="AB427" s="544">
        <v>0</v>
      </c>
      <c r="AC427" s="544">
        <v>0</v>
      </c>
      <c r="AD427" s="544">
        <v>0</v>
      </c>
      <c r="AE427" s="544">
        <v>0</v>
      </c>
      <c r="AF427" s="544">
        <v>0</v>
      </c>
      <c r="AG427" s="544">
        <v>0</v>
      </c>
      <c r="AH427" s="544">
        <v>0</v>
      </c>
      <c r="AI427" s="544">
        <v>0</v>
      </c>
      <c r="AJ427" s="544">
        <v>0</v>
      </c>
      <c r="AK427" s="544">
        <v>0</v>
      </c>
      <c r="AL427" s="544">
        <v>0</v>
      </c>
      <c r="AM427" s="544">
        <v>0</v>
      </c>
      <c r="AN427" s="544">
        <v>0</v>
      </c>
      <c r="AO427" s="544">
        <v>0</v>
      </c>
      <c r="AP427" s="544">
        <v>0</v>
      </c>
      <c r="AQ427" s="544">
        <v>0</v>
      </c>
      <c r="AR427" s="544">
        <v>0</v>
      </c>
      <c r="AS427" s="544">
        <v>0</v>
      </c>
      <c r="AT427" s="544">
        <v>0</v>
      </c>
      <c r="AU427" s="544">
        <v>0</v>
      </c>
      <c r="AV427" s="544">
        <v>0</v>
      </c>
      <c r="AW427" s="544">
        <v>0</v>
      </c>
      <c r="AX427" s="544">
        <v>0</v>
      </c>
      <c r="AY427" s="544">
        <v>0</v>
      </c>
      <c r="AZ427" s="544">
        <v>0</v>
      </c>
      <c r="BA427" s="544">
        <v>0</v>
      </c>
      <c r="BB427" s="544">
        <v>0</v>
      </c>
      <c r="BC427" s="544">
        <v>0</v>
      </c>
      <c r="BD427" s="544">
        <v>0</v>
      </c>
      <c r="BE427" s="544">
        <v>0</v>
      </c>
      <c r="BF427" s="544">
        <v>0</v>
      </c>
      <c r="BG427" s="544">
        <v>0</v>
      </c>
      <c r="BH427" s="544">
        <v>0</v>
      </c>
      <c r="BI427" s="544">
        <v>0</v>
      </c>
      <c r="BJ427" s="533">
        <v>0.11179794876394661</v>
      </c>
    </row>
    <row r="428" spans="1:63" ht="14.25" customHeight="1" x14ac:dyDescent="0.35">
      <c r="A428" s="47" t="s">
        <v>143</v>
      </c>
      <c r="B428" s="544">
        <v>0</v>
      </c>
      <c r="C428" s="544">
        <v>0</v>
      </c>
      <c r="D428" s="544">
        <v>0</v>
      </c>
      <c r="E428" s="544">
        <v>0</v>
      </c>
      <c r="F428" s="544">
        <v>0</v>
      </c>
      <c r="G428" s="544">
        <v>0</v>
      </c>
      <c r="H428" s="544">
        <v>0</v>
      </c>
      <c r="I428" s="544">
        <v>0</v>
      </c>
      <c r="J428" s="544">
        <v>0</v>
      </c>
      <c r="K428" s="544">
        <v>0</v>
      </c>
      <c r="L428" s="544">
        <v>0</v>
      </c>
      <c r="M428" s="544">
        <v>0</v>
      </c>
      <c r="N428" s="544">
        <v>0</v>
      </c>
      <c r="O428" s="544">
        <v>0</v>
      </c>
      <c r="P428" s="544">
        <v>0</v>
      </c>
      <c r="Q428" s="544">
        <v>0</v>
      </c>
      <c r="R428" s="544">
        <v>0</v>
      </c>
      <c r="S428" s="544">
        <v>0</v>
      </c>
      <c r="T428" s="544">
        <v>0</v>
      </c>
      <c r="U428" s="544">
        <v>0</v>
      </c>
      <c r="V428" s="544">
        <v>0</v>
      </c>
      <c r="W428" s="544">
        <v>0</v>
      </c>
      <c r="X428" s="544">
        <v>0</v>
      </c>
      <c r="Y428" s="544">
        <v>0</v>
      </c>
      <c r="Z428" s="544">
        <v>0</v>
      </c>
      <c r="AA428" s="544">
        <v>0</v>
      </c>
      <c r="AB428" s="544">
        <v>0</v>
      </c>
      <c r="AC428" s="544">
        <v>0</v>
      </c>
      <c r="AD428" s="544">
        <v>0</v>
      </c>
      <c r="AE428" s="544">
        <v>0</v>
      </c>
      <c r="AF428" s="544">
        <v>0</v>
      </c>
      <c r="AG428" s="544">
        <v>0</v>
      </c>
      <c r="AH428" s="544">
        <v>0</v>
      </c>
      <c r="AI428" s="544">
        <v>0</v>
      </c>
      <c r="AJ428" s="544">
        <v>0</v>
      </c>
      <c r="AK428" s="544">
        <v>0</v>
      </c>
      <c r="AL428" s="544">
        <v>0</v>
      </c>
      <c r="AM428" s="544">
        <v>0</v>
      </c>
      <c r="AN428" s="544">
        <v>0</v>
      </c>
      <c r="AO428" s="544">
        <v>0</v>
      </c>
      <c r="AP428" s="544">
        <v>0</v>
      </c>
      <c r="AQ428" s="544">
        <v>0</v>
      </c>
      <c r="AR428" s="544">
        <v>0</v>
      </c>
      <c r="AS428" s="544">
        <v>0</v>
      </c>
      <c r="AT428" s="544">
        <v>0</v>
      </c>
      <c r="AU428" s="544">
        <v>0</v>
      </c>
      <c r="AV428" s="544">
        <v>0</v>
      </c>
      <c r="AW428" s="544">
        <v>0</v>
      </c>
      <c r="AX428" s="544">
        <v>0</v>
      </c>
      <c r="AY428" s="544">
        <v>0</v>
      </c>
      <c r="AZ428" s="544">
        <v>0</v>
      </c>
      <c r="BA428" s="544">
        <v>0</v>
      </c>
      <c r="BB428" s="544">
        <v>0</v>
      </c>
      <c r="BC428" s="544">
        <v>0</v>
      </c>
      <c r="BD428" s="544">
        <v>0</v>
      </c>
      <c r="BE428" s="544">
        <v>0</v>
      </c>
      <c r="BF428" s="544">
        <v>0</v>
      </c>
      <c r="BG428" s="544">
        <v>0</v>
      </c>
      <c r="BH428" s="544">
        <v>0</v>
      </c>
      <c r="BI428" s="544">
        <v>0</v>
      </c>
      <c r="BJ428" s="533">
        <v>5.9413413980257825E-2</v>
      </c>
    </row>
    <row r="429" spans="1:63" ht="14.25" customHeight="1" x14ac:dyDescent="0.35">
      <c r="A429" s="49"/>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c r="AE429" s="16"/>
      <c r="AF429" s="16"/>
      <c r="AG429" s="16"/>
      <c r="AH429" s="16"/>
      <c r="AI429" s="16"/>
      <c r="AJ429" s="16"/>
      <c r="AK429" s="16"/>
      <c r="AL429" s="16"/>
      <c r="AM429" s="16"/>
      <c r="AN429" s="16"/>
      <c r="AO429" s="16"/>
      <c r="AP429" s="16"/>
      <c r="AQ429" s="16"/>
      <c r="AR429" s="16"/>
      <c r="AS429" s="16"/>
      <c r="AT429" s="16"/>
      <c r="AU429" s="16"/>
      <c r="AV429" s="16"/>
      <c r="AW429" s="16"/>
      <c r="AX429" s="16"/>
      <c r="AY429" s="16"/>
      <c r="AZ429" s="16"/>
      <c r="BA429" s="16"/>
      <c r="BB429" s="16"/>
      <c r="BC429" s="16"/>
      <c r="BD429" s="16"/>
      <c r="BE429" s="16"/>
      <c r="BF429" s="16"/>
      <c r="BG429" s="16"/>
      <c r="BH429" s="16"/>
      <c r="BI429" s="16"/>
      <c r="BJ429" s="16"/>
      <c r="BK429" s="16"/>
    </row>
    <row r="430" spans="1:63" ht="14.25" customHeight="1" x14ac:dyDescent="0.35">
      <c r="A430" s="197" t="s">
        <v>1418</v>
      </c>
      <c r="B430" s="2"/>
    </row>
    <row r="431" spans="1:63" ht="14.25" customHeight="1" x14ac:dyDescent="0.35">
      <c r="A431" s="39" t="s">
        <v>1471</v>
      </c>
      <c r="B431" s="2"/>
    </row>
    <row r="432" spans="1:63" ht="14.25" customHeight="1" x14ac:dyDescent="0.35">
      <c r="A432" s="43" t="s">
        <v>1449</v>
      </c>
      <c r="B432" s="11" t="s">
        <v>223</v>
      </c>
    </row>
    <row r="433" spans="1:62" ht="14.25" customHeight="1" x14ac:dyDescent="0.35">
      <c r="A433" s="523">
        <v>0</v>
      </c>
      <c r="B433" s="524" t="s">
        <v>1456</v>
      </c>
    </row>
    <row r="434" spans="1:62" ht="14.25" customHeight="1" x14ac:dyDescent="0.35">
      <c r="A434" s="523">
        <v>1</v>
      </c>
      <c r="B434" s="524" t="s">
        <v>1450</v>
      </c>
    </row>
    <row r="435" spans="1:62" ht="14.25" customHeight="1" x14ac:dyDescent="0.35">
      <c r="A435" s="44" t="s">
        <v>224</v>
      </c>
      <c r="B435" s="45">
        <v>0</v>
      </c>
    </row>
    <row r="437" spans="1:62" ht="14.25" customHeight="1" x14ac:dyDescent="0.35">
      <c r="A437" s="17" t="s">
        <v>727</v>
      </c>
      <c r="B437" s="531" t="s">
        <v>1472</v>
      </c>
    </row>
    <row r="438" spans="1:62" ht="14.25" customHeight="1" x14ac:dyDescent="0.35">
      <c r="A438" s="86" t="s">
        <v>448</v>
      </c>
      <c r="B438" s="525" t="s">
        <v>28</v>
      </c>
    </row>
    <row r="439" spans="1:62" ht="14.25" customHeight="1" x14ac:dyDescent="0.35">
      <c r="A439" s="86" t="s">
        <v>180</v>
      </c>
      <c r="B439" s="115">
        <v>2025</v>
      </c>
    </row>
    <row r="440" spans="1:62" ht="14.25" customHeight="1" x14ac:dyDescent="0.35">
      <c r="A440" s="165"/>
    </row>
    <row r="441" spans="1:62" ht="14.25" customHeight="1" x14ac:dyDescent="0.35">
      <c r="A441" s="116" t="s">
        <v>1473</v>
      </c>
    </row>
    <row r="442" spans="1:62" ht="14.25" customHeight="1" x14ac:dyDescent="0.35">
      <c r="A442" s="44" t="s">
        <v>1470</v>
      </c>
      <c r="B442" s="121" t="s">
        <v>1075</v>
      </c>
      <c r="C442" s="121" t="s">
        <v>1076</v>
      </c>
      <c r="D442" s="121" t="s">
        <v>1077</v>
      </c>
      <c r="E442" s="121" t="s">
        <v>1078</v>
      </c>
      <c r="F442" s="121" t="s">
        <v>1079</v>
      </c>
      <c r="G442" s="121" t="s">
        <v>1080</v>
      </c>
      <c r="H442" s="121" t="s">
        <v>1081</v>
      </c>
      <c r="I442" s="121" t="s">
        <v>1082</v>
      </c>
      <c r="J442" s="121" t="s">
        <v>1083</v>
      </c>
      <c r="K442" s="121" t="s">
        <v>1084</v>
      </c>
      <c r="L442" s="121" t="s">
        <v>1085</v>
      </c>
      <c r="M442" s="121" t="s">
        <v>1086</v>
      </c>
      <c r="N442" s="121" t="s">
        <v>1087</v>
      </c>
      <c r="O442" s="121" t="s">
        <v>1088</v>
      </c>
      <c r="P442" s="121" t="s">
        <v>1089</v>
      </c>
      <c r="Q442" s="121" t="s">
        <v>1090</v>
      </c>
      <c r="R442" s="121" t="s">
        <v>1091</v>
      </c>
      <c r="S442" s="121" t="s">
        <v>1092</v>
      </c>
      <c r="T442" s="121" t="s">
        <v>1093</v>
      </c>
      <c r="U442" s="121" t="s">
        <v>1094</v>
      </c>
      <c r="V442" s="121" t="s">
        <v>1095</v>
      </c>
      <c r="W442" s="121" t="s">
        <v>1096</v>
      </c>
      <c r="X442" s="121" t="s">
        <v>1097</v>
      </c>
      <c r="Y442" s="121" t="s">
        <v>1098</v>
      </c>
      <c r="Z442" s="121" t="s">
        <v>1099</v>
      </c>
      <c r="AA442" s="121" t="s">
        <v>1100</v>
      </c>
      <c r="AB442" s="121" t="s">
        <v>1101</v>
      </c>
      <c r="AC442" s="121" t="s">
        <v>1102</v>
      </c>
      <c r="AD442" s="121" t="s">
        <v>1103</v>
      </c>
      <c r="AE442" s="121" t="s">
        <v>1104</v>
      </c>
      <c r="AF442" s="121" t="s">
        <v>1105</v>
      </c>
      <c r="AG442" s="121" t="s">
        <v>1106</v>
      </c>
      <c r="AH442" s="121" t="s">
        <v>1107</v>
      </c>
      <c r="AI442" s="121" t="s">
        <v>1108</v>
      </c>
      <c r="AJ442" s="121" t="s">
        <v>1109</v>
      </c>
      <c r="AK442" s="121" t="s">
        <v>1110</v>
      </c>
      <c r="AL442" s="121" t="s">
        <v>1111</v>
      </c>
      <c r="AM442" s="121" t="s">
        <v>1112</v>
      </c>
      <c r="AN442" s="121" t="s">
        <v>1113</v>
      </c>
      <c r="AO442" s="121" t="s">
        <v>1114</v>
      </c>
      <c r="AP442" s="121" t="s">
        <v>1115</v>
      </c>
      <c r="AQ442" s="121" t="s">
        <v>1116</v>
      </c>
      <c r="AR442" s="121" t="s">
        <v>1117</v>
      </c>
      <c r="AS442" s="121" t="s">
        <v>1118</v>
      </c>
      <c r="AT442" s="121" t="s">
        <v>1119</v>
      </c>
      <c r="AU442" s="121" t="s">
        <v>1120</v>
      </c>
      <c r="AV442" s="121" t="s">
        <v>1121</v>
      </c>
      <c r="AW442" s="121" t="s">
        <v>1122</v>
      </c>
      <c r="AX442" s="121" t="s">
        <v>1123</v>
      </c>
      <c r="AY442" s="121" t="s">
        <v>1124</v>
      </c>
      <c r="AZ442" s="121" t="s">
        <v>1125</v>
      </c>
      <c r="BA442" s="121" t="s">
        <v>1126</v>
      </c>
      <c r="BB442" s="121" t="s">
        <v>1127</v>
      </c>
      <c r="BC442" s="121" t="s">
        <v>1128</v>
      </c>
      <c r="BD442" s="121" t="s">
        <v>1129</v>
      </c>
      <c r="BE442" s="121" t="s">
        <v>1130</v>
      </c>
      <c r="BF442" s="121" t="s">
        <v>1131</v>
      </c>
      <c r="BG442" s="121" t="s">
        <v>1132</v>
      </c>
      <c r="BH442" s="121" t="s">
        <v>1133</v>
      </c>
      <c r="BI442" s="121" t="s">
        <v>1134</v>
      </c>
      <c r="BJ442" s="121" t="s">
        <v>1135</v>
      </c>
    </row>
    <row r="443" spans="1:62" ht="14.25" customHeight="1" x14ac:dyDescent="0.35">
      <c r="A443" s="50" t="s">
        <v>291</v>
      </c>
      <c r="B443" s="544">
        <v>0</v>
      </c>
      <c r="C443" s="544">
        <v>0</v>
      </c>
      <c r="D443" s="544">
        <v>0</v>
      </c>
      <c r="E443" s="544">
        <v>0</v>
      </c>
      <c r="F443" s="544">
        <v>0</v>
      </c>
      <c r="G443" s="544">
        <v>0</v>
      </c>
      <c r="H443" s="544">
        <v>0</v>
      </c>
      <c r="I443" s="544">
        <v>0</v>
      </c>
      <c r="J443" s="544">
        <v>0</v>
      </c>
      <c r="K443" s="544">
        <v>0</v>
      </c>
      <c r="L443" s="544">
        <v>0</v>
      </c>
      <c r="M443" s="544">
        <v>0</v>
      </c>
      <c r="N443" s="544">
        <v>0</v>
      </c>
      <c r="O443" s="544">
        <v>0</v>
      </c>
      <c r="P443" s="544">
        <v>0</v>
      </c>
      <c r="Q443" s="544">
        <v>0</v>
      </c>
      <c r="R443" s="544">
        <v>0</v>
      </c>
      <c r="S443" s="544">
        <v>0</v>
      </c>
      <c r="T443" s="544">
        <v>0</v>
      </c>
      <c r="U443" s="544">
        <v>0</v>
      </c>
      <c r="V443" s="544">
        <v>0</v>
      </c>
      <c r="W443" s="544">
        <v>0</v>
      </c>
      <c r="X443" s="544">
        <v>0</v>
      </c>
      <c r="Y443" s="544">
        <v>0</v>
      </c>
      <c r="Z443" s="544">
        <v>0</v>
      </c>
      <c r="AA443" s="544">
        <v>0</v>
      </c>
      <c r="AB443" s="544">
        <v>0</v>
      </c>
      <c r="AC443" s="544">
        <v>0</v>
      </c>
      <c r="AD443" s="544">
        <v>0</v>
      </c>
      <c r="AE443" s="544">
        <v>0</v>
      </c>
      <c r="AF443" s="544">
        <v>0</v>
      </c>
      <c r="AG443" s="544">
        <v>0</v>
      </c>
      <c r="AH443" s="544">
        <v>0</v>
      </c>
      <c r="AI443" s="544">
        <v>0</v>
      </c>
      <c r="AJ443" s="544">
        <v>0</v>
      </c>
      <c r="AK443" s="544">
        <v>0</v>
      </c>
      <c r="AL443" s="544">
        <v>0</v>
      </c>
      <c r="AM443" s="544">
        <v>0</v>
      </c>
      <c r="AN443" s="544">
        <v>0</v>
      </c>
      <c r="AO443" s="544">
        <v>0</v>
      </c>
      <c r="AP443" s="544">
        <v>0</v>
      </c>
      <c r="AQ443" s="544">
        <v>0</v>
      </c>
      <c r="AR443" s="544">
        <v>0</v>
      </c>
      <c r="AS443" s="544">
        <v>0</v>
      </c>
      <c r="AT443" s="544">
        <v>0</v>
      </c>
      <c r="AU443" s="544">
        <v>0</v>
      </c>
      <c r="AV443" s="544">
        <v>0</v>
      </c>
      <c r="AW443" s="544">
        <v>0</v>
      </c>
      <c r="AX443" s="544">
        <v>0</v>
      </c>
      <c r="AY443" s="544">
        <v>0</v>
      </c>
      <c r="AZ443" s="544">
        <v>0</v>
      </c>
      <c r="BA443" s="544">
        <v>0</v>
      </c>
      <c r="BB443" s="544">
        <v>0</v>
      </c>
      <c r="BC443" s="544">
        <v>0</v>
      </c>
      <c r="BD443" s="544">
        <v>0</v>
      </c>
      <c r="BE443" s="544">
        <v>0</v>
      </c>
      <c r="BF443" s="544">
        <v>0</v>
      </c>
      <c r="BG443" s="544">
        <v>0</v>
      </c>
      <c r="BH443" s="544">
        <v>0</v>
      </c>
      <c r="BI443" s="544">
        <v>0</v>
      </c>
      <c r="BJ443" s="533">
        <v>2.225327302750543E-3</v>
      </c>
    </row>
    <row r="444" spans="1:62" ht="14.25" customHeight="1" x14ac:dyDescent="0.35">
      <c r="A444" s="46" t="s">
        <v>148</v>
      </c>
      <c r="B444" s="533">
        <v>5.1019495920317094E-4</v>
      </c>
      <c r="C444" s="533">
        <v>3.2863880319257058E-4</v>
      </c>
      <c r="D444" s="533">
        <v>6.0721041313115229E-4</v>
      </c>
      <c r="E444" s="533">
        <v>2.9486632798055652E-4</v>
      </c>
      <c r="F444" s="533">
        <v>2.0188958189424749E-4</v>
      </c>
      <c r="G444" s="533">
        <v>3.6715116779228622E-4</v>
      </c>
      <c r="H444" s="533">
        <v>4.4551520032503901E-4</v>
      </c>
      <c r="I444" s="533">
        <v>4.5512993562118917E-4</v>
      </c>
      <c r="J444" s="533">
        <v>6.335226928572441E-4</v>
      </c>
      <c r="K444" s="533">
        <v>8.0347847447259462E-4</v>
      </c>
      <c r="L444" s="533">
        <v>7.4766437379430528E-4</v>
      </c>
      <c r="M444" s="533">
        <v>4.4296228068910676E-4</v>
      </c>
      <c r="N444" s="533">
        <v>3.3162733333403553E-4</v>
      </c>
      <c r="O444" s="533">
        <v>5.6201529752715658E-4</v>
      </c>
      <c r="P444" s="533">
        <v>6.4337001190701399E-4</v>
      </c>
      <c r="Q444" s="533">
        <v>5.2595448610966795E-4</v>
      </c>
      <c r="R444" s="533">
        <v>6.990763160495448E-4</v>
      </c>
      <c r="S444" s="533">
        <v>5.5620212082067963E-4</v>
      </c>
      <c r="T444" s="533">
        <v>4.4473190986251077E-4</v>
      </c>
      <c r="U444" s="533">
        <v>3.0296831340391445E-4</v>
      </c>
      <c r="V444" s="533">
        <v>5.145514434094793E-4</v>
      </c>
      <c r="W444" s="533">
        <v>7.2741192960438877E-4</v>
      </c>
      <c r="X444" s="533">
        <v>7.977698929595682E-4</v>
      </c>
      <c r="Y444" s="533">
        <v>6.6000929830533543E-4</v>
      </c>
      <c r="Z444" s="533">
        <v>7.0625799093504806E-4</v>
      </c>
      <c r="AA444" s="533">
        <v>5.6897591484649694E-4</v>
      </c>
      <c r="AB444" s="533">
        <v>7.1099863211230413E-4</v>
      </c>
      <c r="AC444" s="533">
        <v>9.2291770499769487E-4</v>
      </c>
      <c r="AD444" s="533">
        <v>9.0029790950345507E-4</v>
      </c>
      <c r="AE444" s="533">
        <v>7.3125113027177832E-4</v>
      </c>
      <c r="AF444" s="533">
        <v>5.3199250888018366E-4</v>
      </c>
      <c r="AG444" s="533">
        <v>5.9228923913247269E-4</v>
      </c>
      <c r="AH444" s="533">
        <v>7.1467197761312018E-4</v>
      </c>
      <c r="AI444" s="533">
        <v>9.6259881384172616E-4</v>
      </c>
      <c r="AJ444" s="533">
        <v>8.8670263316239465E-4</v>
      </c>
      <c r="AK444" s="533">
        <v>7.9518100443954362E-4</v>
      </c>
      <c r="AL444" s="533">
        <v>8.8944914680706743E-4</v>
      </c>
      <c r="AM444" s="533">
        <v>7.7118080994045379E-4</v>
      </c>
      <c r="AN444" s="533">
        <v>9.0021568248038416E-4</v>
      </c>
      <c r="AO444" s="533">
        <v>9.8077006993728985E-4</v>
      </c>
      <c r="AP444" s="533">
        <v>8.6538371070856877E-4</v>
      </c>
      <c r="AQ444" s="533">
        <v>8.7268360951226528E-4</v>
      </c>
      <c r="AR444" s="533">
        <v>7.3456238204217103E-4</v>
      </c>
      <c r="AS444" s="533">
        <v>8.5623829586211719E-4</v>
      </c>
      <c r="AT444" s="533">
        <v>8.1835253602184459E-4</v>
      </c>
      <c r="AU444" s="533">
        <v>9.8600070864163854E-4</v>
      </c>
      <c r="AV444" s="533">
        <v>9.8965935101691491E-4</v>
      </c>
      <c r="AW444" s="533">
        <v>8.3016465549532229E-4</v>
      </c>
      <c r="AX444" s="533">
        <v>1.1775113010250437E-3</v>
      </c>
      <c r="AY444" s="533">
        <v>9.0121385036281271E-4</v>
      </c>
      <c r="AZ444" s="533">
        <v>9.61288545642888E-4</v>
      </c>
      <c r="BA444" s="533">
        <v>1.1228268318915114E-3</v>
      </c>
      <c r="BB444" s="533">
        <v>1.0357420784739876E-3</v>
      </c>
      <c r="BC444" s="533">
        <v>1.0809986926109748E-3</v>
      </c>
      <c r="BD444" s="533">
        <v>9.3583346948930514E-4</v>
      </c>
      <c r="BE444" s="533">
        <v>1.0849640455218731E-3</v>
      </c>
      <c r="BF444" s="533">
        <v>8.397952585548164E-4</v>
      </c>
      <c r="BG444" s="533">
        <v>1.0621703756299385E-3</v>
      </c>
      <c r="BH444" s="533">
        <v>1.1384036116671061E-3</v>
      </c>
      <c r="BI444" s="533">
        <v>1.0513361311132686E-3</v>
      </c>
      <c r="BJ444" s="533">
        <v>0</v>
      </c>
    </row>
    <row r="445" spans="1:62" ht="14.25" customHeight="1" x14ac:dyDescent="0.35">
      <c r="A445" s="46" t="s">
        <v>149</v>
      </c>
      <c r="B445" s="533">
        <v>1.1091475625123675E-4</v>
      </c>
      <c r="C445" s="533">
        <v>1.4750869963433812E-4</v>
      </c>
      <c r="D445" s="533">
        <v>1.8738477062787013E-4</v>
      </c>
      <c r="E445" s="533">
        <v>4.5028335422049587E-4</v>
      </c>
      <c r="F445" s="533">
        <v>4.2440089375874758E-4</v>
      </c>
      <c r="G445" s="533">
        <v>3.5690774657241056E-4</v>
      </c>
      <c r="H445" s="533">
        <v>5.5901740624508044E-5</v>
      </c>
      <c r="I445" s="533">
        <v>1.2283596830235395E-4</v>
      </c>
      <c r="J445" s="533">
        <v>9.9436782516237735E-5</v>
      </c>
      <c r="K445" s="533">
        <v>2.0092023029163274E-4</v>
      </c>
      <c r="L445" s="533">
        <v>3.1559116086808127E-4</v>
      </c>
      <c r="M445" s="533">
        <v>1.8202050337255528E-4</v>
      </c>
      <c r="N445" s="533">
        <v>7.3447293367675696E-5</v>
      </c>
      <c r="O445" s="533">
        <v>2.8149293470740376E-4</v>
      </c>
      <c r="P445" s="533">
        <v>2.5467711509201407E-4</v>
      </c>
      <c r="Q445" s="533">
        <v>4.6409788590366402E-4</v>
      </c>
      <c r="R445" s="533">
        <v>4.5436699910601888E-4</v>
      </c>
      <c r="S445" s="533">
        <v>3.7885383114389965E-4</v>
      </c>
      <c r="T445" s="533">
        <v>3.9299875263060066E-5</v>
      </c>
      <c r="U445" s="533">
        <v>2.4102585720664309E-4</v>
      </c>
      <c r="V445" s="533">
        <v>1.3690803270635806E-4</v>
      </c>
      <c r="W445" s="533">
        <v>4.0704232286093128E-4</v>
      </c>
      <c r="X445" s="533">
        <v>3.3466788977790974E-4</v>
      </c>
      <c r="Y445" s="533">
        <v>2.9493011710514199E-4</v>
      </c>
      <c r="Z445" s="533">
        <v>1.9099120978462351E-4</v>
      </c>
      <c r="AA445" s="533">
        <v>3.6325183478891658E-4</v>
      </c>
      <c r="AB445" s="533">
        <v>2.8342361038113554E-4</v>
      </c>
      <c r="AC445" s="533">
        <v>5.5184400549960989E-4</v>
      </c>
      <c r="AD445" s="533">
        <v>4.0547474989405301E-4</v>
      </c>
      <c r="AE445" s="533">
        <v>5.2270651276078105E-4</v>
      </c>
      <c r="AF445" s="533">
        <v>9.8080284428106172E-5</v>
      </c>
      <c r="AG445" s="533">
        <v>3.0612598601850808E-4</v>
      </c>
      <c r="AH445" s="533">
        <v>1.9437740989878063E-4</v>
      </c>
      <c r="AI445" s="533">
        <v>4.8812273269933085E-4</v>
      </c>
      <c r="AJ445" s="533">
        <v>4.158219059960613E-4</v>
      </c>
      <c r="AK445" s="533">
        <v>3.5721012690092863E-4</v>
      </c>
      <c r="AL445" s="533">
        <v>3.9414931127754231E-4</v>
      </c>
      <c r="AM445" s="533">
        <v>3.783009852282495E-4</v>
      </c>
      <c r="AN445" s="533">
        <v>4.3939997847242145E-4</v>
      </c>
      <c r="AO445" s="533">
        <v>5.1856847628813248E-4</v>
      </c>
      <c r="AP445" s="533">
        <v>5.0575784115384538E-4</v>
      </c>
      <c r="AQ445" s="533">
        <v>5.246966581001325E-4</v>
      </c>
      <c r="AR445" s="533">
        <v>1.4015438444914892E-4</v>
      </c>
      <c r="AS445" s="533">
        <v>4.8279840541116378E-4</v>
      </c>
      <c r="AT445" s="533">
        <v>2.9554738998940991E-4</v>
      </c>
      <c r="AU445" s="533">
        <v>5.0310684768769967E-4</v>
      </c>
      <c r="AV445" s="533">
        <v>4.8156255906473526E-4</v>
      </c>
      <c r="AW445" s="533">
        <v>4.3928996836018348E-4</v>
      </c>
      <c r="AX445" s="533">
        <v>5.1760617377953166E-4</v>
      </c>
      <c r="AY445" s="533">
        <v>5.1300494994043454E-4</v>
      </c>
      <c r="AZ445" s="533">
        <v>4.7281914665438029E-4</v>
      </c>
      <c r="BA445" s="533">
        <v>5.4172864497685535E-4</v>
      </c>
      <c r="BB445" s="533">
        <v>5.2606554607793226E-4</v>
      </c>
      <c r="BC445" s="533">
        <v>5.3605300886976298E-4</v>
      </c>
      <c r="BD445" s="533">
        <v>3.1560075146621057E-4</v>
      </c>
      <c r="BE445" s="533">
        <v>3.9825052861770154E-4</v>
      </c>
      <c r="BF445" s="533">
        <v>3.9816434137649376E-4</v>
      </c>
      <c r="BG445" s="533">
        <v>5.4113085297706487E-4</v>
      </c>
      <c r="BH445" s="533">
        <v>4.7621163802801804E-4</v>
      </c>
      <c r="BI445" s="533">
        <v>4.7213769607931839E-4</v>
      </c>
      <c r="BJ445" s="533">
        <v>0</v>
      </c>
    </row>
    <row r="446" spans="1:62" ht="14.25" customHeight="1" x14ac:dyDescent="0.35">
      <c r="A446" s="46" t="s">
        <v>150</v>
      </c>
      <c r="B446" s="533">
        <v>4.3658193018592105E-5</v>
      </c>
      <c r="C446" s="533">
        <v>5.1903267603827571E-4</v>
      </c>
      <c r="D446" s="533">
        <v>2.475691640695237E-4</v>
      </c>
      <c r="E446" s="533">
        <v>1.3455492164465527E-3</v>
      </c>
      <c r="F446" s="533">
        <v>1.0979594590271818E-3</v>
      </c>
      <c r="G446" s="533">
        <v>1.5908422779460961E-3</v>
      </c>
      <c r="H446" s="533">
        <v>7.4412484132959774E-5</v>
      </c>
      <c r="I446" s="533">
        <v>4.4600633904930094E-4</v>
      </c>
      <c r="J446" s="533">
        <v>2.4842067576172952E-4</v>
      </c>
      <c r="K446" s="533">
        <v>1.0435220780249995E-3</v>
      </c>
      <c r="L446" s="533">
        <v>9.503357567105554E-4</v>
      </c>
      <c r="M446" s="533">
        <v>8.0038395447385694E-4</v>
      </c>
      <c r="N446" s="533">
        <v>1.0611749952453976E-4</v>
      </c>
      <c r="O446" s="533">
        <v>1.1700984879023609E-3</v>
      </c>
      <c r="P446" s="533">
        <v>5.171144286461798E-4</v>
      </c>
      <c r="Q446" s="533">
        <v>1.6810993679070789E-3</v>
      </c>
      <c r="R446" s="533">
        <v>1.426005784492647E-3</v>
      </c>
      <c r="S446" s="533">
        <v>1.6166914864625286E-3</v>
      </c>
      <c r="T446" s="533">
        <v>4.737995622330378E-5</v>
      </c>
      <c r="U446" s="533">
        <v>7.8553173449555586E-4</v>
      </c>
      <c r="V446" s="533">
        <v>3.7068538664945783E-4</v>
      </c>
      <c r="W446" s="533">
        <v>1.5298344520110656E-3</v>
      </c>
      <c r="X446" s="533">
        <v>1.3489928069930714E-3</v>
      </c>
      <c r="Y446" s="533">
        <v>1.1700788269041742E-3</v>
      </c>
      <c r="Z446" s="533">
        <v>3.8820578431724529E-4</v>
      </c>
      <c r="AA446" s="533">
        <v>1.7102758968036565E-3</v>
      </c>
      <c r="AB446" s="533">
        <v>8.9464706903488484E-4</v>
      </c>
      <c r="AC446" s="533">
        <v>1.8958491120530127E-3</v>
      </c>
      <c r="AD446" s="533">
        <v>1.7603392740688239E-3</v>
      </c>
      <c r="AE446" s="533">
        <v>1.6092760406175477E-3</v>
      </c>
      <c r="AF446" s="533">
        <v>1.7350202067739394E-5</v>
      </c>
      <c r="AG446" s="533">
        <v>1.0581439194474677E-3</v>
      </c>
      <c r="AH446" s="533">
        <v>4.982091156958509E-4</v>
      </c>
      <c r="AI446" s="533">
        <v>1.686227359108661E-3</v>
      </c>
      <c r="AJ446" s="533">
        <v>1.4294929791582916E-3</v>
      </c>
      <c r="AK446" s="533">
        <v>1.4422891726786826E-3</v>
      </c>
      <c r="AL446" s="533">
        <v>1.2782182313594605E-3</v>
      </c>
      <c r="AM446" s="533">
        <v>2.0982773466280791E-3</v>
      </c>
      <c r="AN446" s="533">
        <v>1.3961439160187058E-3</v>
      </c>
      <c r="AO446" s="533">
        <v>2.2684640261691966E-3</v>
      </c>
      <c r="AP446" s="533">
        <v>2.0910928797616538E-3</v>
      </c>
      <c r="AQ446" s="533">
        <v>2.0964075618051217E-3</v>
      </c>
      <c r="AR446" s="533">
        <v>2.3805646493057513E-4</v>
      </c>
      <c r="AS446" s="533">
        <v>1.6936499180530082E-3</v>
      </c>
      <c r="AT446" s="533">
        <v>8.9752684010173801E-4</v>
      </c>
      <c r="AU446" s="533">
        <v>1.8552941702815056E-3</v>
      </c>
      <c r="AV446" s="533">
        <v>1.73039520558269E-3</v>
      </c>
      <c r="AW446" s="533">
        <v>1.5320360657904146E-3</v>
      </c>
      <c r="AX446" s="533">
        <v>2.1839876298790249E-3</v>
      </c>
      <c r="AY446" s="533">
        <v>3.0454224695995701E-3</v>
      </c>
      <c r="AZ446" s="533">
        <v>2.564850595668904E-3</v>
      </c>
      <c r="BA446" s="533">
        <v>2.6217243443532258E-3</v>
      </c>
      <c r="BB446" s="533">
        <v>2.5961175336684816E-3</v>
      </c>
      <c r="BC446" s="533">
        <v>2.0556427701323948E-3</v>
      </c>
      <c r="BD446" s="533">
        <v>1.3373346441043503E-3</v>
      </c>
      <c r="BE446" s="533">
        <v>2.0654918638654961E-3</v>
      </c>
      <c r="BF446" s="533">
        <v>1.6139473001420884E-3</v>
      </c>
      <c r="BG446" s="533">
        <v>2.2696996137465939E-3</v>
      </c>
      <c r="BH446" s="533">
        <v>2.1395434401005249E-3</v>
      </c>
      <c r="BI446" s="533">
        <v>1.8063810774293586E-3</v>
      </c>
      <c r="BJ446" s="533">
        <v>0</v>
      </c>
    </row>
    <row r="447" spans="1:62" ht="14.25" customHeight="1" x14ac:dyDescent="0.35">
      <c r="A447" s="46" t="s">
        <v>151</v>
      </c>
      <c r="B447" s="533">
        <v>1.893076706548805E-4</v>
      </c>
      <c r="C447" s="533">
        <v>1.1857160685335428E-4</v>
      </c>
      <c r="D447" s="533">
        <v>2.1317210922677763E-4</v>
      </c>
      <c r="E447" s="533">
        <v>4.8374428258000067E-4</v>
      </c>
      <c r="F447" s="533">
        <v>4.6900151186741524E-4</v>
      </c>
      <c r="G447" s="533">
        <v>4.3264766399511809E-4</v>
      </c>
      <c r="H447" s="533">
        <v>2.8899152072682104E-4</v>
      </c>
      <c r="I447" s="533">
        <v>1.1329060484540988E-4</v>
      </c>
      <c r="J447" s="533">
        <v>3.0336515788137306E-4</v>
      </c>
      <c r="K447" s="533">
        <v>4.4017331716761544E-4</v>
      </c>
      <c r="L447" s="533">
        <v>4.4881183849843786E-4</v>
      </c>
      <c r="M447" s="533">
        <v>3.6451628568357679E-4</v>
      </c>
      <c r="N447" s="533">
        <v>2.1524320121372396E-4</v>
      </c>
      <c r="O447" s="533">
        <v>2.7124323060660657E-4</v>
      </c>
      <c r="P447" s="533">
        <v>2.7338863268008563E-4</v>
      </c>
      <c r="Q447" s="533">
        <v>7.927027758371448E-4</v>
      </c>
      <c r="R447" s="533">
        <v>7.6961277813256492E-4</v>
      </c>
      <c r="S447" s="533">
        <v>7.8187044575431545E-4</v>
      </c>
      <c r="T447" s="533">
        <v>1.9838145319975002E-4</v>
      </c>
      <c r="U447" s="533">
        <v>3.5651626463781917E-4</v>
      </c>
      <c r="V447" s="533">
        <v>2.3132932318697532E-4</v>
      </c>
      <c r="W447" s="533">
        <v>7.5755907354268723E-4</v>
      </c>
      <c r="X447" s="533">
        <v>7.058937355056003E-4</v>
      </c>
      <c r="Y447" s="533">
        <v>6.1467311992411408E-4</v>
      </c>
      <c r="Z447" s="533">
        <v>5.9962540189436361E-4</v>
      </c>
      <c r="AA447" s="533">
        <v>5.0137243928125247E-4</v>
      </c>
      <c r="AB447" s="533">
        <v>6.3170954508463969E-4</v>
      </c>
      <c r="AC447" s="533">
        <v>1.1636768785031843E-3</v>
      </c>
      <c r="AD447" s="533">
        <v>1.0633888617850532E-3</v>
      </c>
      <c r="AE447" s="533">
        <v>1.1347676211212487E-3</v>
      </c>
      <c r="AF447" s="533">
        <v>2.0927896731070601E-4</v>
      </c>
      <c r="AG447" s="533">
        <v>4.413775828449648E-4</v>
      </c>
      <c r="AH447" s="533">
        <v>4.5038469643504274E-4</v>
      </c>
      <c r="AI447" s="533">
        <v>8.6010388968764926E-4</v>
      </c>
      <c r="AJ447" s="533">
        <v>9.1751589900826913E-4</v>
      </c>
      <c r="AK447" s="533">
        <v>8.094097296125637E-4</v>
      </c>
      <c r="AL447" s="533">
        <v>1.1993947046878219E-3</v>
      </c>
      <c r="AM447" s="533">
        <v>7.4244880192394136E-4</v>
      </c>
      <c r="AN447" s="533">
        <v>1.3357266847039394E-3</v>
      </c>
      <c r="AO447" s="533">
        <v>1.3926104207719527E-3</v>
      </c>
      <c r="AP447" s="533">
        <v>1.3608185891504682E-3</v>
      </c>
      <c r="AQ447" s="533">
        <v>1.5515726524896007E-3</v>
      </c>
      <c r="AR447" s="533">
        <v>4.7991447431961962E-4</v>
      </c>
      <c r="AS447" s="533">
        <v>8.6968526456426473E-4</v>
      </c>
      <c r="AT447" s="533">
        <v>8.1466733656515957E-4</v>
      </c>
      <c r="AU447" s="533">
        <v>9.7133709885479941E-4</v>
      </c>
      <c r="AV447" s="533">
        <v>1.0681235606739153E-3</v>
      </c>
      <c r="AW447" s="533">
        <v>1.0792349187492274E-3</v>
      </c>
      <c r="AX447" s="533">
        <v>1.710238060291007E-3</v>
      </c>
      <c r="AY447" s="533">
        <v>1.0181126503455034E-3</v>
      </c>
      <c r="AZ447" s="533">
        <v>1.8418381998406108E-3</v>
      </c>
      <c r="BA447" s="533">
        <v>2.0383536876781199E-3</v>
      </c>
      <c r="BB447" s="533">
        <v>1.5191464778528889E-3</v>
      </c>
      <c r="BC447" s="533">
        <v>1.5184872464711566E-3</v>
      </c>
      <c r="BD447" s="533">
        <v>1.4717303245882077E-3</v>
      </c>
      <c r="BE447" s="533">
        <v>1.3488227799016382E-3</v>
      </c>
      <c r="BF447" s="533">
        <v>1.3985223718578036E-3</v>
      </c>
      <c r="BG447" s="533">
        <v>1.6120879375477344E-3</v>
      </c>
      <c r="BH447" s="533">
        <v>1.5640323140300148E-3</v>
      </c>
      <c r="BI447" s="533">
        <v>1.2836520999944447E-3</v>
      </c>
      <c r="BJ447" s="533">
        <v>0</v>
      </c>
    </row>
    <row r="448" spans="1:62" ht="14.25" customHeight="1" x14ac:dyDescent="0.35">
      <c r="A448" s="46" t="s">
        <v>217</v>
      </c>
      <c r="B448" s="533">
        <v>2.0231827454336799E-4</v>
      </c>
      <c r="C448" s="533">
        <v>2.1790198321569929E-4</v>
      </c>
      <c r="D448" s="533">
        <v>5.3999802494410025E-4</v>
      </c>
      <c r="E448" s="533">
        <v>2.7658591066785822E-4</v>
      </c>
      <c r="F448" s="533">
        <v>7.1614462820461641E-4</v>
      </c>
      <c r="G448" s="533">
        <v>1.3304495128258779E-3</v>
      </c>
      <c r="H448" s="533">
        <v>2.6241678900777748E-4</v>
      </c>
      <c r="I448" s="533">
        <v>1.463726673041683E-4</v>
      </c>
      <c r="J448" s="533">
        <v>3.8316042623172419E-4</v>
      </c>
      <c r="K448" s="533">
        <v>2.6214892477005076E-4</v>
      </c>
      <c r="L448" s="533">
        <v>7.352263186598141E-4</v>
      </c>
      <c r="M448" s="533">
        <v>3.2059780898433931E-4</v>
      </c>
      <c r="N448" s="533">
        <v>2.560515323085008E-4</v>
      </c>
      <c r="O448" s="533">
        <v>3.718852744268342E-4</v>
      </c>
      <c r="P448" s="533">
        <v>3.3692901412708668E-4</v>
      </c>
      <c r="Q448" s="533">
        <v>9.1215495381950491E-4</v>
      </c>
      <c r="R448" s="533">
        <v>1.0536552795709748E-3</v>
      </c>
      <c r="S448" s="533">
        <v>1.5172216068175242E-3</v>
      </c>
      <c r="T448" s="533">
        <v>1.647559284035549E-4</v>
      </c>
      <c r="U448" s="533">
        <v>3.8731434680776294E-4</v>
      </c>
      <c r="V448" s="533">
        <v>2.8130309954473639E-4</v>
      </c>
      <c r="W448" s="533">
        <v>7.9422279418115381E-4</v>
      </c>
      <c r="X448" s="533">
        <v>1.0514724589649675E-3</v>
      </c>
      <c r="Y448" s="533">
        <v>7.5294266477192603E-4</v>
      </c>
      <c r="Z448" s="533">
        <v>4.6461327959663426E-4</v>
      </c>
      <c r="AA448" s="533">
        <v>6.1068035003744602E-4</v>
      </c>
      <c r="AB448" s="533">
        <v>6.3016088467676994E-4</v>
      </c>
      <c r="AC448" s="533">
        <v>1.2044037985395339E-3</v>
      </c>
      <c r="AD448" s="533">
        <v>1.142713177529888E-3</v>
      </c>
      <c r="AE448" s="533">
        <v>1.3422230101762167E-3</v>
      </c>
      <c r="AF448" s="533">
        <v>2.8190359101246321E-4</v>
      </c>
      <c r="AG448" s="533">
        <v>5.3866665854776649E-4</v>
      </c>
      <c r="AH448" s="533">
        <v>4.6363911826813656E-4</v>
      </c>
      <c r="AI448" s="533">
        <v>1.062738512175165E-3</v>
      </c>
      <c r="AJ448" s="533">
        <v>1.1543484644732404E-3</v>
      </c>
      <c r="AK448" s="533">
        <v>1.0440239130631442E-3</v>
      </c>
      <c r="AL448" s="533">
        <v>1.0475819640911187E-3</v>
      </c>
      <c r="AM448" s="533">
        <v>7.0951621783635018E-4</v>
      </c>
      <c r="AN448" s="533">
        <v>1.2074794734764254E-3</v>
      </c>
      <c r="AO448" s="533">
        <v>1.4304031256374939E-3</v>
      </c>
      <c r="AP448" s="533">
        <v>1.3841634088917615E-3</v>
      </c>
      <c r="AQ448" s="533">
        <v>9.6928027975466441E-4</v>
      </c>
      <c r="AR448" s="533">
        <v>5.8674028528203095E-4</v>
      </c>
      <c r="AS448" s="533">
        <v>9.4850156028580758E-4</v>
      </c>
      <c r="AT448" s="533">
        <v>8.9307523727289373E-4</v>
      </c>
      <c r="AU448" s="533">
        <v>1.31846251206647E-3</v>
      </c>
      <c r="AV448" s="533">
        <v>1.2583391049191981E-3</v>
      </c>
      <c r="AW448" s="533">
        <v>1.1842298189906127E-3</v>
      </c>
      <c r="AX448" s="533">
        <v>1.5151817801229771E-3</v>
      </c>
      <c r="AY448" s="533">
        <v>9.7963806550016054E-4</v>
      </c>
      <c r="AZ448" s="533">
        <v>1.4536931048429846E-3</v>
      </c>
      <c r="BA448" s="533">
        <v>1.667201961965191E-3</v>
      </c>
      <c r="BB448" s="533">
        <v>1.3268882052348769E-3</v>
      </c>
      <c r="BC448" s="533">
        <v>8.2247173323028938E-4</v>
      </c>
      <c r="BD448" s="533">
        <v>1.262279902333463E-3</v>
      </c>
      <c r="BE448" s="533">
        <v>1.0640189213707183E-3</v>
      </c>
      <c r="BF448" s="533">
        <v>1.2621946853573888E-3</v>
      </c>
      <c r="BG448" s="533">
        <v>1.437012717786886E-3</v>
      </c>
      <c r="BH448" s="533">
        <v>1.4514030111399221E-3</v>
      </c>
      <c r="BI448" s="533">
        <v>1.400639981651126E-3</v>
      </c>
      <c r="BJ448" s="533">
        <v>0</v>
      </c>
    </row>
    <row r="449" spans="1:62" ht="14.25" customHeight="1" x14ac:dyDescent="0.35">
      <c r="A449" s="46" t="s">
        <v>153</v>
      </c>
      <c r="B449" s="533">
        <v>2.1266575313303336E-3</v>
      </c>
      <c r="C449" s="533">
        <v>1.776146985318357E-3</v>
      </c>
      <c r="D449" s="533">
        <v>3.6438740783753926E-3</v>
      </c>
      <c r="E449" s="533">
        <v>3.0293802106636228E-3</v>
      </c>
      <c r="F449" s="533">
        <v>2.5779954122858812E-3</v>
      </c>
      <c r="G449" s="533">
        <v>2.6599151433218129E-3</v>
      </c>
      <c r="H449" s="533">
        <v>2.5202376439368715E-3</v>
      </c>
      <c r="I449" s="533">
        <v>1.8692168857197947E-3</v>
      </c>
      <c r="J449" s="533">
        <v>2.6185929316246137E-3</v>
      </c>
      <c r="K449" s="533">
        <v>3.1905439811420106E-3</v>
      </c>
      <c r="L449" s="533">
        <v>3.2449207070954426E-3</v>
      </c>
      <c r="M449" s="533">
        <v>3.2735937676732305E-3</v>
      </c>
      <c r="N449" s="533">
        <v>2.8516131867090994E-3</v>
      </c>
      <c r="O449" s="533">
        <v>2.6828170964328527E-3</v>
      </c>
      <c r="P449" s="533">
        <v>3.1755456406997525E-3</v>
      </c>
      <c r="Q449" s="533">
        <v>3.423396425987121E-3</v>
      </c>
      <c r="R449" s="533">
        <v>3.0833233053894505E-3</v>
      </c>
      <c r="S449" s="533">
        <v>3.1684750058044455E-3</v>
      </c>
      <c r="T449" s="533">
        <v>2.972675089161882E-3</v>
      </c>
      <c r="U449" s="533">
        <v>2.2943793778040012E-3</v>
      </c>
      <c r="V449" s="533">
        <v>2.9359960152444387E-3</v>
      </c>
      <c r="W449" s="533">
        <v>3.6284896462770617E-3</v>
      </c>
      <c r="X449" s="533">
        <v>3.4196691902051478E-3</v>
      </c>
      <c r="Y449" s="533">
        <v>3.4199179995528855E-3</v>
      </c>
      <c r="Z449" s="533">
        <v>3.0788953696322765E-3</v>
      </c>
      <c r="AA449" s="533">
        <v>2.6002376587632588E-3</v>
      </c>
      <c r="AB449" s="533">
        <v>3.120215260907019E-3</v>
      </c>
      <c r="AC449" s="533">
        <v>3.4790611374057225E-3</v>
      </c>
      <c r="AD449" s="533">
        <v>3.4249530340531614E-3</v>
      </c>
      <c r="AE449" s="533">
        <v>3.8668601446014668E-3</v>
      </c>
      <c r="AF449" s="533">
        <v>2.9797053773845559E-3</v>
      </c>
      <c r="AG449" s="533">
        <v>2.7640706218912017E-3</v>
      </c>
      <c r="AH449" s="533">
        <v>3.2140509352466466E-3</v>
      </c>
      <c r="AI449" s="533">
        <v>3.7812147650512569E-3</v>
      </c>
      <c r="AJ449" s="533">
        <v>3.5813068164178351E-3</v>
      </c>
      <c r="AK449" s="533">
        <v>3.5734297339986404E-3</v>
      </c>
      <c r="AL449" s="533">
        <v>3.5156836500730877E-3</v>
      </c>
      <c r="AM449" s="533">
        <v>3.2796359358669941E-3</v>
      </c>
      <c r="AN449" s="533">
        <v>3.5826311627865054E-3</v>
      </c>
      <c r="AO449" s="533">
        <v>3.4754743420707386E-3</v>
      </c>
      <c r="AP449" s="533">
        <v>3.3325020991988199E-3</v>
      </c>
      <c r="AQ449" s="533">
        <v>4.2209993373156559E-3</v>
      </c>
      <c r="AR449" s="533">
        <v>3.3019743781771572E-3</v>
      </c>
      <c r="AS449" s="533">
        <v>3.3723192323485015E-3</v>
      </c>
      <c r="AT449" s="533">
        <v>3.5740695937133086E-3</v>
      </c>
      <c r="AU449" s="533">
        <v>3.9848594480162104E-3</v>
      </c>
      <c r="AV449" s="533">
        <v>3.778487520635801E-3</v>
      </c>
      <c r="AW449" s="533">
        <v>3.6866848380887321E-3</v>
      </c>
      <c r="AX449" s="533">
        <v>3.9864521621069578E-3</v>
      </c>
      <c r="AY449" s="533">
        <v>3.6821185279946106E-3</v>
      </c>
      <c r="AZ449" s="533">
        <v>4.4069380940177693E-3</v>
      </c>
      <c r="BA449" s="533">
        <v>3.8257491321160731E-3</v>
      </c>
      <c r="BB449" s="533">
        <v>4.647675923866966E-3</v>
      </c>
      <c r="BC449" s="533">
        <v>5.9392132764083247E-3</v>
      </c>
      <c r="BD449" s="533">
        <v>3.7921524750360799E-3</v>
      </c>
      <c r="BE449" s="533">
        <v>4.254800942936501E-3</v>
      </c>
      <c r="BF449" s="533">
        <v>4.2306641437019699E-3</v>
      </c>
      <c r="BG449" s="533">
        <v>4.0528265267362942E-3</v>
      </c>
      <c r="BH449" s="533">
        <v>4.2074085877477881E-3</v>
      </c>
      <c r="BI449" s="533">
        <v>5.8779958673287683E-3</v>
      </c>
      <c r="BJ449" s="533">
        <v>0</v>
      </c>
    </row>
    <row r="450" spans="1:62" ht="14.25" customHeight="1" x14ac:dyDescent="0.35">
      <c r="A450" s="46" t="s">
        <v>154</v>
      </c>
      <c r="B450" s="533">
        <v>0</v>
      </c>
      <c r="C450" s="533">
        <v>0</v>
      </c>
      <c r="D450" s="533">
        <v>0</v>
      </c>
      <c r="E450" s="533">
        <v>0</v>
      </c>
      <c r="F450" s="533">
        <v>0</v>
      </c>
      <c r="G450" s="533">
        <v>0</v>
      </c>
      <c r="H450" s="533">
        <v>0</v>
      </c>
      <c r="I450" s="533">
        <v>0</v>
      </c>
      <c r="J450" s="533">
        <v>0</v>
      </c>
      <c r="K450" s="533">
        <v>0</v>
      </c>
      <c r="L450" s="533">
        <v>0</v>
      </c>
      <c r="M450" s="533">
        <v>0</v>
      </c>
      <c r="N450" s="533">
        <v>0</v>
      </c>
      <c r="O450" s="533">
        <v>0</v>
      </c>
      <c r="P450" s="533">
        <v>0</v>
      </c>
      <c r="Q450" s="533">
        <v>0</v>
      </c>
      <c r="R450" s="533">
        <v>0</v>
      </c>
      <c r="S450" s="533">
        <v>0</v>
      </c>
      <c r="T450" s="533">
        <v>0</v>
      </c>
      <c r="U450" s="533">
        <v>0</v>
      </c>
      <c r="V450" s="533">
        <v>0</v>
      </c>
      <c r="W450" s="533">
        <v>0</v>
      </c>
      <c r="X450" s="533">
        <v>0</v>
      </c>
      <c r="Y450" s="533">
        <v>0</v>
      </c>
      <c r="Z450" s="533">
        <v>0</v>
      </c>
      <c r="AA450" s="533">
        <v>0</v>
      </c>
      <c r="AB450" s="533">
        <v>0</v>
      </c>
      <c r="AC450" s="533">
        <v>0</v>
      </c>
      <c r="AD450" s="533">
        <v>0</v>
      </c>
      <c r="AE450" s="533">
        <v>0</v>
      </c>
      <c r="AF450" s="533">
        <v>0</v>
      </c>
      <c r="AG450" s="533">
        <v>0</v>
      </c>
      <c r="AH450" s="533">
        <v>0</v>
      </c>
      <c r="AI450" s="533">
        <v>0</v>
      </c>
      <c r="AJ450" s="533">
        <v>0</v>
      </c>
      <c r="AK450" s="533">
        <v>0</v>
      </c>
      <c r="AL450" s="533">
        <v>0</v>
      </c>
      <c r="AM450" s="533">
        <v>0</v>
      </c>
      <c r="AN450" s="533">
        <v>0</v>
      </c>
      <c r="AO450" s="533">
        <v>0</v>
      </c>
      <c r="AP450" s="533">
        <v>0</v>
      </c>
      <c r="AQ450" s="533">
        <v>0</v>
      </c>
      <c r="AR450" s="533">
        <v>0</v>
      </c>
      <c r="AS450" s="533">
        <v>0</v>
      </c>
      <c r="AT450" s="533">
        <v>0</v>
      </c>
      <c r="AU450" s="533">
        <v>0</v>
      </c>
      <c r="AV450" s="533">
        <v>0</v>
      </c>
      <c r="AW450" s="533">
        <v>0</v>
      </c>
      <c r="AX450" s="533">
        <v>0</v>
      </c>
      <c r="AY450" s="533">
        <v>0</v>
      </c>
      <c r="AZ450" s="533">
        <v>0</v>
      </c>
      <c r="BA450" s="533">
        <v>0</v>
      </c>
      <c r="BB450" s="533">
        <v>0</v>
      </c>
      <c r="BC450" s="533">
        <v>0</v>
      </c>
      <c r="BD450" s="533">
        <v>0</v>
      </c>
      <c r="BE450" s="533">
        <v>0</v>
      </c>
      <c r="BF450" s="533">
        <v>0</v>
      </c>
      <c r="BG450" s="533">
        <v>0</v>
      </c>
      <c r="BH450" s="533">
        <v>0</v>
      </c>
      <c r="BI450" s="533">
        <v>0</v>
      </c>
      <c r="BJ450" s="533">
        <v>0</v>
      </c>
    </row>
    <row r="451" spans="1:62" ht="14.25" customHeight="1" x14ac:dyDescent="0.35">
      <c r="A451" s="46" t="s">
        <v>155</v>
      </c>
      <c r="B451" s="533">
        <v>1.2547361686420257E-3</v>
      </c>
      <c r="C451" s="533">
        <v>1.3210886638743524E-3</v>
      </c>
      <c r="D451" s="533">
        <v>2.0480286898261141E-3</v>
      </c>
      <c r="E451" s="533">
        <v>2.9774235924476863E-3</v>
      </c>
      <c r="F451" s="533">
        <v>3.3576801326390539E-3</v>
      </c>
      <c r="G451" s="533">
        <v>2.933777270854547E-3</v>
      </c>
      <c r="H451" s="533">
        <v>1.2421124326066943E-3</v>
      </c>
      <c r="I451" s="533">
        <v>2.0793532664982236E-3</v>
      </c>
      <c r="J451" s="533">
        <v>1.8537680229782714E-3</v>
      </c>
      <c r="K451" s="533">
        <v>3.1408553639198315E-3</v>
      </c>
      <c r="L451" s="533">
        <v>2.8682213988177651E-3</v>
      </c>
      <c r="M451" s="533">
        <v>2.7304512655819918E-3</v>
      </c>
      <c r="N451" s="533">
        <v>1.5943228133954554E-3</v>
      </c>
      <c r="O451" s="533">
        <v>2.425659088809031E-3</v>
      </c>
      <c r="P451" s="533">
        <v>3.1398623805835748E-3</v>
      </c>
      <c r="Q451" s="533">
        <v>3.9645948171859275E-3</v>
      </c>
      <c r="R451" s="533">
        <v>4.0500293313565743E-3</v>
      </c>
      <c r="S451" s="533">
        <v>3.7027876561528351E-3</v>
      </c>
      <c r="T451" s="533">
        <v>1.3952588137205581E-3</v>
      </c>
      <c r="U451" s="533">
        <v>1.4467729525591097E-3</v>
      </c>
      <c r="V451" s="533">
        <v>2.5665595261307734E-3</v>
      </c>
      <c r="W451" s="533">
        <v>3.6426861328339743E-3</v>
      </c>
      <c r="X451" s="533">
        <v>3.4549462322555594E-3</v>
      </c>
      <c r="Y451" s="533">
        <v>3.4825137717886851E-3</v>
      </c>
      <c r="Z451" s="533">
        <v>2.8452202799692057E-3</v>
      </c>
      <c r="AA451" s="533">
        <v>2.5266063353350621E-3</v>
      </c>
      <c r="AB451" s="533">
        <v>3.705494983598844E-3</v>
      </c>
      <c r="AC451" s="533">
        <v>4.5442329879515613E-3</v>
      </c>
      <c r="AD451" s="533">
        <v>4.6201993632208485E-3</v>
      </c>
      <c r="AE451" s="533">
        <v>4.6366282207937993E-3</v>
      </c>
      <c r="AF451" s="533">
        <v>2.4747870973283992E-3</v>
      </c>
      <c r="AG451" s="533">
        <v>2.753716389099917E-3</v>
      </c>
      <c r="AH451" s="533">
        <v>3.3083493644305109E-3</v>
      </c>
      <c r="AI451" s="533">
        <v>4.2300362192517951E-3</v>
      </c>
      <c r="AJ451" s="533">
        <v>3.9541572506541934E-3</v>
      </c>
      <c r="AK451" s="533">
        <v>4.2268990438040751E-3</v>
      </c>
      <c r="AL451" s="533">
        <v>3.9870896310888297E-3</v>
      </c>
      <c r="AM451" s="533">
        <v>3.5481750398184846E-3</v>
      </c>
      <c r="AN451" s="533">
        <v>4.5655415847467374E-3</v>
      </c>
      <c r="AO451" s="533">
        <v>4.9188926604087999E-3</v>
      </c>
      <c r="AP451" s="533">
        <v>5.0927885009720494E-3</v>
      </c>
      <c r="AQ451" s="533">
        <v>5.2888643565163719E-3</v>
      </c>
      <c r="AR451" s="533">
        <v>3.3755521215056896E-3</v>
      </c>
      <c r="AS451" s="533">
        <v>3.7074164234464804E-3</v>
      </c>
      <c r="AT451" s="533">
        <v>4.070593394570614E-3</v>
      </c>
      <c r="AU451" s="533">
        <v>4.6259486369558053E-3</v>
      </c>
      <c r="AV451" s="533">
        <v>4.4802281211428277E-3</v>
      </c>
      <c r="AW451" s="533">
        <v>4.6282020732709471E-3</v>
      </c>
      <c r="AX451" s="533">
        <v>5.7095796946726451E-3</v>
      </c>
      <c r="AY451" s="533">
        <v>4.517537707839238E-3</v>
      </c>
      <c r="AZ451" s="533">
        <v>5.974907824369869E-3</v>
      </c>
      <c r="BA451" s="533">
        <v>6.0713758284868845E-3</v>
      </c>
      <c r="BB451" s="533">
        <v>6.1349153670158139E-3</v>
      </c>
      <c r="BC451" s="533">
        <v>7.4067652017218823E-3</v>
      </c>
      <c r="BD451" s="533">
        <v>4.8291060162748397E-3</v>
      </c>
      <c r="BE451" s="533">
        <v>4.7841154741431677E-3</v>
      </c>
      <c r="BF451" s="533">
        <v>5.4299907935955426E-3</v>
      </c>
      <c r="BG451" s="533">
        <v>5.6387322921109618E-3</v>
      </c>
      <c r="BH451" s="533">
        <v>5.4340513812180377E-3</v>
      </c>
      <c r="BI451" s="533">
        <v>5.7902216153842886E-3</v>
      </c>
      <c r="BJ451" s="533">
        <v>0</v>
      </c>
    </row>
    <row r="452" spans="1:62" ht="14.25" customHeight="1" x14ac:dyDescent="0.35">
      <c r="A452" s="46" t="s">
        <v>156</v>
      </c>
      <c r="B452" s="533">
        <v>2.3441234492825032E-3</v>
      </c>
      <c r="C452" s="533">
        <v>8.6747587908708376E-4</v>
      </c>
      <c r="D452" s="533">
        <v>1.8937813120805072E-3</v>
      </c>
      <c r="E452" s="533">
        <v>1.9169552501435401E-3</v>
      </c>
      <c r="F452" s="533">
        <v>2.2550525999733137E-3</v>
      </c>
      <c r="G452" s="533">
        <v>1.7254303144036824E-3</v>
      </c>
      <c r="H452" s="533">
        <v>2.2582291373047874E-3</v>
      </c>
      <c r="I452" s="533">
        <v>3.4128434546031889E-3</v>
      </c>
      <c r="J452" s="533">
        <v>1.438287263294847E-3</v>
      </c>
      <c r="K452" s="533">
        <v>1.930444255500982E-3</v>
      </c>
      <c r="L452" s="533">
        <v>2.4066847575801228E-3</v>
      </c>
      <c r="M452" s="533">
        <v>2.0558306232709919E-3</v>
      </c>
      <c r="N452" s="533">
        <v>2.4034334289160459E-3</v>
      </c>
      <c r="O452" s="533">
        <v>1.9825175405295348E-3</v>
      </c>
      <c r="P452" s="533">
        <v>2.0651020122321086E-3</v>
      </c>
      <c r="Q452" s="533">
        <v>2.532109540830193E-3</v>
      </c>
      <c r="R452" s="533">
        <v>2.2005571163959676E-3</v>
      </c>
      <c r="S452" s="533">
        <v>2.0835712503248054E-3</v>
      </c>
      <c r="T452" s="533">
        <v>1.8335575896278138E-3</v>
      </c>
      <c r="U452" s="533">
        <v>2.0140382293835028E-3</v>
      </c>
      <c r="V452" s="533">
        <v>1.6280208516556596E-3</v>
      </c>
      <c r="W452" s="533">
        <v>2.4043133502733823E-3</v>
      </c>
      <c r="X452" s="533">
        <v>2.4317687560593735E-3</v>
      </c>
      <c r="Y452" s="533">
        <v>2.2608244419004054E-3</v>
      </c>
      <c r="Z452" s="533">
        <v>2.4203387977273731E-3</v>
      </c>
      <c r="AA452" s="533">
        <v>2.2123277139620662E-3</v>
      </c>
      <c r="AB452" s="533">
        <v>2.2406415287097216E-3</v>
      </c>
      <c r="AC452" s="533">
        <v>2.8788213649795281E-3</v>
      </c>
      <c r="AD452" s="533">
        <v>2.5987773532188678E-3</v>
      </c>
      <c r="AE452" s="533">
        <v>2.7175154638787303E-3</v>
      </c>
      <c r="AF452" s="533">
        <v>1.7455170252345517E-3</v>
      </c>
      <c r="AG452" s="533">
        <v>2.4690560244232007E-3</v>
      </c>
      <c r="AH452" s="533">
        <v>2.0362887530431827E-3</v>
      </c>
      <c r="AI452" s="533">
        <v>2.6784604851604684E-3</v>
      </c>
      <c r="AJ452" s="533">
        <v>2.574932862980875E-3</v>
      </c>
      <c r="AK452" s="533">
        <v>2.3494166547017425E-3</v>
      </c>
      <c r="AL452" s="533">
        <v>2.7747385219171212E-3</v>
      </c>
      <c r="AM452" s="533">
        <v>2.5801836660115452E-3</v>
      </c>
      <c r="AN452" s="533">
        <v>2.6566987581278169E-3</v>
      </c>
      <c r="AO452" s="533">
        <v>3.2039227760961228E-3</v>
      </c>
      <c r="AP452" s="533">
        <v>2.8833445797081707E-3</v>
      </c>
      <c r="AQ452" s="533">
        <v>2.9398002964443142E-3</v>
      </c>
      <c r="AR452" s="533">
        <v>2.2083806167379032E-3</v>
      </c>
      <c r="AS452" s="533">
        <v>2.7837361716805432E-3</v>
      </c>
      <c r="AT452" s="533">
        <v>2.3614903174800895E-3</v>
      </c>
      <c r="AU452" s="533">
        <v>2.8576774349290423E-3</v>
      </c>
      <c r="AV452" s="533">
        <v>2.5825656109370494E-3</v>
      </c>
      <c r="AW452" s="533">
        <v>2.8831367636378276E-3</v>
      </c>
      <c r="AX452" s="533">
        <v>3.5747411325743558E-3</v>
      </c>
      <c r="AY452" s="533">
        <v>3.1412087008963006E-3</v>
      </c>
      <c r="AZ452" s="533">
        <v>3.7708868232559783E-3</v>
      </c>
      <c r="BA452" s="533">
        <v>3.9066594687328787E-3</v>
      </c>
      <c r="BB452" s="533">
        <v>3.7369311153429541E-3</v>
      </c>
      <c r="BC452" s="533">
        <v>3.5214467500137916E-3</v>
      </c>
      <c r="BD452" s="533">
        <v>2.8504932244387809E-3</v>
      </c>
      <c r="BE452" s="533">
        <v>3.2977952708594552E-3</v>
      </c>
      <c r="BF452" s="533">
        <v>2.8459092696454039E-3</v>
      </c>
      <c r="BG452" s="533">
        <v>3.4093088769055905E-3</v>
      </c>
      <c r="BH452" s="533">
        <v>3.0033667484487278E-3</v>
      </c>
      <c r="BI452" s="533">
        <v>3.4873020023350959E-3</v>
      </c>
      <c r="BJ452" s="533">
        <v>0</v>
      </c>
    </row>
    <row r="453" spans="1:62" ht="14.25" customHeight="1" x14ac:dyDescent="0.35">
      <c r="A453" s="46" t="s">
        <v>157</v>
      </c>
      <c r="B453" s="533">
        <v>6.4203023469123295E-4</v>
      </c>
      <c r="C453" s="533">
        <v>3.0740532269083408E-4</v>
      </c>
      <c r="D453" s="533">
        <v>1.0373660070971047E-3</v>
      </c>
      <c r="E453" s="533">
        <v>1.2916937095573909E-3</v>
      </c>
      <c r="F453" s="533">
        <v>1.4513351939228355E-3</v>
      </c>
      <c r="G453" s="533">
        <v>1.4907178910465865E-3</v>
      </c>
      <c r="H453" s="533">
        <v>1.2904315388214739E-3</v>
      </c>
      <c r="I453" s="533">
        <v>7.978560236443379E-4</v>
      </c>
      <c r="J453" s="533">
        <v>8.9974463088681323E-4</v>
      </c>
      <c r="K453" s="533">
        <v>1.3508919437661185E-3</v>
      </c>
      <c r="L453" s="533">
        <v>1.3257457770503747E-3</v>
      </c>
      <c r="M453" s="533">
        <v>9.8054290808094599E-4</v>
      </c>
      <c r="N453" s="533">
        <v>8.2685771663141042E-4</v>
      </c>
      <c r="O453" s="533">
        <v>3.9423371216451515E-4</v>
      </c>
      <c r="P453" s="533">
        <v>1.2460617509897061E-3</v>
      </c>
      <c r="Q453" s="533">
        <v>1.7166370198358554E-3</v>
      </c>
      <c r="R453" s="533">
        <v>1.6285185026874806E-3</v>
      </c>
      <c r="S453" s="533">
        <v>1.055196513945053E-3</v>
      </c>
      <c r="T453" s="533">
        <v>8.6921661225935673E-4</v>
      </c>
      <c r="U453" s="533">
        <v>5.252038153805552E-4</v>
      </c>
      <c r="V453" s="533">
        <v>1.0682311022011876E-3</v>
      </c>
      <c r="W453" s="533">
        <v>1.6389004414077281E-3</v>
      </c>
      <c r="X453" s="533">
        <v>1.6450710122312502E-3</v>
      </c>
      <c r="Y453" s="533">
        <v>1.4572475238607361E-3</v>
      </c>
      <c r="Z453" s="533">
        <v>1.3378840915417537E-3</v>
      </c>
      <c r="AA453" s="533">
        <v>6.0861166942252675E-4</v>
      </c>
      <c r="AB453" s="533">
        <v>1.4493365494963656E-3</v>
      </c>
      <c r="AC453" s="533">
        <v>1.9578785322240627E-3</v>
      </c>
      <c r="AD453" s="533">
        <v>1.7473487963516267E-3</v>
      </c>
      <c r="AE453" s="533">
        <v>1.9606989000895015E-3</v>
      </c>
      <c r="AF453" s="533">
        <v>1.0882247867708668E-3</v>
      </c>
      <c r="AG453" s="533">
        <v>6.5990069198081753E-4</v>
      </c>
      <c r="AH453" s="533">
        <v>1.3172999997113739E-3</v>
      </c>
      <c r="AI453" s="533">
        <v>1.8779086835381139E-3</v>
      </c>
      <c r="AJ453" s="533">
        <v>1.7794640008057811E-3</v>
      </c>
      <c r="AK453" s="533">
        <v>1.72664541745173E-3</v>
      </c>
      <c r="AL453" s="533">
        <v>1.7516752458056908E-3</v>
      </c>
      <c r="AM453" s="533">
        <v>1.359230207119692E-3</v>
      </c>
      <c r="AN453" s="533">
        <v>1.7232892761259691E-3</v>
      </c>
      <c r="AO453" s="533">
        <v>1.6140053427197416E-3</v>
      </c>
      <c r="AP453" s="533">
        <v>1.8715293187794107E-3</v>
      </c>
      <c r="AQ453" s="533">
        <v>1.9020881214134779E-3</v>
      </c>
      <c r="AR453" s="533">
        <v>1.6758764817244429E-3</v>
      </c>
      <c r="AS453" s="533">
        <v>1.3738789327018305E-3</v>
      </c>
      <c r="AT453" s="533">
        <v>1.5955983466501356E-3</v>
      </c>
      <c r="AU453" s="533">
        <v>1.887991898153888E-3</v>
      </c>
      <c r="AV453" s="533">
        <v>1.9697588668905184E-3</v>
      </c>
      <c r="AW453" s="533">
        <v>1.8345862290404349E-3</v>
      </c>
      <c r="AX453" s="533">
        <v>1.4942492109285908E-3</v>
      </c>
      <c r="AY453" s="533">
        <v>1.6987760089396274E-3</v>
      </c>
      <c r="AZ453" s="533">
        <v>1.2410054878722776E-3</v>
      </c>
      <c r="BA453" s="533">
        <v>2.0537017677635275E-3</v>
      </c>
      <c r="BB453" s="533">
        <v>1.8211851313989563E-3</v>
      </c>
      <c r="BC453" s="533">
        <v>1.366389887683325E-3</v>
      </c>
      <c r="BD453" s="533">
        <v>1.5705321016648783E-3</v>
      </c>
      <c r="BE453" s="533">
        <v>1.9296751911120633E-3</v>
      </c>
      <c r="BF453" s="533">
        <v>1.2462346999546376E-3</v>
      </c>
      <c r="BG453" s="533">
        <v>1.8524195147336397E-3</v>
      </c>
      <c r="BH453" s="533">
        <v>1.4078651728045718E-3</v>
      </c>
      <c r="BI453" s="533">
        <v>1.7818082898322575E-3</v>
      </c>
      <c r="BJ453" s="533">
        <v>0</v>
      </c>
    </row>
    <row r="454" spans="1:62" ht="14.25" customHeight="1" x14ac:dyDescent="0.35">
      <c r="A454" s="46" t="s">
        <v>158</v>
      </c>
      <c r="B454" s="533">
        <v>2.0703273351953726E-3</v>
      </c>
      <c r="C454" s="533">
        <v>1.4949326852096941E-3</v>
      </c>
      <c r="D454" s="533">
        <v>2.4398385354873217E-3</v>
      </c>
      <c r="E454" s="533">
        <v>3.1960999414683711E-3</v>
      </c>
      <c r="F454" s="533">
        <v>2.8925792971400211E-3</v>
      </c>
      <c r="G454" s="533">
        <v>2.4135778256246317E-3</v>
      </c>
      <c r="H454" s="533">
        <v>2.0846997893865537E-3</v>
      </c>
      <c r="I454" s="533">
        <v>5.1374124732697787E-4</v>
      </c>
      <c r="J454" s="533">
        <v>2.5662941981286456E-3</v>
      </c>
      <c r="K454" s="533">
        <v>3.0963467819124027E-3</v>
      </c>
      <c r="L454" s="533">
        <v>2.9596272805161531E-3</v>
      </c>
      <c r="M454" s="533">
        <v>2.3074899642985466E-3</v>
      </c>
      <c r="N454" s="533">
        <v>2.3934426048914516E-3</v>
      </c>
      <c r="O454" s="533">
        <v>1.5869304131974201E-3</v>
      </c>
      <c r="P454" s="533">
        <v>2.7017129090139806E-3</v>
      </c>
      <c r="Q454" s="533">
        <v>3.3004169850774988E-3</v>
      </c>
      <c r="R454" s="533">
        <v>2.9985445685581855E-3</v>
      </c>
      <c r="S454" s="533">
        <v>3.133622222919733E-3</v>
      </c>
      <c r="T454" s="533">
        <v>2.268839993239246E-3</v>
      </c>
      <c r="U454" s="533">
        <v>2.9259712043609135E-3</v>
      </c>
      <c r="V454" s="533">
        <v>2.508535125659796E-3</v>
      </c>
      <c r="W454" s="533">
        <v>3.3891209700432651E-3</v>
      </c>
      <c r="X454" s="533">
        <v>2.9677673816450004E-3</v>
      </c>
      <c r="Y454" s="533">
        <v>2.9170371041588165E-3</v>
      </c>
      <c r="Z454" s="533">
        <v>2.740091720015938E-3</v>
      </c>
      <c r="AA454" s="533">
        <v>2.2065989448623526E-3</v>
      </c>
      <c r="AB454" s="533">
        <v>2.7992270090663207E-3</v>
      </c>
      <c r="AC454" s="533">
        <v>3.4693221752533513E-3</v>
      </c>
      <c r="AD454" s="533">
        <v>3.078687037174887E-3</v>
      </c>
      <c r="AE454" s="533">
        <v>3.3354760030410977E-3</v>
      </c>
      <c r="AF454" s="533">
        <v>2.3064759980601663E-3</v>
      </c>
      <c r="AG454" s="533">
        <v>1.7807909220770885E-3</v>
      </c>
      <c r="AH454" s="533">
        <v>2.7066440153974505E-3</v>
      </c>
      <c r="AI454" s="533">
        <v>3.3953372890555534E-3</v>
      </c>
      <c r="AJ454" s="533">
        <v>3.0198973723986398E-3</v>
      </c>
      <c r="AK454" s="533">
        <v>3.3356698941778471E-3</v>
      </c>
      <c r="AL454" s="533">
        <v>2.9634694013317576E-3</v>
      </c>
      <c r="AM454" s="533">
        <v>3.3839615769188434E-3</v>
      </c>
      <c r="AN454" s="533">
        <v>3.0195771071078333E-3</v>
      </c>
      <c r="AO454" s="533">
        <v>3.6272163209940585E-3</v>
      </c>
      <c r="AP454" s="533">
        <v>3.2447604771199041E-3</v>
      </c>
      <c r="AQ454" s="533">
        <v>3.2393122065608499E-3</v>
      </c>
      <c r="AR454" s="533">
        <v>2.647707134739683E-3</v>
      </c>
      <c r="AS454" s="533">
        <v>4.0600281090561012E-3</v>
      </c>
      <c r="AT454" s="533">
        <v>2.9345429548197407E-3</v>
      </c>
      <c r="AU454" s="533">
        <v>3.6211741630429845E-3</v>
      </c>
      <c r="AV454" s="533">
        <v>3.322148505510747E-3</v>
      </c>
      <c r="AW454" s="533">
        <v>3.2421687818809807E-3</v>
      </c>
      <c r="AX454" s="533">
        <v>3.545586867275516E-3</v>
      </c>
      <c r="AY454" s="533">
        <v>4.4265640083989621E-3</v>
      </c>
      <c r="AZ454" s="533">
        <v>3.5855085419073188E-3</v>
      </c>
      <c r="BA454" s="533">
        <v>3.8333065945587415E-3</v>
      </c>
      <c r="BB454" s="533">
        <v>3.7148240535647818E-3</v>
      </c>
      <c r="BC454" s="533">
        <v>3.7728584264468479E-3</v>
      </c>
      <c r="BD454" s="533">
        <v>3.4814831209542202E-3</v>
      </c>
      <c r="BE454" s="533">
        <v>3.8806040498053735E-3</v>
      </c>
      <c r="BF454" s="533">
        <v>3.3645988889258378E-3</v>
      </c>
      <c r="BG454" s="533">
        <v>3.754479050127644E-3</v>
      </c>
      <c r="BH454" s="533">
        <v>3.5857384159416741E-3</v>
      </c>
      <c r="BI454" s="533">
        <v>3.4985290787813766E-3</v>
      </c>
      <c r="BJ454" s="533">
        <v>0</v>
      </c>
    </row>
    <row r="455" spans="1:62" ht="14.25" customHeight="1" x14ac:dyDescent="0.35">
      <c r="A455" s="46" t="s">
        <v>159</v>
      </c>
      <c r="B455" s="533">
        <v>1.8103916561087376E-4</v>
      </c>
      <c r="C455" s="533">
        <v>1.3362064700457338E-4</v>
      </c>
      <c r="D455" s="533">
        <v>5.1114019912122254E-4</v>
      </c>
      <c r="E455" s="533">
        <v>6.9937014380914043E-4</v>
      </c>
      <c r="F455" s="533">
        <v>5.4074291861445467E-4</v>
      </c>
      <c r="G455" s="533">
        <v>8.1273285175884416E-4</v>
      </c>
      <c r="H455" s="533">
        <v>-1.1371496994691787E-4</v>
      </c>
      <c r="I455" s="533">
        <v>1.0144661519220147E-4</v>
      </c>
      <c r="J455" s="533">
        <v>-2.6499519503941156E-4</v>
      </c>
      <c r="K455" s="533">
        <v>-2.1568807750433093E-4</v>
      </c>
      <c r="L455" s="533">
        <v>3.8038120410705E-4</v>
      </c>
      <c r="M455" s="533">
        <v>-6.0031170634456744E-4</v>
      </c>
      <c r="N455" s="533">
        <v>3.9937565431935471E-4</v>
      </c>
      <c r="O455" s="533">
        <v>4.3285842490247594E-4</v>
      </c>
      <c r="P455" s="533">
        <v>6.7710484525970618E-4</v>
      </c>
      <c r="Q455" s="533">
        <v>1.2878330511068038E-3</v>
      </c>
      <c r="R455" s="533">
        <v>1.1876585292632759E-3</v>
      </c>
      <c r="S455" s="533">
        <v>9.6544224476360538E-4</v>
      </c>
      <c r="T455" s="533">
        <v>3.8345649964966963E-4</v>
      </c>
      <c r="U455" s="533">
        <v>2.9463623767950789E-4</v>
      </c>
      <c r="V455" s="533">
        <v>5.077637987563865E-4</v>
      </c>
      <c r="W455" s="533">
        <v>8.7402704037872043E-4</v>
      </c>
      <c r="X455" s="533">
        <v>1.0804443714681553E-3</v>
      </c>
      <c r="Y455" s="533">
        <v>7.2047401291028279E-4</v>
      </c>
      <c r="Z455" s="533">
        <v>4.5931759980537322E-4</v>
      </c>
      <c r="AA455" s="533">
        <v>7.2587221948096272E-4</v>
      </c>
      <c r="AB455" s="533">
        <v>7.8502206747532461E-4</v>
      </c>
      <c r="AC455" s="533">
        <v>1.2657697243182522E-3</v>
      </c>
      <c r="AD455" s="533">
        <v>9.891587904322346E-4</v>
      </c>
      <c r="AE455" s="533">
        <v>1.0869663691825365E-3</v>
      </c>
      <c r="AF455" s="533">
        <v>5.3349364066035551E-4</v>
      </c>
      <c r="AG455" s="533">
        <v>4.1360103946184773E-4</v>
      </c>
      <c r="AH455" s="533">
        <v>7.6348540202229149E-4</v>
      </c>
      <c r="AI455" s="533">
        <v>1.2464694964847926E-3</v>
      </c>
      <c r="AJ455" s="533">
        <v>1.1590509427614275E-3</v>
      </c>
      <c r="AK455" s="533">
        <v>9.8394217769737246E-4</v>
      </c>
      <c r="AL455" s="533">
        <v>9.3452223897367008E-4</v>
      </c>
      <c r="AM455" s="533">
        <v>9.7638980826407376E-4</v>
      </c>
      <c r="AN455" s="533">
        <v>1.0885851219511178E-3</v>
      </c>
      <c r="AO455" s="533">
        <v>1.1344551946976017E-3</v>
      </c>
      <c r="AP455" s="533">
        <v>1.1523548022821224E-3</v>
      </c>
      <c r="AQ455" s="533">
        <v>8.529566507167565E-4</v>
      </c>
      <c r="AR455" s="533">
        <v>5.3195023188421821E-4</v>
      </c>
      <c r="AS455" s="533">
        <v>6.8771998363422121E-4</v>
      </c>
      <c r="AT455" s="533">
        <v>8.1978438847616351E-4</v>
      </c>
      <c r="AU455" s="533">
        <v>1.1697076533581925E-3</v>
      </c>
      <c r="AV455" s="533">
        <v>1.1179755014871211E-3</v>
      </c>
      <c r="AW455" s="533">
        <v>1.0474921801062434E-3</v>
      </c>
      <c r="AX455" s="533">
        <v>1.0845516048112605E-3</v>
      </c>
      <c r="AY455" s="533">
        <v>1.5614218425069541E-3</v>
      </c>
      <c r="AZ455" s="533">
        <v>1.0216555605605088E-3</v>
      </c>
      <c r="BA455" s="533">
        <v>1.0395714154383111E-3</v>
      </c>
      <c r="BB455" s="533">
        <v>1.1208044673174124E-3</v>
      </c>
      <c r="BC455" s="533">
        <v>8.8648849490626782E-4</v>
      </c>
      <c r="BD455" s="533">
        <v>9.8432707920018125E-4</v>
      </c>
      <c r="BE455" s="533">
        <v>7.0690757851443449E-4</v>
      </c>
      <c r="BF455" s="533">
        <v>1.1143441079023374E-3</v>
      </c>
      <c r="BG455" s="533">
        <v>1.1242145939668303E-3</v>
      </c>
      <c r="BH455" s="533">
        <v>1.1928335819458469E-3</v>
      </c>
      <c r="BI455" s="533">
        <v>1.0099515038819835E-3</v>
      </c>
      <c r="BJ455" s="533">
        <v>0</v>
      </c>
    </row>
    <row r="456" spans="1:62" ht="14.25" customHeight="1" x14ac:dyDescent="0.35">
      <c r="A456" s="46" t="s">
        <v>160</v>
      </c>
      <c r="B456" s="533">
        <v>4.8916178774036052E-5</v>
      </c>
      <c r="C456" s="533">
        <v>1.5830810199326327E-4</v>
      </c>
      <c r="D456" s="533">
        <v>3.0546920189885451E-4</v>
      </c>
      <c r="E456" s="533">
        <v>6.3426105919058852E-4</v>
      </c>
      <c r="F456" s="533">
        <v>4.4740649139334677E-4</v>
      </c>
      <c r="G456" s="533">
        <v>8.5288159150551308E-4</v>
      </c>
      <c r="H456" s="533">
        <v>3.3830250568239409E-5</v>
      </c>
      <c r="I456" s="533">
        <v>2.1975596675249937E-4</v>
      </c>
      <c r="J456" s="533">
        <v>1.185699437794212E-4</v>
      </c>
      <c r="K456" s="533">
        <v>5.974798047164527E-4</v>
      </c>
      <c r="L456" s="533">
        <v>2.6451566197096459E-4</v>
      </c>
      <c r="M456" s="533">
        <v>2.0794809818232708E-4</v>
      </c>
      <c r="N456" s="533">
        <v>6.2848730736211414E-5</v>
      </c>
      <c r="O456" s="533">
        <v>2.1860536815319467E-4</v>
      </c>
      <c r="P456" s="533">
        <v>5.5034976056881897E-4</v>
      </c>
      <c r="Q456" s="533">
        <v>1.5134345417523478E-3</v>
      </c>
      <c r="R456" s="533">
        <v>6.1480846323915331E-4</v>
      </c>
      <c r="S456" s="533">
        <v>1.2244712183016317E-3</v>
      </c>
      <c r="T456" s="533">
        <v>3.7053672729385815E-5</v>
      </c>
      <c r="U456" s="533">
        <v>3.187968956783254E-5</v>
      </c>
      <c r="V456" s="533">
        <v>3.3230996583108815E-4</v>
      </c>
      <c r="W456" s="533">
        <v>1.0517919841220463E-3</v>
      </c>
      <c r="X456" s="533">
        <v>7.3637385494094737E-4</v>
      </c>
      <c r="Y456" s="533">
        <v>8.4031945604336081E-4</v>
      </c>
      <c r="Z456" s="533">
        <v>1.1040661970738916E-3</v>
      </c>
      <c r="AA456" s="533">
        <v>3.5742458265247912E-4</v>
      </c>
      <c r="AB456" s="533">
        <v>1.3249560204466933E-3</v>
      </c>
      <c r="AC456" s="533">
        <v>2.2188724273892397E-3</v>
      </c>
      <c r="AD456" s="533">
        <v>1.2456418003333092E-3</v>
      </c>
      <c r="AE456" s="533">
        <v>1.5768590558648014E-3</v>
      </c>
      <c r="AF456" s="533">
        <v>7.5449979566530635E-5</v>
      </c>
      <c r="AG456" s="533">
        <v>5.4581768370530871E-4</v>
      </c>
      <c r="AH456" s="533">
        <v>7.0150746564749927E-4</v>
      </c>
      <c r="AI456" s="533">
        <v>1.7694904703263892E-3</v>
      </c>
      <c r="AJ456" s="533">
        <v>1.2380683200561517E-3</v>
      </c>
      <c r="AK456" s="533">
        <v>1.2281084318707277E-3</v>
      </c>
      <c r="AL456" s="533">
        <v>1.8402977862873621E-3</v>
      </c>
      <c r="AM456" s="533">
        <v>8.8782803241021894E-4</v>
      </c>
      <c r="AN456" s="533">
        <v>2.1858814452438758E-3</v>
      </c>
      <c r="AO456" s="533">
        <v>3.0202448435285027E-3</v>
      </c>
      <c r="AP456" s="533">
        <v>1.7458503163694972E-3</v>
      </c>
      <c r="AQ456" s="533">
        <v>1.854557544942341E-3</v>
      </c>
      <c r="AR456" s="533">
        <v>9.4679078790379546E-4</v>
      </c>
      <c r="AS456" s="533">
        <v>6.5847121025573469E-4</v>
      </c>
      <c r="AT456" s="533">
        <v>1.3865586789576017E-3</v>
      </c>
      <c r="AU456" s="533">
        <v>2.1624744866935194E-3</v>
      </c>
      <c r="AV456" s="533">
        <v>1.7507843333321148E-3</v>
      </c>
      <c r="AW456" s="533">
        <v>1.5482252220072657E-3</v>
      </c>
      <c r="AX456" s="533">
        <v>2.7764952800376349E-3</v>
      </c>
      <c r="AY456" s="533">
        <v>1.3637080363578845E-3</v>
      </c>
      <c r="AZ456" s="533">
        <v>2.7089846934220362E-3</v>
      </c>
      <c r="BA456" s="533">
        <v>3.3631162868684688E-3</v>
      </c>
      <c r="BB456" s="533">
        <v>2.5406427316975451E-3</v>
      </c>
      <c r="BC456" s="533">
        <v>2.4427885194858441E-3</v>
      </c>
      <c r="BD456" s="533">
        <v>1.7277109670466465E-3</v>
      </c>
      <c r="BE456" s="533">
        <v>1.5055284721971567E-3</v>
      </c>
      <c r="BF456" s="533">
        <v>2.3601119787861184E-3</v>
      </c>
      <c r="BG456" s="533">
        <v>2.7875851487726205E-3</v>
      </c>
      <c r="BH456" s="533">
        <v>2.2777935672584669E-3</v>
      </c>
      <c r="BI456" s="533">
        <v>2.6178200462328893E-3</v>
      </c>
      <c r="BJ456" s="533">
        <v>0</v>
      </c>
    </row>
    <row r="457" spans="1:62" ht="14.25" customHeight="1" x14ac:dyDescent="0.35">
      <c r="A457" s="46" t="s">
        <v>161</v>
      </c>
      <c r="B457" s="544">
        <v>0</v>
      </c>
      <c r="C457" s="544">
        <v>0</v>
      </c>
      <c r="D457" s="544">
        <v>0</v>
      </c>
      <c r="E457" s="544">
        <v>0</v>
      </c>
      <c r="F457" s="544">
        <v>0</v>
      </c>
      <c r="G457" s="544">
        <v>0</v>
      </c>
      <c r="H457" s="544">
        <v>0</v>
      </c>
      <c r="I457" s="544">
        <v>0</v>
      </c>
      <c r="J457" s="544">
        <v>0</v>
      </c>
      <c r="K457" s="544">
        <v>0</v>
      </c>
      <c r="L457" s="544">
        <v>0</v>
      </c>
      <c r="M457" s="544">
        <v>0</v>
      </c>
      <c r="N457" s="544">
        <v>0</v>
      </c>
      <c r="O457" s="544">
        <v>0</v>
      </c>
      <c r="P457" s="544">
        <v>0</v>
      </c>
      <c r="Q457" s="544">
        <v>0</v>
      </c>
      <c r="R457" s="544">
        <v>0</v>
      </c>
      <c r="S457" s="544">
        <v>0</v>
      </c>
      <c r="T457" s="544">
        <v>0</v>
      </c>
      <c r="U457" s="544">
        <v>0</v>
      </c>
      <c r="V457" s="544">
        <v>0</v>
      </c>
      <c r="W457" s="544">
        <v>0</v>
      </c>
      <c r="X457" s="544">
        <v>0</v>
      </c>
      <c r="Y457" s="544">
        <v>0</v>
      </c>
      <c r="Z457" s="544">
        <v>0</v>
      </c>
      <c r="AA457" s="544">
        <v>0</v>
      </c>
      <c r="AB457" s="544">
        <v>0</v>
      </c>
      <c r="AC457" s="544">
        <v>0</v>
      </c>
      <c r="AD457" s="544">
        <v>0</v>
      </c>
      <c r="AE457" s="544">
        <v>0</v>
      </c>
      <c r="AF457" s="544">
        <v>0</v>
      </c>
      <c r="AG457" s="544">
        <v>0</v>
      </c>
      <c r="AH457" s="544">
        <v>0</v>
      </c>
      <c r="AI457" s="544">
        <v>0</v>
      </c>
      <c r="AJ457" s="544">
        <v>0</v>
      </c>
      <c r="AK457" s="544">
        <v>0</v>
      </c>
      <c r="AL457" s="544">
        <v>0</v>
      </c>
      <c r="AM457" s="544">
        <v>0</v>
      </c>
      <c r="AN457" s="544">
        <v>0</v>
      </c>
      <c r="AO457" s="544">
        <v>0</v>
      </c>
      <c r="AP457" s="544">
        <v>0</v>
      </c>
      <c r="AQ457" s="544">
        <v>0</v>
      </c>
      <c r="AR457" s="544">
        <v>0</v>
      </c>
      <c r="AS457" s="544">
        <v>0</v>
      </c>
      <c r="AT457" s="544">
        <v>0</v>
      </c>
      <c r="AU457" s="544">
        <v>0</v>
      </c>
      <c r="AV457" s="544">
        <v>0</v>
      </c>
      <c r="AW457" s="544">
        <v>0</v>
      </c>
      <c r="AX457" s="544">
        <v>0</v>
      </c>
      <c r="AY457" s="544">
        <v>0</v>
      </c>
      <c r="AZ457" s="544">
        <v>0</v>
      </c>
      <c r="BA457" s="544">
        <v>0</v>
      </c>
      <c r="BB457" s="544">
        <v>0</v>
      </c>
      <c r="BC457" s="544">
        <v>0</v>
      </c>
      <c r="BD457" s="544">
        <v>0</v>
      </c>
      <c r="BE457" s="544">
        <v>0</v>
      </c>
      <c r="BF457" s="544">
        <v>0</v>
      </c>
      <c r="BG457" s="544">
        <v>0</v>
      </c>
      <c r="BH457" s="544">
        <v>0</v>
      </c>
      <c r="BI457" s="544">
        <v>0</v>
      </c>
      <c r="BJ457" s="533">
        <v>8.7020988503642158E-4</v>
      </c>
    </row>
    <row r="458" spans="1:62" ht="14.25" customHeight="1" x14ac:dyDescent="0.35">
      <c r="A458" s="46" t="s">
        <v>162</v>
      </c>
      <c r="B458" s="533">
        <v>1.1967745663130709E-4</v>
      </c>
      <c r="C458" s="533">
        <v>1.3484853370493598E-4</v>
      </c>
      <c r="D458" s="533">
        <v>3.4928576320550174E-4</v>
      </c>
      <c r="E458" s="533">
        <v>6.222013996005631E-4</v>
      </c>
      <c r="F458" s="533">
        <v>6.8377535816881098E-4</v>
      </c>
      <c r="G458" s="533">
        <v>5.0084309093913486E-4</v>
      </c>
      <c r="H458" s="533">
        <v>2.0522908542434972E-4</v>
      </c>
      <c r="I458" s="533">
        <v>1.5339850129356448E-4</v>
      </c>
      <c r="J458" s="533">
        <v>3.1976537166549451E-4</v>
      </c>
      <c r="K458" s="533">
        <v>3.5741345159027445E-4</v>
      </c>
      <c r="L458" s="533">
        <v>5.0423454571750287E-4</v>
      </c>
      <c r="M458" s="533">
        <v>3.7079666558860821E-4</v>
      </c>
      <c r="N458" s="533">
        <v>1.1603850801176388E-4</v>
      </c>
      <c r="O458" s="533">
        <v>3.9876693550215545E-4</v>
      </c>
      <c r="P458" s="533">
        <v>4.9981168035460248E-4</v>
      </c>
      <c r="Q458" s="533">
        <v>7.0022271116727667E-4</v>
      </c>
      <c r="R458" s="533">
        <v>7.3934383988835336E-4</v>
      </c>
      <c r="S458" s="533">
        <v>6.5710169015123043E-4</v>
      </c>
      <c r="T458" s="533">
        <v>9.4546098870036248E-5</v>
      </c>
      <c r="U458" s="533">
        <v>3.9885896970390705E-4</v>
      </c>
      <c r="V458" s="533">
        <v>3.1655787725779389E-4</v>
      </c>
      <c r="W458" s="533">
        <v>6.4137388677869441E-4</v>
      </c>
      <c r="X458" s="533">
        <v>7.1736707062192324E-4</v>
      </c>
      <c r="Y458" s="533">
        <v>6.9014337423118309E-4</v>
      </c>
      <c r="Z458" s="533">
        <v>3.817383441051489E-4</v>
      </c>
      <c r="AA458" s="533">
        <v>6.2343134234539089E-4</v>
      </c>
      <c r="AB458" s="533">
        <v>8.5488074815738145E-4</v>
      </c>
      <c r="AC458" s="533">
        <v>9.0735077571787569E-4</v>
      </c>
      <c r="AD458" s="533">
        <v>7.9204873578682747E-4</v>
      </c>
      <c r="AE458" s="533">
        <v>9.4450261979831787E-4</v>
      </c>
      <c r="AF458" s="533">
        <v>1.6869212750104319E-4</v>
      </c>
      <c r="AG458" s="533">
        <v>5.537453504737078E-4</v>
      </c>
      <c r="AH458" s="533">
        <v>5.7604591944852824E-4</v>
      </c>
      <c r="AI458" s="533">
        <v>7.8184707988809084E-4</v>
      </c>
      <c r="AJ458" s="533">
        <v>9.9902723454239656E-4</v>
      </c>
      <c r="AK458" s="533">
        <v>8.0564299619265796E-4</v>
      </c>
      <c r="AL458" s="533">
        <v>7.8092607354486045E-4</v>
      </c>
      <c r="AM458" s="533">
        <v>7.9051754580196593E-4</v>
      </c>
      <c r="AN458" s="533">
        <v>1.0700462841396882E-3</v>
      </c>
      <c r="AO458" s="533">
        <v>9.1119928689523718E-4</v>
      </c>
      <c r="AP458" s="533">
        <v>1.0572803174148503E-3</v>
      </c>
      <c r="AQ458" s="533">
        <v>1.0352806999854472E-3</v>
      </c>
      <c r="AR458" s="533">
        <v>5.5752099707682371E-4</v>
      </c>
      <c r="AS458" s="533">
        <v>9.4112641003517674E-4</v>
      </c>
      <c r="AT458" s="533">
        <v>9.8300756695083235E-4</v>
      </c>
      <c r="AU458" s="533">
        <v>8.699295918034349E-4</v>
      </c>
      <c r="AV458" s="533">
        <v>1.1575164611567234E-3</v>
      </c>
      <c r="AW458" s="533">
        <v>1.0009278917314447E-3</v>
      </c>
      <c r="AX458" s="533">
        <v>1.189976539156441E-3</v>
      </c>
      <c r="AY458" s="533">
        <v>1.2153266562069461E-3</v>
      </c>
      <c r="AZ458" s="533">
        <v>1.2076629198419862E-3</v>
      </c>
      <c r="BA458" s="533">
        <v>1.0828315906827805E-3</v>
      </c>
      <c r="BB458" s="533">
        <v>1.2659813147012202E-3</v>
      </c>
      <c r="BC458" s="533">
        <v>1.146780127855036E-3</v>
      </c>
      <c r="BD458" s="533">
        <v>1.2095837401533776E-3</v>
      </c>
      <c r="BE458" s="533">
        <v>1.0653268979945241E-3</v>
      </c>
      <c r="BF458" s="533">
        <v>1.1296276953767733E-3</v>
      </c>
      <c r="BG458" s="533">
        <v>1.1612430459327105E-3</v>
      </c>
      <c r="BH458" s="533">
        <v>1.2500278449943914E-3</v>
      </c>
      <c r="BI458" s="533">
        <v>1.1928645848002079E-3</v>
      </c>
      <c r="BJ458" s="533">
        <v>0</v>
      </c>
    </row>
    <row r="459" spans="1:62" ht="14.25" customHeight="1" x14ac:dyDescent="0.35">
      <c r="A459" s="46" t="s">
        <v>292</v>
      </c>
      <c r="B459" s="533">
        <v>2.7683886291793895E-5</v>
      </c>
      <c r="C459" s="533">
        <v>6.1379992782484202E-5</v>
      </c>
      <c r="D459" s="533">
        <v>1.385827942083942E-4</v>
      </c>
      <c r="E459" s="533">
        <v>3.3267106175965711E-4</v>
      </c>
      <c r="F459" s="533">
        <v>2.5245644466284265E-4</v>
      </c>
      <c r="G459" s="533">
        <v>2.9702778073683938E-4</v>
      </c>
      <c r="H459" s="533">
        <v>3.3654163289928311E-5</v>
      </c>
      <c r="I459" s="533">
        <v>5.4039926542784698E-5</v>
      </c>
      <c r="J459" s="533">
        <v>9.6646672631731911E-5</v>
      </c>
      <c r="K459" s="533">
        <v>1.6547926456668251E-4</v>
      </c>
      <c r="L459" s="533">
        <v>2.0400796022860754E-4</v>
      </c>
      <c r="M459" s="533">
        <v>8.7122864734696863E-5</v>
      </c>
      <c r="N459" s="533">
        <v>5.9888273732662568E-5</v>
      </c>
      <c r="O459" s="533">
        <v>1.949892453792149E-4</v>
      </c>
      <c r="P459" s="533">
        <v>1.168132543586228E-4</v>
      </c>
      <c r="Q459" s="533">
        <v>3.9141245339310539E-4</v>
      </c>
      <c r="R459" s="533">
        <v>3.7267318522351455E-4</v>
      </c>
      <c r="S459" s="533">
        <v>3.9376890474815483E-4</v>
      </c>
      <c r="T459" s="533">
        <v>2.4210660171803211E-5</v>
      </c>
      <c r="U459" s="533">
        <v>1.2995502823399138E-4</v>
      </c>
      <c r="V459" s="533">
        <v>1.0005461884277305E-4</v>
      </c>
      <c r="W459" s="533">
        <v>2.2318456664624091E-4</v>
      </c>
      <c r="X459" s="533">
        <v>2.7196406121382494E-4</v>
      </c>
      <c r="Y459" s="533">
        <v>1.960197871873076E-4</v>
      </c>
      <c r="Z459" s="533">
        <v>9.0607996161174161E-5</v>
      </c>
      <c r="AA459" s="533">
        <v>2.9628342896989465E-4</v>
      </c>
      <c r="AB459" s="533">
        <v>2.7049615414931653E-4</v>
      </c>
      <c r="AC459" s="533">
        <v>4.0737795894830775E-4</v>
      </c>
      <c r="AD459" s="533">
        <v>3.5721675815512699E-4</v>
      </c>
      <c r="AE459" s="533">
        <v>3.9936140784869989E-4</v>
      </c>
      <c r="AF459" s="533">
        <v>4.8077772329436652E-5</v>
      </c>
      <c r="AG459" s="533">
        <v>1.7577140626967786E-4</v>
      </c>
      <c r="AH459" s="533">
        <v>1.5674972639535486E-4</v>
      </c>
      <c r="AI459" s="533">
        <v>2.8074720903287762E-4</v>
      </c>
      <c r="AJ459" s="533">
        <v>2.9271238629846282E-4</v>
      </c>
      <c r="AK459" s="533">
        <v>2.4603587639587305E-4</v>
      </c>
      <c r="AL459" s="533">
        <v>3.2903897921702076E-4</v>
      </c>
      <c r="AM459" s="533">
        <v>3.8830330278758987E-4</v>
      </c>
      <c r="AN459" s="533">
        <v>3.4364708585921566E-4</v>
      </c>
      <c r="AO459" s="533">
        <v>3.5055873918757552E-4</v>
      </c>
      <c r="AP459" s="533">
        <v>4.1248304291637786E-4</v>
      </c>
      <c r="AQ459" s="533">
        <v>3.3375624247582842E-4</v>
      </c>
      <c r="AR459" s="533">
        <v>1.3288903227522876E-4</v>
      </c>
      <c r="AS459" s="533">
        <v>2.7704601045489772E-4</v>
      </c>
      <c r="AT459" s="533">
        <v>2.8930404992874337E-4</v>
      </c>
      <c r="AU459" s="533">
        <v>3.6074666774941604E-4</v>
      </c>
      <c r="AV459" s="533">
        <v>3.7792232016936605E-4</v>
      </c>
      <c r="AW459" s="533">
        <v>2.8543294647275034E-4</v>
      </c>
      <c r="AX459" s="533">
        <v>4.1714836857346786E-4</v>
      </c>
      <c r="AY459" s="533">
        <v>5.7115415825812442E-4</v>
      </c>
      <c r="AZ459" s="533">
        <v>3.8112501897011677E-4</v>
      </c>
      <c r="BA459" s="533">
        <v>4.3373041827298435E-4</v>
      </c>
      <c r="BB459" s="533">
        <v>3.2869903845842753E-4</v>
      </c>
      <c r="BC459" s="533">
        <v>3.1299967214079897E-4</v>
      </c>
      <c r="BD459" s="533">
        <v>2.576808896824405E-4</v>
      </c>
      <c r="BE459" s="533">
        <v>3.5500015012758567E-4</v>
      </c>
      <c r="BF459" s="533">
        <v>3.1800335321122386E-4</v>
      </c>
      <c r="BG459" s="533">
        <v>3.8641888754495596E-4</v>
      </c>
      <c r="BH459" s="533">
        <v>2.7792450357640164E-4</v>
      </c>
      <c r="BI459" s="533">
        <v>2.5334964945700818E-4</v>
      </c>
      <c r="BJ459" s="533">
        <v>0</v>
      </c>
    </row>
    <row r="460" spans="1:62" ht="14.25" customHeight="1" x14ac:dyDescent="0.35">
      <c r="A460" s="46" t="s">
        <v>164</v>
      </c>
      <c r="B460" s="533">
        <v>1.5642780102607223E-3</v>
      </c>
      <c r="C460" s="533">
        <v>1.4982049600991594E-3</v>
      </c>
      <c r="D460" s="533">
        <v>2.4473150087331221E-3</v>
      </c>
      <c r="E460" s="533">
        <v>2.4640114798749569E-3</v>
      </c>
      <c r="F460" s="533">
        <v>4.5111622837638198E-4</v>
      </c>
      <c r="G460" s="533">
        <v>9.7481142074008265E-4</v>
      </c>
      <c r="H460" s="533">
        <v>2.9850784707146382E-3</v>
      </c>
      <c r="I460" s="533">
        <v>1.3599591493880215E-3</v>
      </c>
      <c r="J460" s="533">
        <v>3.8833172117623033E-3</v>
      </c>
      <c r="K460" s="533">
        <v>2.0031004259674018E-3</v>
      </c>
      <c r="L460" s="533">
        <v>2.3010727863295934E-3</v>
      </c>
      <c r="M460" s="533">
        <v>1.2941261042117259E-3</v>
      </c>
      <c r="N460" s="533">
        <v>2.3246260341765854E-3</v>
      </c>
      <c r="O460" s="533">
        <v>2.5546101017750187E-3</v>
      </c>
      <c r="P460" s="533">
        <v>1.9701906264376003E-3</v>
      </c>
      <c r="Q460" s="533">
        <v>2.8633958221283696E-3</v>
      </c>
      <c r="R460" s="533">
        <v>9.7325526141821175E-4</v>
      </c>
      <c r="S460" s="533">
        <v>1.4273861153380799E-3</v>
      </c>
      <c r="T460" s="533">
        <v>1.3055802776144208E-3</v>
      </c>
      <c r="U460" s="533">
        <v>1.6871105685011046E-3</v>
      </c>
      <c r="V460" s="533">
        <v>1.8227699466212693E-3</v>
      </c>
      <c r="W460" s="533">
        <v>1.7370768431930583E-3</v>
      </c>
      <c r="X460" s="533">
        <v>1.8440475190711605E-3</v>
      </c>
      <c r="Y460" s="533">
        <v>1.4296237769889271E-3</v>
      </c>
      <c r="Z460" s="533">
        <v>2.2651651516470239E-3</v>
      </c>
      <c r="AA460" s="533">
        <v>2.5238912446205277E-3</v>
      </c>
      <c r="AB460" s="533">
        <v>2.4300502394641039E-3</v>
      </c>
      <c r="AC460" s="533">
        <v>2.8185428627392475E-3</v>
      </c>
      <c r="AD460" s="533">
        <v>1.8645916593307101E-3</v>
      </c>
      <c r="AE460" s="533">
        <v>2.0524177424374986E-3</v>
      </c>
      <c r="AF460" s="533">
        <v>1.8498348597070283E-3</v>
      </c>
      <c r="AG460" s="533">
        <v>1.6571443519358036E-3</v>
      </c>
      <c r="AH460" s="533">
        <v>1.895463703525471E-3</v>
      </c>
      <c r="AI460" s="533">
        <v>2.0928134664180385E-3</v>
      </c>
      <c r="AJ460" s="533">
        <v>2.039405497695608E-3</v>
      </c>
      <c r="AK460" s="533">
        <v>1.6430415786748221E-3</v>
      </c>
      <c r="AL460" s="533">
        <v>3.0576083106887823E-3</v>
      </c>
      <c r="AM460" s="533">
        <v>2.9918099204145282E-3</v>
      </c>
      <c r="AN460" s="533">
        <v>2.8218489552286246E-3</v>
      </c>
      <c r="AO460" s="533">
        <v>2.9315072664370685E-3</v>
      </c>
      <c r="AP460" s="533">
        <v>2.1905343099789623E-3</v>
      </c>
      <c r="AQ460" s="533">
        <v>2.296310181644585E-3</v>
      </c>
      <c r="AR460" s="533">
        <v>1.7780117014414417E-3</v>
      </c>
      <c r="AS460" s="533">
        <v>2.1831238579036716E-3</v>
      </c>
      <c r="AT460" s="533">
        <v>2.4466520768012439E-3</v>
      </c>
      <c r="AU460" s="533">
        <v>2.4719969223450746E-3</v>
      </c>
      <c r="AV460" s="533">
        <v>2.0835691843528637E-3</v>
      </c>
      <c r="AW460" s="533">
        <v>2.0126317596842976E-3</v>
      </c>
      <c r="AX460" s="533">
        <v>3.6094077079680026E-3</v>
      </c>
      <c r="AY460" s="533">
        <v>3.5755795663881267E-3</v>
      </c>
      <c r="AZ460" s="533">
        <v>2.6584559725418141E-3</v>
      </c>
      <c r="BA460" s="533">
        <v>3.3407459425206639E-3</v>
      </c>
      <c r="BB460" s="533">
        <v>3.4779043017583019E-3</v>
      </c>
      <c r="BC460" s="533">
        <v>2.6231270944041866E-3</v>
      </c>
      <c r="BD460" s="533">
        <v>2.2812306209674732E-3</v>
      </c>
      <c r="BE460" s="533">
        <v>2.4531608087218237E-3</v>
      </c>
      <c r="BF460" s="533">
        <v>2.3207218572156027E-3</v>
      </c>
      <c r="BG460" s="533">
        <v>3.051087248889283E-3</v>
      </c>
      <c r="BH460" s="533">
        <v>2.3711460783181651E-3</v>
      </c>
      <c r="BI460" s="533">
        <v>2.6080077831388197E-3</v>
      </c>
      <c r="BJ460" s="533">
        <v>0</v>
      </c>
    </row>
    <row r="461" spans="1:62" ht="14.25" customHeight="1" x14ac:dyDescent="0.35">
      <c r="A461" s="46" t="s">
        <v>165</v>
      </c>
      <c r="B461" s="544">
        <v>0</v>
      </c>
      <c r="C461" s="544">
        <v>0</v>
      </c>
      <c r="D461" s="544">
        <v>0</v>
      </c>
      <c r="E461" s="544">
        <v>0</v>
      </c>
      <c r="F461" s="544">
        <v>0</v>
      </c>
      <c r="G461" s="544">
        <v>0</v>
      </c>
      <c r="H461" s="544">
        <v>0</v>
      </c>
      <c r="I461" s="544">
        <v>0</v>
      </c>
      <c r="J461" s="544">
        <v>0</v>
      </c>
      <c r="K461" s="544">
        <v>0</v>
      </c>
      <c r="L461" s="544">
        <v>0</v>
      </c>
      <c r="M461" s="544">
        <v>0</v>
      </c>
      <c r="N461" s="544">
        <v>0</v>
      </c>
      <c r="O461" s="544">
        <v>0</v>
      </c>
      <c r="P461" s="544">
        <v>0</v>
      </c>
      <c r="Q461" s="544">
        <v>0</v>
      </c>
      <c r="R461" s="544">
        <v>0</v>
      </c>
      <c r="S461" s="544">
        <v>0</v>
      </c>
      <c r="T461" s="544">
        <v>0</v>
      </c>
      <c r="U461" s="544">
        <v>0</v>
      </c>
      <c r="V461" s="544">
        <v>0</v>
      </c>
      <c r="W461" s="544">
        <v>0</v>
      </c>
      <c r="X461" s="544">
        <v>0</v>
      </c>
      <c r="Y461" s="544">
        <v>0</v>
      </c>
      <c r="Z461" s="544">
        <v>0</v>
      </c>
      <c r="AA461" s="544">
        <v>0</v>
      </c>
      <c r="AB461" s="544">
        <v>0</v>
      </c>
      <c r="AC461" s="544">
        <v>0</v>
      </c>
      <c r="AD461" s="544">
        <v>0</v>
      </c>
      <c r="AE461" s="544">
        <v>0</v>
      </c>
      <c r="AF461" s="544">
        <v>0</v>
      </c>
      <c r="AG461" s="544">
        <v>0</v>
      </c>
      <c r="AH461" s="544">
        <v>0</v>
      </c>
      <c r="AI461" s="544">
        <v>0</v>
      </c>
      <c r="AJ461" s="544">
        <v>0</v>
      </c>
      <c r="AK461" s="544">
        <v>0</v>
      </c>
      <c r="AL461" s="544">
        <v>0</v>
      </c>
      <c r="AM461" s="544">
        <v>0</v>
      </c>
      <c r="AN461" s="544">
        <v>0</v>
      </c>
      <c r="AO461" s="544">
        <v>0</v>
      </c>
      <c r="AP461" s="544">
        <v>0</v>
      </c>
      <c r="AQ461" s="544">
        <v>0</v>
      </c>
      <c r="AR461" s="544">
        <v>0</v>
      </c>
      <c r="AS461" s="544">
        <v>0</v>
      </c>
      <c r="AT461" s="544">
        <v>0</v>
      </c>
      <c r="AU461" s="544">
        <v>0</v>
      </c>
      <c r="AV461" s="544">
        <v>0</v>
      </c>
      <c r="AW461" s="544">
        <v>0</v>
      </c>
      <c r="AX461" s="544">
        <v>0</v>
      </c>
      <c r="AY461" s="544">
        <v>0</v>
      </c>
      <c r="AZ461" s="544">
        <v>0</v>
      </c>
      <c r="BA461" s="544">
        <v>0</v>
      </c>
      <c r="BB461" s="544">
        <v>0</v>
      </c>
      <c r="BC461" s="544">
        <v>0</v>
      </c>
      <c r="BD461" s="544">
        <v>0</v>
      </c>
      <c r="BE461" s="544">
        <v>0</v>
      </c>
      <c r="BF461" s="544">
        <v>0</v>
      </c>
      <c r="BG461" s="544">
        <v>0</v>
      </c>
      <c r="BH461" s="544">
        <v>0</v>
      </c>
      <c r="BI461" s="544">
        <v>0</v>
      </c>
      <c r="BJ461" s="533">
        <v>1.8519534383972065E-3</v>
      </c>
    </row>
    <row r="462" spans="1:62" ht="14.25" customHeight="1" x14ac:dyDescent="0.35">
      <c r="A462" s="46" t="s">
        <v>166</v>
      </c>
      <c r="B462" s="544">
        <v>0</v>
      </c>
      <c r="C462" s="544">
        <v>0</v>
      </c>
      <c r="D462" s="544">
        <v>0</v>
      </c>
      <c r="E462" s="544">
        <v>0</v>
      </c>
      <c r="F462" s="544">
        <v>0</v>
      </c>
      <c r="G462" s="544">
        <v>0</v>
      </c>
      <c r="H462" s="544">
        <v>0</v>
      </c>
      <c r="I462" s="544">
        <v>0</v>
      </c>
      <c r="J462" s="544">
        <v>0</v>
      </c>
      <c r="K462" s="544">
        <v>0</v>
      </c>
      <c r="L462" s="544">
        <v>0</v>
      </c>
      <c r="M462" s="544">
        <v>0</v>
      </c>
      <c r="N462" s="544">
        <v>0</v>
      </c>
      <c r="O462" s="544">
        <v>0</v>
      </c>
      <c r="P462" s="544">
        <v>0</v>
      </c>
      <c r="Q462" s="544">
        <v>0</v>
      </c>
      <c r="R462" s="544">
        <v>0</v>
      </c>
      <c r="S462" s="544">
        <v>0</v>
      </c>
      <c r="T462" s="544">
        <v>0</v>
      </c>
      <c r="U462" s="544">
        <v>0</v>
      </c>
      <c r="V462" s="544">
        <v>0</v>
      </c>
      <c r="W462" s="544">
        <v>0</v>
      </c>
      <c r="X462" s="544">
        <v>0</v>
      </c>
      <c r="Y462" s="544">
        <v>0</v>
      </c>
      <c r="Z462" s="544">
        <v>0</v>
      </c>
      <c r="AA462" s="544">
        <v>0</v>
      </c>
      <c r="AB462" s="544">
        <v>0</v>
      </c>
      <c r="AC462" s="544">
        <v>0</v>
      </c>
      <c r="AD462" s="544">
        <v>0</v>
      </c>
      <c r="AE462" s="544">
        <v>0</v>
      </c>
      <c r="AF462" s="544">
        <v>0</v>
      </c>
      <c r="AG462" s="544">
        <v>0</v>
      </c>
      <c r="AH462" s="544">
        <v>0</v>
      </c>
      <c r="AI462" s="544">
        <v>0</v>
      </c>
      <c r="AJ462" s="544">
        <v>0</v>
      </c>
      <c r="AK462" s="544">
        <v>0</v>
      </c>
      <c r="AL462" s="544">
        <v>0</v>
      </c>
      <c r="AM462" s="544">
        <v>0</v>
      </c>
      <c r="AN462" s="544">
        <v>0</v>
      </c>
      <c r="AO462" s="544">
        <v>0</v>
      </c>
      <c r="AP462" s="544">
        <v>0</v>
      </c>
      <c r="AQ462" s="544">
        <v>0</v>
      </c>
      <c r="AR462" s="544">
        <v>0</v>
      </c>
      <c r="AS462" s="544">
        <v>0</v>
      </c>
      <c r="AT462" s="544">
        <v>0</v>
      </c>
      <c r="AU462" s="544">
        <v>0</v>
      </c>
      <c r="AV462" s="544">
        <v>0</v>
      </c>
      <c r="AW462" s="544">
        <v>0</v>
      </c>
      <c r="AX462" s="544">
        <v>0</v>
      </c>
      <c r="AY462" s="544">
        <v>0</v>
      </c>
      <c r="AZ462" s="544">
        <v>0</v>
      </c>
      <c r="BA462" s="544">
        <v>0</v>
      </c>
      <c r="BB462" s="544">
        <v>0</v>
      </c>
      <c r="BC462" s="544">
        <v>0</v>
      </c>
      <c r="BD462" s="544">
        <v>0</v>
      </c>
      <c r="BE462" s="544">
        <v>0</v>
      </c>
      <c r="BF462" s="544">
        <v>0</v>
      </c>
      <c r="BG462" s="544">
        <v>0</v>
      </c>
      <c r="BH462" s="544">
        <v>0</v>
      </c>
      <c r="BI462" s="544">
        <v>0</v>
      </c>
      <c r="BJ462" s="533">
        <v>2.2542083722628466E-3</v>
      </c>
    </row>
    <row r="463" spans="1:62" ht="14.25" customHeight="1" x14ac:dyDescent="0.35">
      <c r="A463" s="46" t="s">
        <v>167</v>
      </c>
      <c r="B463" s="533">
        <v>1.6382992350927161E-3</v>
      </c>
      <c r="C463" s="533">
        <v>7.1913465106684699E-4</v>
      </c>
      <c r="D463" s="533">
        <v>2.2235238999828437E-3</v>
      </c>
      <c r="E463" s="533">
        <v>2.6745697795667869E-3</v>
      </c>
      <c r="F463" s="533">
        <v>2.652539520462001E-3</v>
      </c>
      <c r="G463" s="533">
        <v>2.2837145962541282E-3</v>
      </c>
      <c r="H463" s="533">
        <v>1.8999725958100684E-3</v>
      </c>
      <c r="I463" s="533">
        <v>8.5984101448021149E-4</v>
      </c>
      <c r="J463" s="533">
        <v>2.3839878549249353E-3</v>
      </c>
      <c r="K463" s="533">
        <v>2.4235958488110373E-3</v>
      </c>
      <c r="L463" s="533">
        <v>2.590750143652083E-3</v>
      </c>
      <c r="M463" s="533">
        <v>2.3215787462954793E-3</v>
      </c>
      <c r="N463" s="533">
        <v>2.0204489076765773E-3</v>
      </c>
      <c r="O463" s="533">
        <v>1.5485159350116723E-3</v>
      </c>
      <c r="P463" s="533">
        <v>2.5311406169987423E-3</v>
      </c>
      <c r="Q463" s="533">
        <v>3.0974426207803765E-3</v>
      </c>
      <c r="R463" s="533">
        <v>2.9195410598798648E-3</v>
      </c>
      <c r="S463" s="533">
        <v>2.7997507675924789E-3</v>
      </c>
      <c r="T463" s="533">
        <v>1.954404524944628E-3</v>
      </c>
      <c r="U463" s="533">
        <v>1.4285004384728438E-3</v>
      </c>
      <c r="V463" s="533">
        <v>2.2200440320886035E-3</v>
      </c>
      <c r="W463" s="533">
        <v>2.7618249562598902E-3</v>
      </c>
      <c r="X463" s="533">
        <v>2.7988716622139951E-3</v>
      </c>
      <c r="Y463" s="533">
        <v>2.6338411277342733E-3</v>
      </c>
      <c r="Z463" s="533">
        <v>2.2339663949926358E-3</v>
      </c>
      <c r="AA463" s="533">
        <v>2.1844475558554046E-3</v>
      </c>
      <c r="AB463" s="533">
        <v>2.7611560042710937E-3</v>
      </c>
      <c r="AC463" s="533">
        <v>3.3145837955577224E-3</v>
      </c>
      <c r="AD463" s="533">
        <v>3.0129730886936409E-3</v>
      </c>
      <c r="AE463" s="533">
        <v>2.8675279884734779E-3</v>
      </c>
      <c r="AF463" s="533">
        <v>2.0628396367823494E-3</v>
      </c>
      <c r="AG463" s="533">
        <v>1.6659215934731249E-3</v>
      </c>
      <c r="AH463" s="533">
        <v>2.5674545349951405E-3</v>
      </c>
      <c r="AI463" s="533">
        <v>2.947734579507446E-3</v>
      </c>
      <c r="AJ463" s="533">
        <v>2.9420182500073679E-3</v>
      </c>
      <c r="AK463" s="533">
        <v>2.6596141521576877E-3</v>
      </c>
      <c r="AL463" s="533">
        <v>2.6884915974892676E-3</v>
      </c>
      <c r="AM463" s="533">
        <v>2.5776138856920408E-3</v>
      </c>
      <c r="AN463" s="533">
        <v>3.256982988661439E-3</v>
      </c>
      <c r="AO463" s="533">
        <v>3.2932942268742238E-3</v>
      </c>
      <c r="AP463" s="533">
        <v>3.1570741667600968E-3</v>
      </c>
      <c r="AQ463" s="533">
        <v>3.1563023113645567E-3</v>
      </c>
      <c r="AR463" s="533">
        <v>2.2022335161054011E-3</v>
      </c>
      <c r="AS463" s="533">
        <v>2.8171862523658003E-3</v>
      </c>
      <c r="AT463" s="533">
        <v>2.7912946589707306E-3</v>
      </c>
      <c r="AU463" s="533">
        <v>3.2026833198689464E-3</v>
      </c>
      <c r="AV463" s="533">
        <v>3.0090253120377557E-3</v>
      </c>
      <c r="AW463" s="533">
        <v>2.8982062056109158E-3</v>
      </c>
      <c r="AX463" s="533">
        <v>3.3116658913558972E-3</v>
      </c>
      <c r="AY463" s="533">
        <v>3.6853564575132503E-3</v>
      </c>
      <c r="AZ463" s="533">
        <v>3.3428858284010377E-3</v>
      </c>
      <c r="BA463" s="533">
        <v>3.5481175953408902E-3</v>
      </c>
      <c r="BB463" s="533">
        <v>3.2878253216371274E-3</v>
      </c>
      <c r="BC463" s="533">
        <v>3.4353791547870318E-3</v>
      </c>
      <c r="BD463" s="533">
        <v>2.9241887316910384E-3</v>
      </c>
      <c r="BE463" s="533">
        <v>3.5905860254376054E-3</v>
      </c>
      <c r="BF463" s="533">
        <v>3.2783763302775995E-3</v>
      </c>
      <c r="BG463" s="533">
        <v>3.402431698322213E-3</v>
      </c>
      <c r="BH463" s="533">
        <v>3.249986798791721E-3</v>
      </c>
      <c r="BI463" s="533">
        <v>3.1588924516318139E-3</v>
      </c>
      <c r="BJ463" s="533">
        <v>0</v>
      </c>
    </row>
    <row r="464" spans="1:62" ht="14.25" customHeight="1" x14ac:dyDescent="0.35">
      <c r="A464" s="46" t="s">
        <v>168</v>
      </c>
      <c r="B464" s="533">
        <v>1.4805236282042079E-4</v>
      </c>
      <c r="C464" s="533">
        <v>1.3608160922715681E-4</v>
      </c>
      <c r="D464" s="533">
        <v>1.9223704272245548E-4</v>
      </c>
      <c r="E464" s="533">
        <v>3.3667233627722952E-4</v>
      </c>
      <c r="F464" s="533">
        <v>3.3253787220117803E-4</v>
      </c>
      <c r="G464" s="533">
        <v>2.2683869453662842E-4</v>
      </c>
      <c r="H464" s="533">
        <v>1.2963180176311367E-4</v>
      </c>
      <c r="I464" s="533">
        <v>1.5549158119778245E-4</v>
      </c>
      <c r="J464" s="533">
        <v>1.6438076306819364E-4</v>
      </c>
      <c r="K464" s="533">
        <v>3.6519103273441019E-4</v>
      </c>
      <c r="L464" s="533">
        <v>3.2559869205027643E-4</v>
      </c>
      <c r="M464" s="533">
        <v>3.0073882650940594E-4</v>
      </c>
      <c r="N464" s="533">
        <v>2.0346751275696897E-4</v>
      </c>
      <c r="O464" s="533">
        <v>2.8163882709936324E-4</v>
      </c>
      <c r="P464" s="533">
        <v>2.9498758970411125E-4</v>
      </c>
      <c r="Q464" s="533">
        <v>5.2945534557175726E-4</v>
      </c>
      <c r="R464" s="533">
        <v>4.4135679315952992E-4</v>
      </c>
      <c r="S464" s="533">
        <v>3.4051349555667797E-4</v>
      </c>
      <c r="T464" s="533">
        <v>8.8739722241290203E-5</v>
      </c>
      <c r="U464" s="533">
        <v>3.3662437987759064E-4</v>
      </c>
      <c r="V464" s="533">
        <v>1.6595166214135077E-4</v>
      </c>
      <c r="W464" s="533">
        <v>4.7273634333256493E-4</v>
      </c>
      <c r="X464" s="533">
        <v>4.0116404512442289E-4</v>
      </c>
      <c r="Y464" s="533">
        <v>3.7087267275703298E-4</v>
      </c>
      <c r="Z464" s="533">
        <v>3.8005681752485487E-4</v>
      </c>
      <c r="AA464" s="533">
        <v>5.1549022861152821E-4</v>
      </c>
      <c r="AB464" s="533">
        <v>5.288100103038551E-4</v>
      </c>
      <c r="AC464" s="533">
        <v>6.7950574525742268E-4</v>
      </c>
      <c r="AD464" s="533">
        <v>5.5398896849651036E-4</v>
      </c>
      <c r="AE464" s="533">
        <v>5.2000317048540043E-4</v>
      </c>
      <c r="AF464" s="533">
        <v>1.7759047681019643E-4</v>
      </c>
      <c r="AG464" s="533">
        <v>3.8863855480522126E-4</v>
      </c>
      <c r="AH464" s="533">
        <v>2.8346674751013204E-4</v>
      </c>
      <c r="AI464" s="533">
        <v>6.1064886413803097E-4</v>
      </c>
      <c r="AJ464" s="533">
        <v>4.6145111950628907E-4</v>
      </c>
      <c r="AK464" s="533">
        <v>4.5156245312471968E-4</v>
      </c>
      <c r="AL464" s="533">
        <v>7.2439381899947353E-4</v>
      </c>
      <c r="AM464" s="533">
        <v>7.0375956591528207E-4</v>
      </c>
      <c r="AN464" s="533">
        <v>7.1533560538128112E-4</v>
      </c>
      <c r="AO464" s="533">
        <v>9.4764603021634311E-4</v>
      </c>
      <c r="AP464" s="533">
        <v>7.8899028624824011E-4</v>
      </c>
      <c r="AQ464" s="533">
        <v>7.6928697460677256E-4</v>
      </c>
      <c r="AR464" s="533">
        <v>3.7376158751138678E-4</v>
      </c>
      <c r="AS464" s="533">
        <v>6.8481234136773619E-4</v>
      </c>
      <c r="AT464" s="533">
        <v>4.8912485656544917E-4</v>
      </c>
      <c r="AU464" s="533">
        <v>8.1330447290444839E-4</v>
      </c>
      <c r="AV464" s="533">
        <v>6.6833313095664084E-4</v>
      </c>
      <c r="AW464" s="533">
        <v>5.0173775290941909E-4</v>
      </c>
      <c r="AX464" s="533">
        <v>1.0847028218144866E-3</v>
      </c>
      <c r="AY464" s="533">
        <v>8.8857253508652708E-4</v>
      </c>
      <c r="AZ464" s="533">
        <v>9.4840050366860949E-4</v>
      </c>
      <c r="BA464" s="533">
        <v>1.1903653682779052E-3</v>
      </c>
      <c r="BB464" s="533">
        <v>1.1040823376971319E-3</v>
      </c>
      <c r="BC464" s="533">
        <v>1.0179784246458427E-3</v>
      </c>
      <c r="BD464" s="533">
        <v>8.5806801904189721E-4</v>
      </c>
      <c r="BE464" s="533">
        <v>8.3582981866498049E-4</v>
      </c>
      <c r="BF464" s="533">
        <v>8.1851392354817195E-4</v>
      </c>
      <c r="BG464" s="533">
        <v>1.056673791139948E-3</v>
      </c>
      <c r="BH464" s="533">
        <v>9.0923236990317184E-4</v>
      </c>
      <c r="BI464" s="533">
        <v>9.3885555968621203E-4</v>
      </c>
      <c r="BJ464" s="533">
        <v>0</v>
      </c>
    </row>
    <row r="465" spans="1:62" ht="14.25" customHeight="1" x14ac:dyDescent="0.35">
      <c r="A465" s="46" t="s">
        <v>169</v>
      </c>
      <c r="B465" s="544">
        <v>0</v>
      </c>
      <c r="C465" s="544">
        <v>0</v>
      </c>
      <c r="D465" s="544">
        <v>0</v>
      </c>
      <c r="E465" s="544">
        <v>0</v>
      </c>
      <c r="F465" s="544">
        <v>0</v>
      </c>
      <c r="G465" s="544">
        <v>0</v>
      </c>
      <c r="H465" s="544">
        <v>0</v>
      </c>
      <c r="I465" s="544">
        <v>0</v>
      </c>
      <c r="J465" s="544">
        <v>0</v>
      </c>
      <c r="K465" s="544">
        <v>0</v>
      </c>
      <c r="L465" s="544">
        <v>0</v>
      </c>
      <c r="M465" s="544">
        <v>0</v>
      </c>
      <c r="N465" s="544">
        <v>0</v>
      </c>
      <c r="O465" s="544">
        <v>0</v>
      </c>
      <c r="P465" s="544">
        <v>0</v>
      </c>
      <c r="Q465" s="544">
        <v>0</v>
      </c>
      <c r="R465" s="544">
        <v>0</v>
      </c>
      <c r="S465" s="544">
        <v>0</v>
      </c>
      <c r="T465" s="544">
        <v>0</v>
      </c>
      <c r="U465" s="544">
        <v>0</v>
      </c>
      <c r="V465" s="544">
        <v>0</v>
      </c>
      <c r="W465" s="544">
        <v>0</v>
      </c>
      <c r="X465" s="544">
        <v>0</v>
      </c>
      <c r="Y465" s="544">
        <v>0</v>
      </c>
      <c r="Z465" s="544">
        <v>0</v>
      </c>
      <c r="AA465" s="544">
        <v>0</v>
      </c>
      <c r="AB465" s="544">
        <v>0</v>
      </c>
      <c r="AC465" s="544">
        <v>0</v>
      </c>
      <c r="AD465" s="544">
        <v>0</v>
      </c>
      <c r="AE465" s="544">
        <v>0</v>
      </c>
      <c r="AF465" s="544">
        <v>0</v>
      </c>
      <c r="AG465" s="544">
        <v>0</v>
      </c>
      <c r="AH465" s="544">
        <v>0</v>
      </c>
      <c r="AI465" s="544">
        <v>0</v>
      </c>
      <c r="AJ465" s="544">
        <v>0</v>
      </c>
      <c r="AK465" s="544">
        <v>0</v>
      </c>
      <c r="AL465" s="544">
        <v>0</v>
      </c>
      <c r="AM465" s="544">
        <v>0</v>
      </c>
      <c r="AN465" s="544">
        <v>0</v>
      </c>
      <c r="AO465" s="544">
        <v>0</v>
      </c>
      <c r="AP465" s="544">
        <v>0</v>
      </c>
      <c r="AQ465" s="544">
        <v>0</v>
      </c>
      <c r="AR465" s="544">
        <v>0</v>
      </c>
      <c r="AS465" s="544">
        <v>0</v>
      </c>
      <c r="AT465" s="544">
        <v>0</v>
      </c>
      <c r="AU465" s="544">
        <v>0</v>
      </c>
      <c r="AV465" s="544">
        <v>0</v>
      </c>
      <c r="AW465" s="544">
        <v>0</v>
      </c>
      <c r="AX465" s="544">
        <v>0</v>
      </c>
      <c r="AY465" s="544">
        <v>0</v>
      </c>
      <c r="AZ465" s="544">
        <v>0</v>
      </c>
      <c r="BA465" s="544">
        <v>0</v>
      </c>
      <c r="BB465" s="544">
        <v>0</v>
      </c>
      <c r="BC465" s="544">
        <v>0</v>
      </c>
      <c r="BD465" s="544">
        <v>0</v>
      </c>
      <c r="BE465" s="544">
        <v>0</v>
      </c>
      <c r="BF465" s="544">
        <v>0</v>
      </c>
      <c r="BG465" s="544">
        <v>0</v>
      </c>
      <c r="BH465" s="544">
        <v>0</v>
      </c>
      <c r="BI465" s="544">
        <v>0</v>
      </c>
      <c r="BJ465" s="533">
        <v>1.4561726824901637E-3</v>
      </c>
    </row>
    <row r="466" spans="1:62" ht="14.25" customHeight="1" x14ac:dyDescent="0.35">
      <c r="A466" s="46" t="s">
        <v>170</v>
      </c>
      <c r="B466" s="533">
        <v>4.6209689981646998E-4</v>
      </c>
      <c r="C466" s="533">
        <v>1.5564235629614973E-4</v>
      </c>
      <c r="D466" s="533">
        <v>7.6819944600535104E-4</v>
      </c>
      <c r="E466" s="533">
        <v>1.3655723004083263E-3</v>
      </c>
      <c r="F466" s="533">
        <v>1.2938561677587092E-3</v>
      </c>
      <c r="G466" s="533">
        <v>1.4644257787920455E-3</v>
      </c>
      <c r="H466" s="533">
        <v>4.6487497719266429E-4</v>
      </c>
      <c r="I466" s="533">
        <v>1.2355861315611021E-4</v>
      </c>
      <c r="J466" s="533">
        <v>5.1207142935254333E-4</v>
      </c>
      <c r="K466" s="533">
        <v>1.120414019843399E-3</v>
      </c>
      <c r="L466" s="533">
        <v>9.8898528028944113E-4</v>
      </c>
      <c r="M466" s="533">
        <v>7.7386610114622172E-4</v>
      </c>
      <c r="N466" s="533">
        <v>2.3729536123771018E-4</v>
      </c>
      <c r="O466" s="533">
        <v>4.1654828852774037E-4</v>
      </c>
      <c r="P466" s="533">
        <v>6.9767293490643665E-4</v>
      </c>
      <c r="Q466" s="533">
        <v>1.1480075342832812E-3</v>
      </c>
      <c r="R466" s="533">
        <v>1.1463055605314852E-3</v>
      </c>
      <c r="S466" s="533">
        <v>1.5432093697289693E-3</v>
      </c>
      <c r="T466" s="533">
        <v>2.7146473414026287E-4</v>
      </c>
      <c r="U466" s="533">
        <v>3.450921619025895E-4</v>
      </c>
      <c r="V466" s="533">
        <v>3.3892688592656299E-4</v>
      </c>
      <c r="W466" s="533">
        <v>1.1769596324824408E-3</v>
      </c>
      <c r="X466" s="533">
        <v>1.0806870387103735E-3</v>
      </c>
      <c r="Y466" s="533">
        <v>1.0307624271927846E-3</v>
      </c>
      <c r="Z466" s="533">
        <v>2.6035170430507707E-4</v>
      </c>
      <c r="AA466" s="533">
        <v>7.5843246130928403E-4</v>
      </c>
      <c r="AB466" s="533">
        <v>6.8129169929663481E-4</v>
      </c>
      <c r="AC466" s="533">
        <v>1.3690221867084843E-3</v>
      </c>
      <c r="AD466" s="533">
        <v>9.7463487477656644E-4</v>
      </c>
      <c r="AE466" s="533">
        <v>1.3890082673340015E-3</v>
      </c>
      <c r="AF466" s="533">
        <v>2.663221242618025E-4</v>
      </c>
      <c r="AG466" s="533">
        <v>4.853148668642093E-4</v>
      </c>
      <c r="AH466" s="533">
        <v>3.966816049325534E-4</v>
      </c>
      <c r="AI466" s="533">
        <v>1.2679916247463677E-3</v>
      </c>
      <c r="AJ466" s="533">
        <v>1.0243447319883152E-3</v>
      </c>
      <c r="AK466" s="533">
        <v>9.9807812677257823E-4</v>
      </c>
      <c r="AL466" s="533">
        <v>3.151052421125759E-4</v>
      </c>
      <c r="AM466" s="533">
        <v>1.0996593872372774E-3</v>
      </c>
      <c r="AN466" s="533">
        <v>7.9483893153601713E-4</v>
      </c>
      <c r="AO466" s="533">
        <v>1.2281027550827982E-3</v>
      </c>
      <c r="AP466" s="533">
        <v>1.0111714984476381E-3</v>
      </c>
      <c r="AQ466" s="533">
        <v>1.0870683917289861E-3</v>
      </c>
      <c r="AR466" s="533">
        <v>3.3823296257845444E-4</v>
      </c>
      <c r="AS466" s="533">
        <v>8.5298854367809479E-4</v>
      </c>
      <c r="AT466" s="533">
        <v>6.0635217710067581E-4</v>
      </c>
      <c r="AU466" s="533">
        <v>1.3135644640009758E-3</v>
      </c>
      <c r="AV466" s="533">
        <v>1.0126342811136151E-3</v>
      </c>
      <c r="AW466" s="533">
        <v>1.0583263990056636E-3</v>
      </c>
      <c r="AX466" s="533">
        <v>1.0255367392978262E-3</v>
      </c>
      <c r="AY466" s="533">
        <v>1.6327385752259189E-3</v>
      </c>
      <c r="AZ466" s="533">
        <v>1.2330565787212868E-3</v>
      </c>
      <c r="BA466" s="533">
        <v>1.2928844252018316E-3</v>
      </c>
      <c r="BB466" s="533">
        <v>1.1006095500013511E-3</v>
      </c>
      <c r="BC466" s="533">
        <v>1.0244781733021451E-3</v>
      </c>
      <c r="BD466" s="533">
        <v>7.911559901385472E-4</v>
      </c>
      <c r="BE466" s="533">
        <v>1.1388439713912579E-3</v>
      </c>
      <c r="BF466" s="533">
        <v>8.4702554212773751E-4</v>
      </c>
      <c r="BG466" s="533">
        <v>1.2718739764849235E-3</v>
      </c>
      <c r="BH466" s="533">
        <v>1.095159792875045E-3</v>
      </c>
      <c r="BI466" s="533">
        <v>1.1312801309208741E-3</v>
      </c>
      <c r="BJ466" s="533">
        <v>0</v>
      </c>
    </row>
    <row r="467" spans="1:62" ht="14.25" customHeight="1" x14ac:dyDescent="0.35">
      <c r="A467" s="46" t="s">
        <v>171</v>
      </c>
      <c r="B467" s="544">
        <v>0</v>
      </c>
      <c r="C467" s="544">
        <v>0</v>
      </c>
      <c r="D467" s="544">
        <v>0</v>
      </c>
      <c r="E467" s="544">
        <v>0</v>
      </c>
      <c r="F467" s="544">
        <v>0</v>
      </c>
      <c r="G467" s="544">
        <v>0</v>
      </c>
      <c r="H467" s="544">
        <v>0</v>
      </c>
      <c r="I467" s="544">
        <v>0</v>
      </c>
      <c r="J467" s="544">
        <v>0</v>
      </c>
      <c r="K467" s="544">
        <v>0</v>
      </c>
      <c r="L467" s="544">
        <v>0</v>
      </c>
      <c r="M467" s="544">
        <v>0</v>
      </c>
      <c r="N467" s="544">
        <v>0</v>
      </c>
      <c r="O467" s="544">
        <v>0</v>
      </c>
      <c r="P467" s="544">
        <v>0</v>
      </c>
      <c r="Q467" s="544">
        <v>0</v>
      </c>
      <c r="R467" s="544">
        <v>0</v>
      </c>
      <c r="S467" s="544">
        <v>0</v>
      </c>
      <c r="T467" s="544">
        <v>0</v>
      </c>
      <c r="U467" s="544">
        <v>0</v>
      </c>
      <c r="V467" s="544">
        <v>0</v>
      </c>
      <c r="W467" s="544">
        <v>0</v>
      </c>
      <c r="X467" s="544">
        <v>0</v>
      </c>
      <c r="Y467" s="544">
        <v>0</v>
      </c>
      <c r="Z467" s="544">
        <v>0</v>
      </c>
      <c r="AA467" s="544">
        <v>0</v>
      </c>
      <c r="AB467" s="544">
        <v>0</v>
      </c>
      <c r="AC467" s="544">
        <v>0</v>
      </c>
      <c r="AD467" s="544">
        <v>0</v>
      </c>
      <c r="AE467" s="544">
        <v>0</v>
      </c>
      <c r="AF467" s="544">
        <v>0</v>
      </c>
      <c r="AG467" s="544">
        <v>0</v>
      </c>
      <c r="AH467" s="544">
        <v>0</v>
      </c>
      <c r="AI467" s="544">
        <v>0</v>
      </c>
      <c r="AJ467" s="544">
        <v>0</v>
      </c>
      <c r="AK467" s="544">
        <v>0</v>
      </c>
      <c r="AL467" s="544">
        <v>0</v>
      </c>
      <c r="AM467" s="544">
        <v>0</v>
      </c>
      <c r="AN467" s="544">
        <v>0</v>
      </c>
      <c r="AO467" s="544">
        <v>0</v>
      </c>
      <c r="AP467" s="544">
        <v>0</v>
      </c>
      <c r="AQ467" s="544">
        <v>0</v>
      </c>
      <c r="AR467" s="544">
        <v>0</v>
      </c>
      <c r="AS467" s="544">
        <v>0</v>
      </c>
      <c r="AT467" s="544">
        <v>0</v>
      </c>
      <c r="AU467" s="544">
        <v>0</v>
      </c>
      <c r="AV467" s="544">
        <v>0</v>
      </c>
      <c r="AW467" s="544">
        <v>0</v>
      </c>
      <c r="AX467" s="544">
        <v>0</v>
      </c>
      <c r="AY467" s="544">
        <v>0</v>
      </c>
      <c r="AZ467" s="544">
        <v>0</v>
      </c>
      <c r="BA467" s="544">
        <v>0</v>
      </c>
      <c r="BB467" s="544">
        <v>0</v>
      </c>
      <c r="BC467" s="544">
        <v>0</v>
      </c>
      <c r="BD467" s="544">
        <v>0</v>
      </c>
      <c r="BE467" s="544">
        <v>0</v>
      </c>
      <c r="BF467" s="544">
        <v>0</v>
      </c>
      <c r="BG467" s="544">
        <v>0</v>
      </c>
      <c r="BH467" s="544">
        <v>0</v>
      </c>
      <c r="BI467" s="544">
        <v>0</v>
      </c>
      <c r="BJ467" s="533">
        <v>2.0444186834720568E-3</v>
      </c>
    </row>
    <row r="468" spans="1:62" ht="14.25" customHeight="1" x14ac:dyDescent="0.35">
      <c r="A468" s="46" t="s">
        <v>172</v>
      </c>
      <c r="B468" s="533">
        <v>3.3122308319651718E-4</v>
      </c>
      <c r="C468" s="533">
        <v>9.5078139135814559E-4</v>
      </c>
      <c r="D468" s="533">
        <v>2.0767702810684215E-4</v>
      </c>
      <c r="E468" s="533">
        <v>2.9097582760375691E-4</v>
      </c>
      <c r="F468" s="533">
        <v>3.2757651020461342E-4</v>
      </c>
      <c r="G468" s="533">
        <v>2.2922018320888952E-4</v>
      </c>
      <c r="H468" s="533">
        <v>2.4426685974568115E-4</v>
      </c>
      <c r="I468" s="533">
        <v>7.2227798165929127E-5</v>
      </c>
      <c r="J468" s="533">
        <v>2.1975163026695323E-4</v>
      </c>
      <c r="K468" s="533">
        <v>2.5966877557278661E-4</v>
      </c>
      <c r="L468" s="533">
        <v>2.3190188943901936E-4</v>
      </c>
      <c r="M468" s="533">
        <v>2.3686351003409728E-4</v>
      </c>
      <c r="N468" s="533">
        <v>1.6798906745001097E-4</v>
      </c>
      <c r="O468" s="533">
        <v>2.7043659607681652E-4</v>
      </c>
      <c r="P468" s="533">
        <v>2.6710827542776708E-4</v>
      </c>
      <c r="Q468" s="533">
        <v>3.9055431839910172E-4</v>
      </c>
      <c r="R468" s="533">
        <v>3.8457824027988876E-4</v>
      </c>
      <c r="S468" s="533">
        <v>2.0632790741352032E-4</v>
      </c>
      <c r="T468" s="533">
        <v>1.4442913483973715E-4</v>
      </c>
      <c r="U468" s="533">
        <v>4.3168869770227459E-4</v>
      </c>
      <c r="V468" s="533">
        <v>1.6432798749979513E-4</v>
      </c>
      <c r="W468" s="533">
        <v>3.6111630480733543E-4</v>
      </c>
      <c r="X468" s="533">
        <v>3.0812920136674113E-4</v>
      </c>
      <c r="Y468" s="533">
        <v>2.4468813727890088E-4</v>
      </c>
      <c r="Z468" s="533">
        <v>3.2841669136526961E-4</v>
      </c>
      <c r="AA468" s="533">
        <v>2.8407311926329973E-4</v>
      </c>
      <c r="AB468" s="533">
        <v>4.0865546153310737E-4</v>
      </c>
      <c r="AC468" s="533">
        <v>5.2791324022142064E-4</v>
      </c>
      <c r="AD468" s="533">
        <v>5.2804503471561113E-4</v>
      </c>
      <c r="AE468" s="533">
        <v>3.9537096699441784E-4</v>
      </c>
      <c r="AF468" s="533">
        <v>1.4098663744580196E-4</v>
      </c>
      <c r="AG468" s="533">
        <v>2.5853610465563422E-4</v>
      </c>
      <c r="AH468" s="533">
        <v>2.8852732394130521E-4</v>
      </c>
      <c r="AI468" s="533">
        <v>4.9210037385175379E-4</v>
      </c>
      <c r="AJ468" s="533">
        <v>4.3108788303077315E-4</v>
      </c>
      <c r="AK468" s="533">
        <v>3.4927470574814602E-4</v>
      </c>
      <c r="AL468" s="533">
        <v>5.5595352706204243E-4</v>
      </c>
      <c r="AM468" s="533">
        <v>4.3857033776235264E-4</v>
      </c>
      <c r="AN468" s="533">
        <v>6.1673529402580965E-4</v>
      </c>
      <c r="AO468" s="533">
        <v>6.3840205783183789E-4</v>
      </c>
      <c r="AP468" s="533">
        <v>5.7137935144871931E-4</v>
      </c>
      <c r="AQ468" s="533">
        <v>5.3814629321022388E-4</v>
      </c>
      <c r="AR468" s="533">
        <v>4.2644203572204665E-4</v>
      </c>
      <c r="AS468" s="533">
        <v>5.8161631189069E-4</v>
      </c>
      <c r="AT468" s="533">
        <v>5.0431364262367611E-4</v>
      </c>
      <c r="AU468" s="533">
        <v>5.9587721850267123E-4</v>
      </c>
      <c r="AV468" s="533">
        <v>5.505169524706215E-4</v>
      </c>
      <c r="AW468" s="533">
        <v>4.0758078154708768E-4</v>
      </c>
      <c r="AX468" s="533">
        <v>8.7492354985141364E-4</v>
      </c>
      <c r="AY468" s="533">
        <v>8.6535196466880468E-4</v>
      </c>
      <c r="AZ468" s="533">
        <v>8.8943961223675316E-4</v>
      </c>
      <c r="BA468" s="533">
        <v>9.5499805979404112E-4</v>
      </c>
      <c r="BB468" s="533">
        <v>8.655832223787535E-4</v>
      </c>
      <c r="BC468" s="533">
        <v>8.5256378870026176E-4</v>
      </c>
      <c r="BD468" s="533">
        <v>7.87065755925622E-4</v>
      </c>
      <c r="BE468" s="533">
        <v>5.4914533211036223E-4</v>
      </c>
      <c r="BF468" s="533">
        <v>7.5453007236519717E-4</v>
      </c>
      <c r="BG468" s="533">
        <v>7.6361034930300239E-4</v>
      </c>
      <c r="BH468" s="533">
        <v>7.9960545777751533E-4</v>
      </c>
      <c r="BI468" s="533">
        <v>7.4730912381005372E-4</v>
      </c>
      <c r="BJ468" s="533">
        <v>0</v>
      </c>
    </row>
    <row r="469" spans="1:62" ht="14.25" customHeight="1" x14ac:dyDescent="0.35">
      <c r="A469" s="46" t="s">
        <v>173</v>
      </c>
      <c r="B469" s="533">
        <v>7.0410748305872847E-4</v>
      </c>
      <c r="C469" s="533">
        <v>5.7173302077944993E-4</v>
      </c>
      <c r="D469" s="533">
        <v>9.6023433574223276E-4</v>
      </c>
      <c r="E469" s="533">
        <v>7.8429480150133074E-4</v>
      </c>
      <c r="F469" s="533">
        <v>1.1055718093265657E-3</v>
      </c>
      <c r="G469" s="533">
        <v>6.4208458234529255E-4</v>
      </c>
      <c r="H469" s="533">
        <v>7.895983092941661E-4</v>
      </c>
      <c r="I469" s="533">
        <v>5.7374562509072957E-4</v>
      </c>
      <c r="J469" s="533">
        <v>1.0387929876991893E-3</v>
      </c>
      <c r="K469" s="533">
        <v>8.9371399029835393E-4</v>
      </c>
      <c r="L469" s="533">
        <v>9.3131745061398458E-4</v>
      </c>
      <c r="M469" s="533">
        <v>6.0041557881467531E-4</v>
      </c>
      <c r="N469" s="533">
        <v>8.9580129665171133E-4</v>
      </c>
      <c r="O469" s="533">
        <v>1.0712067946188526E-3</v>
      </c>
      <c r="P469" s="533">
        <v>1.1535727160628271E-3</v>
      </c>
      <c r="Q469" s="533">
        <v>1.0011363496858147E-3</v>
      </c>
      <c r="R469" s="533">
        <v>1.1360509323511173E-3</v>
      </c>
      <c r="S469" s="533">
        <v>8.8098550754122295E-4</v>
      </c>
      <c r="T469" s="533">
        <v>9.9215750272244768E-4</v>
      </c>
      <c r="U469" s="533">
        <v>8.3363168839733365E-4</v>
      </c>
      <c r="V469" s="533">
        <v>1.1598641755988788E-3</v>
      </c>
      <c r="W469" s="533">
        <v>1.0562724985397106E-3</v>
      </c>
      <c r="X469" s="533">
        <v>1.0634069596674512E-3</v>
      </c>
      <c r="Y469" s="533">
        <v>9.7508841401262967E-4</v>
      </c>
      <c r="Z469" s="533">
        <v>1.1096880384772548E-3</v>
      </c>
      <c r="AA469" s="533">
        <v>1.0413779773482729E-3</v>
      </c>
      <c r="AB469" s="533">
        <v>1.0823629973689107E-3</v>
      </c>
      <c r="AC469" s="533">
        <v>1.1164446932240303E-3</v>
      </c>
      <c r="AD469" s="533">
        <v>1.1689696340841744E-3</v>
      </c>
      <c r="AE469" s="533">
        <v>1.1166306311691865E-3</v>
      </c>
      <c r="AF469" s="533">
        <v>1.1003898119931184E-3</v>
      </c>
      <c r="AG469" s="533">
        <v>8.6696859997702387E-4</v>
      </c>
      <c r="AH469" s="533">
        <v>1.1428655216622586E-3</v>
      </c>
      <c r="AI469" s="533">
        <v>1.1341339476335526E-3</v>
      </c>
      <c r="AJ469" s="533">
        <v>1.1473987618389812E-3</v>
      </c>
      <c r="AK469" s="533">
        <v>1.1074445467804605E-3</v>
      </c>
      <c r="AL469" s="533">
        <v>1.2092962082955801E-3</v>
      </c>
      <c r="AM469" s="533">
        <v>1.1466280771072008E-3</v>
      </c>
      <c r="AN469" s="533">
        <v>1.2356045723782867E-3</v>
      </c>
      <c r="AO469" s="533">
        <v>1.2102879583254507E-3</v>
      </c>
      <c r="AP469" s="533">
        <v>1.2476406930770362E-3</v>
      </c>
      <c r="AQ469" s="533">
        <v>1.2649659449409227E-3</v>
      </c>
      <c r="AR469" s="533">
        <v>1.1684160669940295E-3</v>
      </c>
      <c r="AS469" s="533">
        <v>1.2592362772863113E-3</v>
      </c>
      <c r="AT469" s="533">
        <v>1.2489097991381782E-3</v>
      </c>
      <c r="AU469" s="533">
        <v>1.2294878257672252E-3</v>
      </c>
      <c r="AV469" s="533">
        <v>1.1774023475099738E-3</v>
      </c>
      <c r="AW469" s="533">
        <v>1.1870518767003696E-3</v>
      </c>
      <c r="AX469" s="533">
        <v>1.608522438900349E-3</v>
      </c>
      <c r="AY469" s="533">
        <v>1.3562322610893211E-3</v>
      </c>
      <c r="AZ469" s="533">
        <v>1.9161168249048962E-3</v>
      </c>
      <c r="BA469" s="533">
        <v>1.4329240625728609E-3</v>
      </c>
      <c r="BB469" s="533">
        <v>1.6582958427770172E-3</v>
      </c>
      <c r="BC469" s="533">
        <v>1.7807907586594193E-3</v>
      </c>
      <c r="BD469" s="533">
        <v>1.3074842239845707E-3</v>
      </c>
      <c r="BE469" s="533">
        <v>1.3706071763945843E-3</v>
      </c>
      <c r="BF469" s="533">
        <v>1.6016022782983513E-3</v>
      </c>
      <c r="BG469" s="533">
        <v>1.5347557960296186E-3</v>
      </c>
      <c r="BH469" s="533">
        <v>1.4259426987013881E-3</v>
      </c>
      <c r="BI469" s="533">
        <v>1.4592537036908304E-3</v>
      </c>
      <c r="BJ469" s="533">
        <v>0</v>
      </c>
    </row>
    <row r="470" spans="1:62" ht="14.25" customHeight="1" x14ac:dyDescent="0.35">
      <c r="A470" s="47" t="s">
        <v>136</v>
      </c>
      <c r="B470" s="544">
        <v>0</v>
      </c>
      <c r="C470" s="544">
        <v>0</v>
      </c>
      <c r="D470" s="544">
        <v>0</v>
      </c>
      <c r="E470" s="544">
        <v>0</v>
      </c>
      <c r="F470" s="544">
        <v>0</v>
      </c>
      <c r="G470" s="544">
        <v>0</v>
      </c>
      <c r="H470" s="544">
        <v>0</v>
      </c>
      <c r="I470" s="544">
        <v>0</v>
      </c>
      <c r="J470" s="544">
        <v>0</v>
      </c>
      <c r="K470" s="544">
        <v>0</v>
      </c>
      <c r="L470" s="544">
        <v>0</v>
      </c>
      <c r="M470" s="544">
        <v>0</v>
      </c>
      <c r="N470" s="544">
        <v>0</v>
      </c>
      <c r="O470" s="544">
        <v>0</v>
      </c>
      <c r="P470" s="544">
        <v>0</v>
      </c>
      <c r="Q470" s="544">
        <v>0</v>
      </c>
      <c r="R470" s="544">
        <v>0</v>
      </c>
      <c r="S470" s="544">
        <v>0</v>
      </c>
      <c r="T470" s="544">
        <v>0</v>
      </c>
      <c r="U470" s="544">
        <v>0</v>
      </c>
      <c r="V470" s="544">
        <v>0</v>
      </c>
      <c r="W470" s="544">
        <v>0</v>
      </c>
      <c r="X470" s="544">
        <v>0</v>
      </c>
      <c r="Y470" s="544">
        <v>0</v>
      </c>
      <c r="Z470" s="544">
        <v>0</v>
      </c>
      <c r="AA470" s="544">
        <v>0</v>
      </c>
      <c r="AB470" s="544">
        <v>0</v>
      </c>
      <c r="AC470" s="544">
        <v>0</v>
      </c>
      <c r="AD470" s="544">
        <v>0</v>
      </c>
      <c r="AE470" s="544">
        <v>0</v>
      </c>
      <c r="AF470" s="544">
        <v>0</v>
      </c>
      <c r="AG470" s="544">
        <v>0</v>
      </c>
      <c r="AH470" s="544">
        <v>0</v>
      </c>
      <c r="AI470" s="544">
        <v>0</v>
      </c>
      <c r="AJ470" s="544">
        <v>0</v>
      </c>
      <c r="AK470" s="544">
        <v>0</v>
      </c>
      <c r="AL470" s="544">
        <v>0</v>
      </c>
      <c r="AM470" s="544">
        <v>0</v>
      </c>
      <c r="AN470" s="544">
        <v>0</v>
      </c>
      <c r="AO470" s="544">
        <v>0</v>
      </c>
      <c r="AP470" s="544">
        <v>0</v>
      </c>
      <c r="AQ470" s="544">
        <v>0</v>
      </c>
      <c r="AR470" s="544">
        <v>0</v>
      </c>
      <c r="AS470" s="544">
        <v>0</v>
      </c>
      <c r="AT470" s="544">
        <v>0</v>
      </c>
      <c r="AU470" s="544">
        <v>0</v>
      </c>
      <c r="AV470" s="544">
        <v>0</v>
      </c>
      <c r="AW470" s="544">
        <v>0</v>
      </c>
      <c r="AX470" s="544">
        <v>0</v>
      </c>
      <c r="AY470" s="544">
        <v>0</v>
      </c>
      <c r="AZ470" s="544">
        <v>0</v>
      </c>
      <c r="BA470" s="544">
        <v>0</v>
      </c>
      <c r="BB470" s="544">
        <v>0</v>
      </c>
      <c r="BC470" s="544">
        <v>0</v>
      </c>
      <c r="BD470" s="544">
        <v>0</v>
      </c>
      <c r="BE470" s="544">
        <v>0</v>
      </c>
      <c r="BF470" s="544">
        <v>0</v>
      </c>
      <c r="BG470" s="544">
        <v>0</v>
      </c>
      <c r="BH470" s="544">
        <v>0</v>
      </c>
      <c r="BI470" s="544">
        <v>0</v>
      </c>
      <c r="BJ470" s="533">
        <v>4.7859587301895459E-3</v>
      </c>
    </row>
    <row r="471" spans="1:62" ht="14.25" customHeight="1" x14ac:dyDescent="0.35">
      <c r="A471" s="47" t="s">
        <v>197</v>
      </c>
      <c r="B471" s="544">
        <v>0</v>
      </c>
      <c r="C471" s="544">
        <v>0</v>
      </c>
      <c r="D471" s="544">
        <v>0</v>
      </c>
      <c r="E471" s="544">
        <v>0</v>
      </c>
      <c r="F471" s="544">
        <v>0</v>
      </c>
      <c r="G471" s="544">
        <v>0</v>
      </c>
      <c r="H471" s="544">
        <v>0</v>
      </c>
      <c r="I471" s="544">
        <v>0</v>
      </c>
      <c r="J471" s="544">
        <v>0</v>
      </c>
      <c r="K471" s="544">
        <v>0</v>
      </c>
      <c r="L471" s="544">
        <v>0</v>
      </c>
      <c r="M471" s="544">
        <v>0</v>
      </c>
      <c r="N471" s="544">
        <v>0</v>
      </c>
      <c r="O471" s="544">
        <v>0</v>
      </c>
      <c r="P471" s="544">
        <v>0</v>
      </c>
      <c r="Q471" s="544">
        <v>0</v>
      </c>
      <c r="R471" s="544">
        <v>0</v>
      </c>
      <c r="S471" s="544">
        <v>0</v>
      </c>
      <c r="T471" s="544">
        <v>0</v>
      </c>
      <c r="U471" s="544">
        <v>0</v>
      </c>
      <c r="V471" s="544">
        <v>0</v>
      </c>
      <c r="W471" s="544">
        <v>0</v>
      </c>
      <c r="X471" s="544">
        <v>0</v>
      </c>
      <c r="Y471" s="544">
        <v>0</v>
      </c>
      <c r="Z471" s="544">
        <v>0</v>
      </c>
      <c r="AA471" s="544">
        <v>0</v>
      </c>
      <c r="AB471" s="544">
        <v>0</v>
      </c>
      <c r="AC471" s="544">
        <v>0</v>
      </c>
      <c r="AD471" s="544">
        <v>0</v>
      </c>
      <c r="AE471" s="544">
        <v>0</v>
      </c>
      <c r="AF471" s="544">
        <v>0</v>
      </c>
      <c r="AG471" s="544">
        <v>0</v>
      </c>
      <c r="AH471" s="544">
        <v>0</v>
      </c>
      <c r="AI471" s="544">
        <v>0</v>
      </c>
      <c r="AJ471" s="544">
        <v>0</v>
      </c>
      <c r="AK471" s="544">
        <v>0</v>
      </c>
      <c r="AL471" s="544">
        <v>0</v>
      </c>
      <c r="AM471" s="544">
        <v>0</v>
      </c>
      <c r="AN471" s="544">
        <v>0</v>
      </c>
      <c r="AO471" s="544">
        <v>0</v>
      </c>
      <c r="AP471" s="544">
        <v>0</v>
      </c>
      <c r="AQ471" s="544">
        <v>0</v>
      </c>
      <c r="AR471" s="544">
        <v>0</v>
      </c>
      <c r="AS471" s="544">
        <v>0</v>
      </c>
      <c r="AT471" s="544">
        <v>0</v>
      </c>
      <c r="AU471" s="544">
        <v>0</v>
      </c>
      <c r="AV471" s="544">
        <v>0</v>
      </c>
      <c r="AW471" s="544">
        <v>0</v>
      </c>
      <c r="AX471" s="544">
        <v>0</v>
      </c>
      <c r="AY471" s="544">
        <v>0</v>
      </c>
      <c r="AZ471" s="544">
        <v>0</v>
      </c>
      <c r="BA471" s="544">
        <v>0</v>
      </c>
      <c r="BB471" s="544">
        <v>0</v>
      </c>
      <c r="BC471" s="544">
        <v>0</v>
      </c>
      <c r="BD471" s="544">
        <v>0</v>
      </c>
      <c r="BE471" s="544">
        <v>0</v>
      </c>
      <c r="BF471" s="544">
        <v>0</v>
      </c>
      <c r="BG471" s="544">
        <v>0</v>
      </c>
      <c r="BH471" s="544">
        <v>0</v>
      </c>
      <c r="BI471" s="544">
        <v>0</v>
      </c>
      <c r="BJ471" s="533">
        <v>3.7724028988942501E-3</v>
      </c>
    </row>
    <row r="472" spans="1:62" ht="14.25" customHeight="1" x14ac:dyDescent="0.35">
      <c r="A472" s="47" t="s">
        <v>218</v>
      </c>
      <c r="B472" s="544">
        <v>0</v>
      </c>
      <c r="C472" s="544">
        <v>0</v>
      </c>
      <c r="D472" s="544">
        <v>0</v>
      </c>
      <c r="E472" s="544">
        <v>0</v>
      </c>
      <c r="F472" s="544">
        <v>0</v>
      </c>
      <c r="G472" s="544">
        <v>0</v>
      </c>
      <c r="H472" s="544">
        <v>0</v>
      </c>
      <c r="I472" s="544">
        <v>0</v>
      </c>
      <c r="J472" s="544">
        <v>0</v>
      </c>
      <c r="K472" s="544">
        <v>0</v>
      </c>
      <c r="L472" s="544">
        <v>0</v>
      </c>
      <c r="M472" s="544">
        <v>0</v>
      </c>
      <c r="N472" s="544">
        <v>0</v>
      </c>
      <c r="O472" s="544">
        <v>0</v>
      </c>
      <c r="P472" s="544">
        <v>0</v>
      </c>
      <c r="Q472" s="544">
        <v>0</v>
      </c>
      <c r="R472" s="544">
        <v>0</v>
      </c>
      <c r="S472" s="544">
        <v>0</v>
      </c>
      <c r="T472" s="544">
        <v>0</v>
      </c>
      <c r="U472" s="544">
        <v>0</v>
      </c>
      <c r="V472" s="544">
        <v>0</v>
      </c>
      <c r="W472" s="544">
        <v>0</v>
      </c>
      <c r="X472" s="544">
        <v>0</v>
      </c>
      <c r="Y472" s="544">
        <v>0</v>
      </c>
      <c r="Z472" s="544">
        <v>0</v>
      </c>
      <c r="AA472" s="544">
        <v>0</v>
      </c>
      <c r="AB472" s="544">
        <v>0</v>
      </c>
      <c r="AC472" s="544">
        <v>0</v>
      </c>
      <c r="AD472" s="544">
        <v>0</v>
      </c>
      <c r="AE472" s="544">
        <v>0</v>
      </c>
      <c r="AF472" s="544">
        <v>0</v>
      </c>
      <c r="AG472" s="544">
        <v>0</v>
      </c>
      <c r="AH472" s="544">
        <v>0</v>
      </c>
      <c r="AI472" s="544">
        <v>0</v>
      </c>
      <c r="AJ472" s="544">
        <v>0</v>
      </c>
      <c r="AK472" s="544">
        <v>0</v>
      </c>
      <c r="AL472" s="544">
        <v>0</v>
      </c>
      <c r="AM472" s="544">
        <v>0</v>
      </c>
      <c r="AN472" s="544">
        <v>0</v>
      </c>
      <c r="AO472" s="544">
        <v>0</v>
      </c>
      <c r="AP472" s="544">
        <v>0</v>
      </c>
      <c r="AQ472" s="544">
        <v>0</v>
      </c>
      <c r="AR472" s="544">
        <v>0</v>
      </c>
      <c r="AS472" s="544">
        <v>0</v>
      </c>
      <c r="AT472" s="544">
        <v>0</v>
      </c>
      <c r="AU472" s="544">
        <v>0</v>
      </c>
      <c r="AV472" s="544">
        <v>0</v>
      </c>
      <c r="AW472" s="544">
        <v>0</v>
      </c>
      <c r="AX472" s="544">
        <v>0</v>
      </c>
      <c r="AY472" s="544">
        <v>0</v>
      </c>
      <c r="AZ472" s="544">
        <v>0</v>
      </c>
      <c r="BA472" s="544">
        <v>0</v>
      </c>
      <c r="BB472" s="544">
        <v>0</v>
      </c>
      <c r="BC472" s="544">
        <v>0</v>
      </c>
      <c r="BD472" s="544">
        <v>0</v>
      </c>
      <c r="BE472" s="544">
        <v>0</v>
      </c>
      <c r="BF472" s="544">
        <v>0</v>
      </c>
      <c r="BG472" s="544">
        <v>0</v>
      </c>
      <c r="BH472" s="544">
        <v>0</v>
      </c>
      <c r="BI472" s="544">
        <v>0</v>
      </c>
      <c r="BJ472" s="533">
        <v>1.6816964408578862E-2</v>
      </c>
    </row>
    <row r="473" spans="1:62" ht="14.25" customHeight="1" x14ac:dyDescent="0.35">
      <c r="A473" s="47" t="s">
        <v>198</v>
      </c>
      <c r="B473" s="544">
        <v>0</v>
      </c>
      <c r="C473" s="544">
        <v>0</v>
      </c>
      <c r="D473" s="544">
        <v>0</v>
      </c>
      <c r="E473" s="544">
        <v>0</v>
      </c>
      <c r="F473" s="544">
        <v>0</v>
      </c>
      <c r="G473" s="544">
        <v>0</v>
      </c>
      <c r="H473" s="544">
        <v>0</v>
      </c>
      <c r="I473" s="544">
        <v>0</v>
      </c>
      <c r="J473" s="544">
        <v>0</v>
      </c>
      <c r="K473" s="544">
        <v>0</v>
      </c>
      <c r="L473" s="544">
        <v>0</v>
      </c>
      <c r="M473" s="544">
        <v>0</v>
      </c>
      <c r="N473" s="544">
        <v>0</v>
      </c>
      <c r="O473" s="544">
        <v>0</v>
      </c>
      <c r="P473" s="544">
        <v>0</v>
      </c>
      <c r="Q473" s="544">
        <v>0</v>
      </c>
      <c r="R473" s="544">
        <v>0</v>
      </c>
      <c r="S473" s="544">
        <v>0</v>
      </c>
      <c r="T473" s="544">
        <v>0</v>
      </c>
      <c r="U473" s="544">
        <v>0</v>
      </c>
      <c r="V473" s="544">
        <v>0</v>
      </c>
      <c r="W473" s="544">
        <v>0</v>
      </c>
      <c r="X473" s="544">
        <v>0</v>
      </c>
      <c r="Y473" s="544">
        <v>0</v>
      </c>
      <c r="Z473" s="544">
        <v>0</v>
      </c>
      <c r="AA473" s="544">
        <v>0</v>
      </c>
      <c r="AB473" s="544">
        <v>0</v>
      </c>
      <c r="AC473" s="544">
        <v>0</v>
      </c>
      <c r="AD473" s="544">
        <v>0</v>
      </c>
      <c r="AE473" s="544">
        <v>0</v>
      </c>
      <c r="AF473" s="544">
        <v>0</v>
      </c>
      <c r="AG473" s="544">
        <v>0</v>
      </c>
      <c r="AH473" s="544">
        <v>0</v>
      </c>
      <c r="AI473" s="544">
        <v>0</v>
      </c>
      <c r="AJ473" s="544">
        <v>0</v>
      </c>
      <c r="AK473" s="544">
        <v>0</v>
      </c>
      <c r="AL473" s="544">
        <v>0</v>
      </c>
      <c r="AM473" s="544">
        <v>0</v>
      </c>
      <c r="AN473" s="544">
        <v>0</v>
      </c>
      <c r="AO473" s="544">
        <v>0</v>
      </c>
      <c r="AP473" s="544">
        <v>0</v>
      </c>
      <c r="AQ473" s="544">
        <v>0</v>
      </c>
      <c r="AR473" s="544">
        <v>0</v>
      </c>
      <c r="AS473" s="544">
        <v>0</v>
      </c>
      <c r="AT473" s="544">
        <v>0</v>
      </c>
      <c r="AU473" s="544">
        <v>0</v>
      </c>
      <c r="AV473" s="544">
        <v>0</v>
      </c>
      <c r="AW473" s="544">
        <v>0</v>
      </c>
      <c r="AX473" s="544">
        <v>0</v>
      </c>
      <c r="AY473" s="544">
        <v>0</v>
      </c>
      <c r="AZ473" s="544">
        <v>0</v>
      </c>
      <c r="BA473" s="544">
        <v>0</v>
      </c>
      <c r="BB473" s="544">
        <v>0</v>
      </c>
      <c r="BC473" s="544">
        <v>0</v>
      </c>
      <c r="BD473" s="544">
        <v>0</v>
      </c>
      <c r="BE473" s="544">
        <v>0</v>
      </c>
      <c r="BF473" s="544">
        <v>0</v>
      </c>
      <c r="BG473" s="544">
        <v>0</v>
      </c>
      <c r="BH473" s="544">
        <v>0</v>
      </c>
      <c r="BI473" s="544">
        <v>0</v>
      </c>
      <c r="BJ473" s="533">
        <v>1.3293720970000836E-3</v>
      </c>
    </row>
    <row r="474" spans="1:62" ht="14.25" customHeight="1" x14ac:dyDescent="0.35">
      <c r="A474" s="47" t="s">
        <v>140</v>
      </c>
      <c r="B474" s="544">
        <v>0</v>
      </c>
      <c r="C474" s="544">
        <v>0</v>
      </c>
      <c r="D474" s="544">
        <v>0</v>
      </c>
      <c r="E474" s="544">
        <v>0</v>
      </c>
      <c r="F474" s="544">
        <v>0</v>
      </c>
      <c r="G474" s="544">
        <v>0</v>
      </c>
      <c r="H474" s="544">
        <v>0</v>
      </c>
      <c r="I474" s="544">
        <v>0</v>
      </c>
      <c r="J474" s="544">
        <v>0</v>
      </c>
      <c r="K474" s="544">
        <v>0</v>
      </c>
      <c r="L474" s="544">
        <v>0</v>
      </c>
      <c r="M474" s="544">
        <v>0</v>
      </c>
      <c r="N474" s="544">
        <v>0</v>
      </c>
      <c r="O474" s="544">
        <v>0</v>
      </c>
      <c r="P474" s="544">
        <v>0</v>
      </c>
      <c r="Q474" s="544">
        <v>0</v>
      </c>
      <c r="R474" s="544">
        <v>0</v>
      </c>
      <c r="S474" s="544">
        <v>0</v>
      </c>
      <c r="T474" s="544">
        <v>0</v>
      </c>
      <c r="U474" s="544">
        <v>0</v>
      </c>
      <c r="V474" s="544">
        <v>0</v>
      </c>
      <c r="W474" s="544">
        <v>0</v>
      </c>
      <c r="X474" s="544">
        <v>0</v>
      </c>
      <c r="Y474" s="544">
        <v>0</v>
      </c>
      <c r="Z474" s="544">
        <v>0</v>
      </c>
      <c r="AA474" s="544">
        <v>0</v>
      </c>
      <c r="AB474" s="544">
        <v>0</v>
      </c>
      <c r="AC474" s="544">
        <v>0</v>
      </c>
      <c r="AD474" s="544">
        <v>0</v>
      </c>
      <c r="AE474" s="544">
        <v>0</v>
      </c>
      <c r="AF474" s="544">
        <v>0</v>
      </c>
      <c r="AG474" s="544">
        <v>0</v>
      </c>
      <c r="AH474" s="544">
        <v>0</v>
      </c>
      <c r="AI474" s="544">
        <v>0</v>
      </c>
      <c r="AJ474" s="544">
        <v>0</v>
      </c>
      <c r="AK474" s="544">
        <v>0</v>
      </c>
      <c r="AL474" s="544">
        <v>0</v>
      </c>
      <c r="AM474" s="544">
        <v>0</v>
      </c>
      <c r="AN474" s="544">
        <v>0</v>
      </c>
      <c r="AO474" s="544">
        <v>0</v>
      </c>
      <c r="AP474" s="544">
        <v>0</v>
      </c>
      <c r="AQ474" s="544">
        <v>0</v>
      </c>
      <c r="AR474" s="544">
        <v>0</v>
      </c>
      <c r="AS474" s="544">
        <v>0</v>
      </c>
      <c r="AT474" s="544">
        <v>0</v>
      </c>
      <c r="AU474" s="544">
        <v>0</v>
      </c>
      <c r="AV474" s="544">
        <v>0</v>
      </c>
      <c r="AW474" s="544">
        <v>0</v>
      </c>
      <c r="AX474" s="544">
        <v>0</v>
      </c>
      <c r="AY474" s="544">
        <v>0</v>
      </c>
      <c r="AZ474" s="544">
        <v>0</v>
      </c>
      <c r="BA474" s="544">
        <v>0</v>
      </c>
      <c r="BB474" s="544">
        <v>0</v>
      </c>
      <c r="BC474" s="544">
        <v>0</v>
      </c>
      <c r="BD474" s="544">
        <v>0</v>
      </c>
      <c r="BE474" s="544">
        <v>0</v>
      </c>
      <c r="BF474" s="544">
        <v>0</v>
      </c>
      <c r="BG474" s="544">
        <v>0</v>
      </c>
      <c r="BH474" s="544">
        <v>0</v>
      </c>
      <c r="BI474" s="544">
        <v>0</v>
      </c>
      <c r="BJ474" s="533">
        <v>4.1642123696519024E-3</v>
      </c>
    </row>
    <row r="475" spans="1:62" ht="14.25" customHeight="1" x14ac:dyDescent="0.35">
      <c r="A475" s="47" t="s">
        <v>199</v>
      </c>
      <c r="B475" s="544">
        <v>0</v>
      </c>
      <c r="C475" s="544">
        <v>0</v>
      </c>
      <c r="D475" s="544">
        <v>0</v>
      </c>
      <c r="E475" s="544">
        <v>0</v>
      </c>
      <c r="F475" s="544">
        <v>0</v>
      </c>
      <c r="G475" s="544">
        <v>0</v>
      </c>
      <c r="H475" s="544">
        <v>0</v>
      </c>
      <c r="I475" s="544">
        <v>0</v>
      </c>
      <c r="J475" s="544">
        <v>0</v>
      </c>
      <c r="K475" s="544">
        <v>0</v>
      </c>
      <c r="L475" s="544">
        <v>0</v>
      </c>
      <c r="M475" s="544">
        <v>0</v>
      </c>
      <c r="N475" s="544">
        <v>0</v>
      </c>
      <c r="O475" s="544">
        <v>0</v>
      </c>
      <c r="P475" s="544">
        <v>0</v>
      </c>
      <c r="Q475" s="544">
        <v>0</v>
      </c>
      <c r="R475" s="544">
        <v>0</v>
      </c>
      <c r="S475" s="544">
        <v>0</v>
      </c>
      <c r="T475" s="544">
        <v>0</v>
      </c>
      <c r="U475" s="544">
        <v>0</v>
      </c>
      <c r="V475" s="544">
        <v>0</v>
      </c>
      <c r="W475" s="544">
        <v>0</v>
      </c>
      <c r="X475" s="544">
        <v>0</v>
      </c>
      <c r="Y475" s="544">
        <v>0</v>
      </c>
      <c r="Z475" s="544">
        <v>0</v>
      </c>
      <c r="AA475" s="544">
        <v>0</v>
      </c>
      <c r="AB475" s="544">
        <v>0</v>
      </c>
      <c r="AC475" s="544">
        <v>0</v>
      </c>
      <c r="AD475" s="544">
        <v>0</v>
      </c>
      <c r="AE475" s="544">
        <v>0</v>
      </c>
      <c r="AF475" s="544">
        <v>0</v>
      </c>
      <c r="AG475" s="544">
        <v>0</v>
      </c>
      <c r="AH475" s="544">
        <v>0</v>
      </c>
      <c r="AI475" s="544">
        <v>0</v>
      </c>
      <c r="AJ475" s="544">
        <v>0</v>
      </c>
      <c r="AK475" s="544">
        <v>0</v>
      </c>
      <c r="AL475" s="544">
        <v>0</v>
      </c>
      <c r="AM475" s="544">
        <v>0</v>
      </c>
      <c r="AN475" s="544">
        <v>0</v>
      </c>
      <c r="AO475" s="544">
        <v>0</v>
      </c>
      <c r="AP475" s="544">
        <v>0</v>
      </c>
      <c r="AQ475" s="544">
        <v>0</v>
      </c>
      <c r="AR475" s="544">
        <v>0</v>
      </c>
      <c r="AS475" s="544">
        <v>0</v>
      </c>
      <c r="AT475" s="544">
        <v>0</v>
      </c>
      <c r="AU475" s="544">
        <v>0</v>
      </c>
      <c r="AV475" s="544">
        <v>0</v>
      </c>
      <c r="AW475" s="544">
        <v>0</v>
      </c>
      <c r="AX475" s="544">
        <v>0</v>
      </c>
      <c r="AY475" s="544">
        <v>0</v>
      </c>
      <c r="AZ475" s="544">
        <v>0</v>
      </c>
      <c r="BA475" s="544">
        <v>0</v>
      </c>
      <c r="BB475" s="544">
        <v>0</v>
      </c>
      <c r="BC475" s="544">
        <v>0</v>
      </c>
      <c r="BD475" s="544">
        <v>0</v>
      </c>
      <c r="BE475" s="544">
        <v>0</v>
      </c>
      <c r="BF475" s="544">
        <v>0</v>
      </c>
      <c r="BG475" s="544">
        <v>0</v>
      </c>
      <c r="BH475" s="544">
        <v>0</v>
      </c>
      <c r="BI475" s="544">
        <v>0</v>
      </c>
      <c r="BJ475" s="533">
        <v>3.1171633008943546E-3</v>
      </c>
    </row>
    <row r="476" spans="1:62" ht="14.25" customHeight="1" x14ac:dyDescent="0.35">
      <c r="A476" s="47" t="s">
        <v>142</v>
      </c>
      <c r="B476" s="544">
        <v>0</v>
      </c>
      <c r="C476" s="544">
        <v>0</v>
      </c>
      <c r="D476" s="544">
        <v>0</v>
      </c>
      <c r="E476" s="544">
        <v>0</v>
      </c>
      <c r="F476" s="544">
        <v>0</v>
      </c>
      <c r="G476" s="544">
        <v>0</v>
      </c>
      <c r="H476" s="544">
        <v>0</v>
      </c>
      <c r="I476" s="544">
        <v>0</v>
      </c>
      <c r="J476" s="544">
        <v>0</v>
      </c>
      <c r="K476" s="544">
        <v>0</v>
      </c>
      <c r="L476" s="544">
        <v>0</v>
      </c>
      <c r="M476" s="544">
        <v>0</v>
      </c>
      <c r="N476" s="544">
        <v>0</v>
      </c>
      <c r="O476" s="544">
        <v>0</v>
      </c>
      <c r="P476" s="544">
        <v>0</v>
      </c>
      <c r="Q476" s="544">
        <v>0</v>
      </c>
      <c r="R476" s="544">
        <v>0</v>
      </c>
      <c r="S476" s="544">
        <v>0</v>
      </c>
      <c r="T476" s="544">
        <v>0</v>
      </c>
      <c r="U476" s="544">
        <v>0</v>
      </c>
      <c r="V476" s="544">
        <v>0</v>
      </c>
      <c r="W476" s="544">
        <v>0</v>
      </c>
      <c r="X476" s="544">
        <v>0</v>
      </c>
      <c r="Y476" s="544">
        <v>0</v>
      </c>
      <c r="Z476" s="544">
        <v>0</v>
      </c>
      <c r="AA476" s="544">
        <v>0</v>
      </c>
      <c r="AB476" s="544">
        <v>0</v>
      </c>
      <c r="AC476" s="544">
        <v>0</v>
      </c>
      <c r="AD476" s="544">
        <v>0</v>
      </c>
      <c r="AE476" s="544">
        <v>0</v>
      </c>
      <c r="AF476" s="544">
        <v>0</v>
      </c>
      <c r="AG476" s="544">
        <v>0</v>
      </c>
      <c r="AH476" s="544">
        <v>0</v>
      </c>
      <c r="AI476" s="544">
        <v>0</v>
      </c>
      <c r="AJ476" s="544">
        <v>0</v>
      </c>
      <c r="AK476" s="544">
        <v>0</v>
      </c>
      <c r="AL476" s="544">
        <v>0</v>
      </c>
      <c r="AM476" s="544">
        <v>0</v>
      </c>
      <c r="AN476" s="544">
        <v>0</v>
      </c>
      <c r="AO476" s="544">
        <v>0</v>
      </c>
      <c r="AP476" s="544">
        <v>0</v>
      </c>
      <c r="AQ476" s="544">
        <v>0</v>
      </c>
      <c r="AR476" s="544">
        <v>0</v>
      </c>
      <c r="AS476" s="544">
        <v>0</v>
      </c>
      <c r="AT476" s="544">
        <v>0</v>
      </c>
      <c r="AU476" s="544">
        <v>0</v>
      </c>
      <c r="AV476" s="544">
        <v>0</v>
      </c>
      <c r="AW476" s="544">
        <v>0</v>
      </c>
      <c r="AX476" s="544">
        <v>0</v>
      </c>
      <c r="AY476" s="544">
        <v>0</v>
      </c>
      <c r="AZ476" s="544">
        <v>0</v>
      </c>
      <c r="BA476" s="544">
        <v>0</v>
      </c>
      <c r="BB476" s="544">
        <v>0</v>
      </c>
      <c r="BC476" s="544">
        <v>0</v>
      </c>
      <c r="BD476" s="544">
        <v>0</v>
      </c>
      <c r="BE476" s="544">
        <v>0</v>
      </c>
      <c r="BF476" s="544">
        <v>0</v>
      </c>
      <c r="BG476" s="544">
        <v>0</v>
      </c>
      <c r="BH476" s="544">
        <v>0</v>
      </c>
      <c r="BI476" s="544">
        <v>0</v>
      </c>
      <c r="BJ476" s="533">
        <v>4.4272486534228912E-4</v>
      </c>
    </row>
    <row r="477" spans="1:62" ht="14.25" customHeight="1" x14ac:dyDescent="0.35">
      <c r="A477" s="47" t="s">
        <v>143</v>
      </c>
      <c r="B477" s="544">
        <v>0</v>
      </c>
      <c r="C477" s="544">
        <v>0</v>
      </c>
      <c r="D477" s="544">
        <v>0</v>
      </c>
      <c r="E477" s="544">
        <v>0</v>
      </c>
      <c r="F477" s="544">
        <v>0</v>
      </c>
      <c r="G477" s="544">
        <v>0</v>
      </c>
      <c r="H477" s="544">
        <v>0</v>
      </c>
      <c r="I477" s="544">
        <v>0</v>
      </c>
      <c r="J477" s="544">
        <v>0</v>
      </c>
      <c r="K477" s="544">
        <v>0</v>
      </c>
      <c r="L477" s="544">
        <v>0</v>
      </c>
      <c r="M477" s="544">
        <v>0</v>
      </c>
      <c r="N477" s="544">
        <v>0</v>
      </c>
      <c r="O477" s="544">
        <v>0</v>
      </c>
      <c r="P477" s="544">
        <v>0</v>
      </c>
      <c r="Q477" s="544">
        <v>0</v>
      </c>
      <c r="R477" s="544">
        <v>0</v>
      </c>
      <c r="S477" s="544">
        <v>0</v>
      </c>
      <c r="T477" s="544">
        <v>0</v>
      </c>
      <c r="U477" s="544">
        <v>0</v>
      </c>
      <c r="V477" s="544">
        <v>0</v>
      </c>
      <c r="W477" s="544">
        <v>0</v>
      </c>
      <c r="X477" s="544">
        <v>0</v>
      </c>
      <c r="Y477" s="544">
        <v>0</v>
      </c>
      <c r="Z477" s="544">
        <v>0</v>
      </c>
      <c r="AA477" s="544">
        <v>0</v>
      </c>
      <c r="AB477" s="544">
        <v>0</v>
      </c>
      <c r="AC477" s="544">
        <v>0</v>
      </c>
      <c r="AD477" s="544">
        <v>0</v>
      </c>
      <c r="AE477" s="544">
        <v>0</v>
      </c>
      <c r="AF477" s="544">
        <v>0</v>
      </c>
      <c r="AG477" s="544">
        <v>0</v>
      </c>
      <c r="AH477" s="544">
        <v>0</v>
      </c>
      <c r="AI477" s="544">
        <v>0</v>
      </c>
      <c r="AJ477" s="544">
        <v>0</v>
      </c>
      <c r="AK477" s="544">
        <v>0</v>
      </c>
      <c r="AL477" s="544">
        <v>0</v>
      </c>
      <c r="AM477" s="544">
        <v>0</v>
      </c>
      <c r="AN477" s="544">
        <v>0</v>
      </c>
      <c r="AO477" s="544">
        <v>0</v>
      </c>
      <c r="AP477" s="544">
        <v>0</v>
      </c>
      <c r="AQ477" s="544">
        <v>0</v>
      </c>
      <c r="AR477" s="544">
        <v>0</v>
      </c>
      <c r="AS477" s="544">
        <v>0</v>
      </c>
      <c r="AT477" s="544">
        <v>0</v>
      </c>
      <c r="AU477" s="544">
        <v>0</v>
      </c>
      <c r="AV477" s="544">
        <v>0</v>
      </c>
      <c r="AW477" s="544">
        <v>0</v>
      </c>
      <c r="AX477" s="544">
        <v>0</v>
      </c>
      <c r="AY477" s="544">
        <v>0</v>
      </c>
      <c r="AZ477" s="544">
        <v>0</v>
      </c>
      <c r="BA477" s="544">
        <v>0</v>
      </c>
      <c r="BB477" s="544">
        <v>0</v>
      </c>
      <c r="BC477" s="544">
        <v>0</v>
      </c>
      <c r="BD477" s="544">
        <v>0</v>
      </c>
      <c r="BE477" s="544">
        <v>0</v>
      </c>
      <c r="BF477" s="544">
        <v>0</v>
      </c>
      <c r="BG477" s="544">
        <v>0</v>
      </c>
      <c r="BH477" s="544">
        <v>0</v>
      </c>
      <c r="BI477" s="544">
        <v>0</v>
      </c>
      <c r="BJ477" s="533">
        <v>1.3922882066120752E-2</v>
      </c>
    </row>
    <row r="479" spans="1:62" ht="14.25" customHeight="1" x14ac:dyDescent="0.35">
      <c r="A479" s="197" t="s">
        <v>1420</v>
      </c>
    </row>
    <row r="480" spans="1:62" ht="14.25" customHeight="1" x14ac:dyDescent="0.35">
      <c r="A480" s="39" t="s">
        <v>1474</v>
      </c>
      <c r="B480" s="2"/>
    </row>
    <row r="481" spans="1:63" ht="14.25" customHeight="1" x14ac:dyDescent="0.35">
      <c r="A481" s="43" t="s">
        <v>1449</v>
      </c>
      <c r="B481" s="11" t="s">
        <v>223</v>
      </c>
    </row>
    <row r="482" spans="1:63" ht="14.25" customHeight="1" x14ac:dyDescent="0.35">
      <c r="A482" s="523">
        <v>0</v>
      </c>
      <c r="B482" s="524" t="s">
        <v>1456</v>
      </c>
    </row>
    <row r="483" spans="1:63" ht="14.25" customHeight="1" x14ac:dyDescent="0.35">
      <c r="A483" s="523">
        <v>1</v>
      </c>
      <c r="B483" s="524" t="s">
        <v>1525</v>
      </c>
    </row>
    <row r="484" spans="1:63" ht="14.25" customHeight="1" x14ac:dyDescent="0.35">
      <c r="A484" s="44" t="s">
        <v>224</v>
      </c>
      <c r="B484" s="45">
        <v>0</v>
      </c>
    </row>
    <row r="486" spans="1:63" ht="14.25" customHeight="1" x14ac:dyDescent="0.35">
      <c r="A486" s="17" t="s">
        <v>727</v>
      </c>
      <c r="B486" s="39" t="s">
        <v>1475</v>
      </c>
    </row>
    <row r="487" spans="1:63" ht="14.25" customHeight="1" x14ac:dyDescent="0.35">
      <c r="A487" s="86" t="s">
        <v>448</v>
      </c>
      <c r="B487" s="525" t="s">
        <v>28</v>
      </c>
    </row>
    <row r="488" spans="1:63" ht="14.25" customHeight="1" x14ac:dyDescent="0.35">
      <c r="A488" s="86" t="s">
        <v>180</v>
      </c>
      <c r="B488" s="115">
        <v>2025</v>
      </c>
    </row>
    <row r="489" spans="1:63" ht="14.25" customHeight="1" x14ac:dyDescent="0.35">
      <c r="A489" s="165"/>
    </row>
    <row r="490" spans="1:63" ht="14.25" customHeight="1" x14ac:dyDescent="0.35">
      <c r="A490" s="39" t="s">
        <v>1476</v>
      </c>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c r="AA490" s="48"/>
      <c r="AB490" s="48"/>
      <c r="AC490" s="48"/>
      <c r="AD490" s="48"/>
      <c r="AE490" s="48"/>
      <c r="AF490" s="48"/>
      <c r="AG490" s="48"/>
      <c r="AH490" s="48"/>
      <c r="AI490" s="48"/>
      <c r="AJ490" s="48"/>
      <c r="AK490" s="48"/>
      <c r="AL490" s="48"/>
      <c r="AM490" s="48"/>
      <c r="AN490" s="48"/>
      <c r="AO490" s="48"/>
      <c r="AP490" s="48"/>
      <c r="AQ490" s="48"/>
      <c r="AR490" s="48"/>
      <c r="AS490" s="48"/>
      <c r="AT490" s="48"/>
      <c r="AU490" s="48"/>
      <c r="AV490" s="48"/>
      <c r="AW490" s="48"/>
      <c r="AX490" s="48"/>
      <c r="AY490" s="48"/>
      <c r="AZ490" s="48"/>
      <c r="BA490" s="48"/>
      <c r="BB490" s="48"/>
      <c r="BC490" s="48"/>
      <c r="BD490" s="48"/>
      <c r="BE490" s="48"/>
      <c r="BF490" s="48"/>
      <c r="BG490" s="48"/>
      <c r="BH490" s="48"/>
      <c r="BI490" s="48"/>
      <c r="BJ490" s="48"/>
      <c r="BK490" s="48"/>
    </row>
    <row r="491" spans="1:63" ht="14.25" customHeight="1" x14ac:dyDescent="0.35">
      <c r="A491" s="44" t="s">
        <v>1470</v>
      </c>
      <c r="B491" s="526" t="s">
        <v>229</v>
      </c>
      <c r="C491" s="526" t="s">
        <v>230</v>
      </c>
      <c r="D491" s="526" t="s">
        <v>231</v>
      </c>
      <c r="E491" s="526" t="s">
        <v>232</v>
      </c>
      <c r="F491" s="526" t="s">
        <v>233</v>
      </c>
      <c r="G491" s="526" t="s">
        <v>234</v>
      </c>
      <c r="H491" s="526" t="s">
        <v>235</v>
      </c>
      <c r="I491" s="526" t="s">
        <v>236</v>
      </c>
      <c r="J491" s="526" t="s">
        <v>237</v>
      </c>
      <c r="K491" s="526" t="s">
        <v>238</v>
      </c>
      <c r="L491" s="526" t="s">
        <v>239</v>
      </c>
      <c r="M491" s="526" t="s">
        <v>240</v>
      </c>
      <c r="N491" s="526" t="s">
        <v>241</v>
      </c>
      <c r="O491" s="526" t="s">
        <v>242</v>
      </c>
      <c r="P491" s="526" t="s">
        <v>243</v>
      </c>
      <c r="Q491" s="526" t="s">
        <v>244</v>
      </c>
      <c r="R491" s="526" t="s">
        <v>245</v>
      </c>
      <c r="S491" s="526" t="s">
        <v>246</v>
      </c>
      <c r="T491" s="526" t="s">
        <v>247</v>
      </c>
      <c r="U491" s="526" t="s">
        <v>248</v>
      </c>
      <c r="V491" s="526" t="s">
        <v>249</v>
      </c>
      <c r="W491" s="526" t="s">
        <v>250</v>
      </c>
      <c r="X491" s="526" t="s">
        <v>251</v>
      </c>
      <c r="Y491" s="526" t="s">
        <v>252</v>
      </c>
      <c r="Z491" s="526" t="s">
        <v>253</v>
      </c>
      <c r="AA491" s="526" t="s">
        <v>254</v>
      </c>
      <c r="AB491" s="526" t="s">
        <v>255</v>
      </c>
      <c r="AC491" s="526" t="s">
        <v>256</v>
      </c>
      <c r="AD491" s="526" t="s">
        <v>257</v>
      </c>
      <c r="AE491" s="526" t="s">
        <v>258</v>
      </c>
      <c r="AF491" s="526" t="s">
        <v>259</v>
      </c>
      <c r="AG491" s="526" t="s">
        <v>260</v>
      </c>
      <c r="AH491" s="526" t="s">
        <v>261</v>
      </c>
      <c r="AI491" s="526" t="s">
        <v>262</v>
      </c>
      <c r="AJ491" s="526" t="s">
        <v>263</v>
      </c>
      <c r="AK491" s="526" t="s">
        <v>264</v>
      </c>
      <c r="AL491" s="526" t="s">
        <v>265</v>
      </c>
      <c r="AM491" s="526" t="s">
        <v>266</v>
      </c>
      <c r="AN491" s="526" t="s">
        <v>267</v>
      </c>
      <c r="AO491" s="526" t="s">
        <v>268</v>
      </c>
      <c r="AP491" s="526" t="s">
        <v>269</v>
      </c>
      <c r="AQ491" s="526" t="s">
        <v>270</v>
      </c>
      <c r="AR491" s="526" t="s">
        <v>271</v>
      </c>
      <c r="AS491" s="526" t="s">
        <v>272</v>
      </c>
      <c r="AT491" s="526" t="s">
        <v>273</v>
      </c>
      <c r="AU491" s="526" t="s">
        <v>274</v>
      </c>
      <c r="AV491" s="526" t="s">
        <v>275</v>
      </c>
      <c r="AW491" s="526" t="s">
        <v>276</v>
      </c>
      <c r="AX491" s="526" t="s">
        <v>277</v>
      </c>
      <c r="AY491" s="526" t="s">
        <v>278</v>
      </c>
      <c r="AZ491" s="526" t="s">
        <v>279</v>
      </c>
      <c r="BA491" s="526" t="s">
        <v>280</v>
      </c>
      <c r="BB491" s="526" t="s">
        <v>281</v>
      </c>
      <c r="BC491" s="526" t="s">
        <v>282</v>
      </c>
      <c r="BD491" s="526" t="s">
        <v>283</v>
      </c>
      <c r="BE491" s="526" t="s">
        <v>284</v>
      </c>
      <c r="BF491" s="526" t="s">
        <v>285</v>
      </c>
      <c r="BG491" s="526" t="s">
        <v>286</v>
      </c>
      <c r="BH491" s="526" t="s">
        <v>287</v>
      </c>
      <c r="BI491" s="526" t="s">
        <v>288</v>
      </c>
      <c r="BJ491" s="526" t="s">
        <v>289</v>
      </c>
      <c r="BK491" s="526" t="s">
        <v>290</v>
      </c>
    </row>
    <row r="492" spans="1:63" ht="14.25" customHeight="1" x14ac:dyDescent="0.35">
      <c r="A492" s="527" t="s">
        <v>291</v>
      </c>
      <c r="B492" s="545">
        <v>1.3222266354010359E-2</v>
      </c>
      <c r="C492" s="545">
        <v>8.9898731192858197E-3</v>
      </c>
      <c r="D492" s="545">
        <v>1.0502346553614579E-2</v>
      </c>
      <c r="E492" s="545">
        <v>3.998208609320048E-3</v>
      </c>
      <c r="F492" s="545">
        <v>1.3541432942208389E-2</v>
      </c>
      <c r="G492" s="545">
        <v>1.7450825871476974E-2</v>
      </c>
      <c r="H492" s="545">
        <v>1.9673035318880615E-2</v>
      </c>
      <c r="I492" s="545">
        <v>2.5652604817009823E-2</v>
      </c>
      <c r="J492" s="545">
        <v>0</v>
      </c>
      <c r="K492" s="545">
        <v>6.4336379353976481E-3</v>
      </c>
      <c r="L492" s="545">
        <v>7.2212865301411796E-3</v>
      </c>
      <c r="M492" s="545">
        <v>2.467733190701047E-2</v>
      </c>
      <c r="N492" s="545">
        <v>7.6158936174080642E-3</v>
      </c>
      <c r="O492" s="545">
        <v>3.2148123179645991E-3</v>
      </c>
      <c r="P492" s="545">
        <v>4.2888219322495362E-3</v>
      </c>
      <c r="Q492" s="545">
        <v>4.7042866356708565E-3</v>
      </c>
      <c r="R492" s="545">
        <v>1.0674761495363318E-2</v>
      </c>
      <c r="S492" s="545">
        <v>6.9898459326670397E-3</v>
      </c>
      <c r="T492" s="545">
        <v>7.3776082478280896E-3</v>
      </c>
      <c r="U492" s="545">
        <v>1.7141007636004685E-4</v>
      </c>
      <c r="V492" s="545">
        <v>1.9670767315858825E-3</v>
      </c>
      <c r="W492" s="545">
        <v>7.1699849750821625E-3</v>
      </c>
      <c r="X492" s="545">
        <v>9.3404409401945734E-3</v>
      </c>
      <c r="Y492" s="545">
        <v>9.8947034447863947E-3</v>
      </c>
      <c r="Z492" s="545">
        <v>0</v>
      </c>
      <c r="AA492" s="545">
        <v>1.0876431714485039E-2</v>
      </c>
      <c r="AB492" s="545">
        <v>1.1524024159550601E-2</v>
      </c>
      <c r="AC492" s="545">
        <v>1.1826728435425031E-2</v>
      </c>
      <c r="AD492" s="545">
        <v>9.2591122903804366E-3</v>
      </c>
      <c r="AE492" s="545">
        <v>6.6286916683794689E-3</v>
      </c>
      <c r="AF492" s="545">
        <v>9.2504846422300016E-3</v>
      </c>
      <c r="AG492" s="545">
        <v>1.3845785292999127E-3</v>
      </c>
      <c r="AH492" s="545">
        <v>1.3173696491137641E-3</v>
      </c>
      <c r="AI492" s="545">
        <v>0</v>
      </c>
      <c r="AJ492" s="545">
        <v>1.4259194419135347E-2</v>
      </c>
      <c r="AK492" s="545">
        <v>1.2123320812860928E-2</v>
      </c>
      <c r="AL492" s="545">
        <v>4.6713636293730629E-4</v>
      </c>
      <c r="AM492" s="545">
        <v>8.8120000783976377E-3</v>
      </c>
      <c r="AN492" s="545">
        <v>0</v>
      </c>
      <c r="AO492" s="545">
        <v>1.8909730087286216E-3</v>
      </c>
      <c r="AP492" s="545">
        <v>3.9308385587184273E-3</v>
      </c>
      <c r="AQ492" s="545">
        <v>6.5810772704811345E-4</v>
      </c>
      <c r="AR492" s="545">
        <v>7.5114414685646701E-4</v>
      </c>
      <c r="AS492" s="545">
        <v>1.241121622721621E-2</v>
      </c>
      <c r="AT492" s="545">
        <v>9.8343150586042063E-3</v>
      </c>
      <c r="AU492" s="545">
        <v>1.6384015837592775E-2</v>
      </c>
      <c r="AV492" s="545">
        <v>1.2902272922803711E-2</v>
      </c>
      <c r="AW492" s="545">
        <v>1.2460148541816376E-2</v>
      </c>
      <c r="AX492" s="545">
        <v>1.2765344627457265E-2</v>
      </c>
      <c r="AY492" s="545">
        <v>2.6041004446165127E-3</v>
      </c>
      <c r="AZ492" s="545">
        <v>1.31273390939425E-2</v>
      </c>
      <c r="BA492" s="545">
        <v>1.017046072877548E-2</v>
      </c>
      <c r="BB492" s="545">
        <v>1.6199708321224263E-2</v>
      </c>
      <c r="BC492" s="545">
        <v>1.2374937995897225E-2</v>
      </c>
      <c r="BD492" s="545">
        <v>1.2890824473453398E-2</v>
      </c>
      <c r="BE492" s="545">
        <v>1.7112383639227326E-2</v>
      </c>
      <c r="BF492" s="545">
        <v>1.4417233706184905E-2</v>
      </c>
      <c r="BG492" s="545">
        <v>1.701679337272341E-2</v>
      </c>
      <c r="BH492" s="545">
        <v>2.1256685119009258E-2</v>
      </c>
      <c r="BI492" s="545">
        <v>1.7231241148326439E-2</v>
      </c>
      <c r="BJ492" s="545">
        <v>1.4801569997078519E-2</v>
      </c>
      <c r="BK492" s="545">
        <v>2.6110423709722858E-2</v>
      </c>
    </row>
    <row r="493" spans="1:63" ht="14.25" customHeight="1" x14ac:dyDescent="0.35">
      <c r="A493" s="529" t="s">
        <v>148</v>
      </c>
      <c r="B493" s="545">
        <v>-2.1310146223123172E-3</v>
      </c>
      <c r="C493" s="545">
        <v>-1.1220852494451057E-3</v>
      </c>
      <c r="D493" s="545">
        <v>-8.0009062887693874E-4</v>
      </c>
      <c r="E493" s="545">
        <v>-1.2963940759185392E-3</v>
      </c>
      <c r="F493" s="545">
        <v>-1.9944101357161599E-3</v>
      </c>
      <c r="G493" s="545">
        <v>-1.9945176603655248E-3</v>
      </c>
      <c r="H493" s="545">
        <v>-1.9945176603655317E-3</v>
      </c>
      <c r="I493" s="545">
        <v>-1.9944101357161599E-3</v>
      </c>
      <c r="J493" s="545">
        <v>0</v>
      </c>
      <c r="K493" s="545">
        <v>-9.6695593532858403E-4</v>
      </c>
      <c r="L493" s="545">
        <v>-1.0043677354895468E-3</v>
      </c>
      <c r="M493" s="545">
        <v>0</v>
      </c>
      <c r="N493" s="545">
        <v>-6.5854666898305329E-4</v>
      </c>
      <c r="O493" s="545">
        <v>-5.7646518581381167E-4</v>
      </c>
      <c r="P493" s="545">
        <v>-2.6462242079641817E-4</v>
      </c>
      <c r="Q493" s="545">
        <v>-3.2492007523934142E-4</v>
      </c>
      <c r="R493" s="545">
        <v>-2.0963860434110699E-3</v>
      </c>
      <c r="S493" s="545">
        <v>-1.1652560091852265E-3</v>
      </c>
      <c r="T493" s="545">
        <v>-1.444793193608357E-3</v>
      </c>
      <c r="U493" s="545">
        <v>-2.0461240744211007E-3</v>
      </c>
      <c r="V493" s="545">
        <v>-9.5075176007998572E-4</v>
      </c>
      <c r="W493" s="545">
        <v>-1.7672909760693769E-3</v>
      </c>
      <c r="X493" s="545">
        <v>-1.9798581346455965E-3</v>
      </c>
      <c r="Y493" s="545">
        <v>-1.8003070621132491E-3</v>
      </c>
      <c r="Z493" s="545">
        <v>0</v>
      </c>
      <c r="AA493" s="545">
        <v>-1.814919934667699E-3</v>
      </c>
      <c r="AB493" s="545">
        <v>-2.0188423406276115E-3</v>
      </c>
      <c r="AC493" s="545">
        <v>-2.1345669567094418E-3</v>
      </c>
      <c r="AD493" s="545">
        <v>-2.1671277775107672E-3</v>
      </c>
      <c r="AE493" s="545">
        <v>-1.0664701527511482E-3</v>
      </c>
      <c r="AF493" s="545">
        <v>-1.8654370674274828E-3</v>
      </c>
      <c r="AG493" s="545">
        <v>-1.877543060076534E-3</v>
      </c>
      <c r="AH493" s="545">
        <v>-1.3631877491468002E-3</v>
      </c>
      <c r="AI493" s="545">
        <v>-3.6805203512218485E-3</v>
      </c>
      <c r="AJ493" s="545">
        <v>-2.6173576884266753E-3</v>
      </c>
      <c r="AK493" s="545">
        <v>-3.0647135795793291E-3</v>
      </c>
      <c r="AL493" s="545">
        <v>-1.0418373011866417E-3</v>
      </c>
      <c r="AM493" s="545">
        <v>-3.2855839614162022E-3</v>
      </c>
      <c r="AN493" s="545">
        <v>0</v>
      </c>
      <c r="AO493" s="545">
        <v>-1.1459734896792466E-3</v>
      </c>
      <c r="AP493" s="545">
        <v>-1.3412489800384785E-3</v>
      </c>
      <c r="AQ493" s="545">
        <v>-1.0885556211257667E-3</v>
      </c>
      <c r="AR493" s="545">
        <v>-3.4076410947406848E-3</v>
      </c>
      <c r="AS493" s="545">
        <v>-2.160040412726905E-3</v>
      </c>
      <c r="AT493" s="545">
        <v>-1.5905939418424276E-3</v>
      </c>
      <c r="AU493" s="545">
        <v>-3.028261581509829E-3</v>
      </c>
      <c r="AV493" s="545">
        <v>-1.7094633097165604E-3</v>
      </c>
      <c r="AW493" s="545">
        <v>-2.2261816760162025E-3</v>
      </c>
      <c r="AX493" s="545">
        <v>-1.8824323359545639E-3</v>
      </c>
      <c r="AY493" s="545">
        <v>-1.2648844149856396E-3</v>
      </c>
      <c r="AZ493" s="545">
        <v>-1.5771207682037768E-3</v>
      </c>
      <c r="BA493" s="545">
        <v>-7.5044403934225272E-4</v>
      </c>
      <c r="BB493" s="545">
        <v>-2.3424699553664056E-3</v>
      </c>
      <c r="BC493" s="545">
        <v>-2.5380907743468356E-3</v>
      </c>
      <c r="BD493" s="545">
        <v>-2.6289777563167573E-3</v>
      </c>
      <c r="BE493" s="545">
        <v>-3.9546974643519996E-3</v>
      </c>
      <c r="BF493" s="545">
        <v>-2.6534734295226236E-3</v>
      </c>
      <c r="BG493" s="545">
        <v>-4.3109901022859339E-3</v>
      </c>
      <c r="BH493" s="545">
        <v>-4.7647809411858442E-3</v>
      </c>
      <c r="BI493" s="545">
        <v>-3.1662410841935824E-3</v>
      </c>
      <c r="BJ493" s="545">
        <v>-2.5478327653012077E-3</v>
      </c>
      <c r="BK493" s="545">
        <v>-5.6495428428301559E-3</v>
      </c>
    </row>
    <row r="494" spans="1:63" ht="14.25" customHeight="1" x14ac:dyDescent="0.35">
      <c r="A494" s="529" t="s">
        <v>149</v>
      </c>
      <c r="B494" s="545">
        <v>2.6065636998412082E-5</v>
      </c>
      <c r="C494" s="545">
        <v>3.2945523367145341E-5</v>
      </c>
      <c r="D494" s="545">
        <v>1.6357770698475741E-5</v>
      </c>
      <c r="E494" s="545">
        <v>1.1638093983061545E-5</v>
      </c>
      <c r="F494" s="545">
        <v>5.4543087329669981E-5</v>
      </c>
      <c r="G494" s="545">
        <v>4.7261494147312506E-5</v>
      </c>
      <c r="H494" s="545">
        <v>6.5503185782909726E-5</v>
      </c>
      <c r="I494" s="545">
        <v>4.68429477423948E-5</v>
      </c>
      <c r="J494" s="545">
        <v>0</v>
      </c>
      <c r="K494" s="545">
        <v>4.3005896794928315E-7</v>
      </c>
      <c r="L494" s="545">
        <v>1.1022443649919264E-5</v>
      </c>
      <c r="M494" s="545">
        <v>0</v>
      </c>
      <c r="N494" s="545">
        <v>6.391863491743066E-6</v>
      </c>
      <c r="O494" s="545">
        <v>5.3034746328344714E-5</v>
      </c>
      <c r="P494" s="545">
        <v>1.8610814243048267E-5</v>
      </c>
      <c r="Q494" s="545">
        <v>1.0124804906663102E-6</v>
      </c>
      <c r="R494" s="545">
        <v>4.5227586741412249E-6</v>
      </c>
      <c r="S494" s="545">
        <v>1.4113403386150546E-5</v>
      </c>
      <c r="T494" s="545">
        <v>1.9034758050107946E-5</v>
      </c>
      <c r="U494" s="545">
        <v>0</v>
      </c>
      <c r="V494" s="545">
        <v>2.1645342237782644E-6</v>
      </c>
      <c r="W494" s="545">
        <v>2.0566560493290319E-5</v>
      </c>
      <c r="X494" s="545">
        <v>1.4798988451564837E-5</v>
      </c>
      <c r="Y494" s="545">
        <v>2.046623653658027E-5</v>
      </c>
      <c r="Z494" s="545">
        <v>0</v>
      </c>
      <c r="AA494" s="545">
        <v>2.3255177572023397E-5</v>
      </c>
      <c r="AB494" s="545">
        <v>2.7401401693291179E-5</v>
      </c>
      <c r="AC494" s="545">
        <v>1.4052910372606434E-5</v>
      </c>
      <c r="AD494" s="545">
        <v>1.9919410023928472E-5</v>
      </c>
      <c r="AE494" s="545">
        <v>1.4581945035041365E-5</v>
      </c>
      <c r="AF494" s="545">
        <v>2.3351549076394219E-5</v>
      </c>
      <c r="AG494" s="545">
        <v>9.0894224252455439E-6</v>
      </c>
      <c r="AH494" s="545">
        <v>2.6485729680422318E-5</v>
      </c>
      <c r="AI494" s="545">
        <v>5.0084234077846858E-5</v>
      </c>
      <c r="AJ494" s="545">
        <v>4.4357663603778769E-5</v>
      </c>
      <c r="AK494" s="545">
        <v>3.9373926564731269E-5</v>
      </c>
      <c r="AL494" s="545">
        <v>8.6316486406797599E-6</v>
      </c>
      <c r="AM494" s="545">
        <v>4.9683527025908658E-5</v>
      </c>
      <c r="AN494" s="545">
        <v>0</v>
      </c>
      <c r="AO494" s="545">
        <v>3.9779183368462224E-6</v>
      </c>
      <c r="AP494" s="545">
        <v>1.7631144570858954E-5</v>
      </c>
      <c r="AQ494" s="545">
        <v>1.2035610814190554E-5</v>
      </c>
      <c r="AR494" s="545">
        <v>8.8058408911672863E-6</v>
      </c>
      <c r="AS494" s="545">
        <v>3.2567081419100481E-5</v>
      </c>
      <c r="AT494" s="545">
        <v>1.1587197870687716E-5</v>
      </c>
      <c r="AU494" s="545">
        <v>3.3467302733551467E-5</v>
      </c>
      <c r="AV494" s="545">
        <v>2.5838116156342115E-5</v>
      </c>
      <c r="AW494" s="545">
        <v>2.6061497873790189E-5</v>
      </c>
      <c r="AX494" s="545">
        <v>2.2022937254414867E-5</v>
      </c>
      <c r="AY494" s="545">
        <v>1.677643522662705E-5</v>
      </c>
      <c r="AZ494" s="545">
        <v>3.780614628368608E-6</v>
      </c>
      <c r="BA494" s="545">
        <v>1.0155440153054541E-5</v>
      </c>
      <c r="BB494" s="545">
        <v>3.2729760133664181E-5</v>
      </c>
      <c r="BC494" s="545">
        <v>3.1503377910473056E-5</v>
      </c>
      <c r="BD494" s="545">
        <v>4.737154217426536E-5</v>
      </c>
      <c r="BE494" s="545">
        <v>4.6624828906061357E-5</v>
      </c>
      <c r="BF494" s="545">
        <v>2.4890513845516759E-5</v>
      </c>
      <c r="BG494" s="545">
        <v>4.7121472222076456E-5</v>
      </c>
      <c r="BH494" s="545">
        <v>5.1386190213722532E-5</v>
      </c>
      <c r="BI494" s="545">
        <v>3.8325299167709123E-5</v>
      </c>
      <c r="BJ494" s="545">
        <v>2.3591855262572069E-5</v>
      </c>
      <c r="BK494" s="545">
        <v>6.6110670015567458E-5</v>
      </c>
    </row>
    <row r="495" spans="1:63" ht="14.25" customHeight="1" x14ac:dyDescent="0.35">
      <c r="A495" s="529" t="s">
        <v>150</v>
      </c>
      <c r="B495" s="545">
        <v>6.5808166951613414E-3</v>
      </c>
      <c r="C495" s="545">
        <v>4.9915029325696197E-4</v>
      </c>
      <c r="D495" s="545">
        <v>1.3809319450244671E-3</v>
      </c>
      <c r="E495" s="545">
        <v>2.0991193279190942E-3</v>
      </c>
      <c r="F495" s="545">
        <v>8.3122267620092203E-3</v>
      </c>
      <c r="G495" s="545">
        <v>2.9115683536738114E-3</v>
      </c>
      <c r="H495" s="545">
        <v>3.3109402425628874E-3</v>
      </c>
      <c r="I495" s="545">
        <v>3.2874531239271665E-4</v>
      </c>
      <c r="J495" s="545">
        <v>0</v>
      </c>
      <c r="K495" s="545">
        <v>2.7983946154827425E-3</v>
      </c>
      <c r="L495" s="545">
        <v>2.4246832190299079E-3</v>
      </c>
      <c r="M495" s="545">
        <v>4.7550094878808036E-3</v>
      </c>
      <c r="N495" s="545">
        <v>1.6999381852461561E-3</v>
      </c>
      <c r="O495" s="545">
        <v>1.2951049753444008E-3</v>
      </c>
      <c r="P495" s="545">
        <v>3.4619659684967594E-3</v>
      </c>
      <c r="Q495" s="545">
        <v>1.1166993506056484E-4</v>
      </c>
      <c r="R495" s="545">
        <v>1.8803694638112555E-3</v>
      </c>
      <c r="S495" s="545">
        <v>3.2741739544830959E-3</v>
      </c>
      <c r="T495" s="545">
        <v>3.1781002213090983E-3</v>
      </c>
      <c r="U495" s="545">
        <v>0</v>
      </c>
      <c r="V495" s="545">
        <v>3.0709120784359984E-3</v>
      </c>
      <c r="W495" s="545">
        <v>3.3229015278827007E-3</v>
      </c>
      <c r="X495" s="545">
        <v>3.5316663338677192E-3</v>
      </c>
      <c r="Y495" s="545">
        <v>3.4529374717670218E-3</v>
      </c>
      <c r="Z495" s="545">
        <v>0</v>
      </c>
      <c r="AA495" s="545">
        <v>4.2154010227266128E-3</v>
      </c>
      <c r="AB495" s="545">
        <v>4.7192774257296104E-3</v>
      </c>
      <c r="AC495" s="545">
        <v>3.0038978808956743E-3</v>
      </c>
      <c r="AD495" s="545">
        <v>3.5357487138331328E-3</v>
      </c>
      <c r="AE495" s="545">
        <v>2.5708785358884772E-3</v>
      </c>
      <c r="AF495" s="545">
        <v>3.2510685618496538E-3</v>
      </c>
      <c r="AG495" s="545">
        <v>2.9308253060466648E-3</v>
      </c>
      <c r="AH495" s="545">
        <v>6.4821305366211167E-4</v>
      </c>
      <c r="AI495" s="545">
        <v>0</v>
      </c>
      <c r="AJ495" s="545">
        <v>7.2837510531498662E-3</v>
      </c>
      <c r="AK495" s="545">
        <v>6.6062713199662613E-3</v>
      </c>
      <c r="AL495" s="545">
        <v>7.1785830806954623E-5</v>
      </c>
      <c r="AM495" s="545">
        <v>0</v>
      </c>
      <c r="AN495" s="545">
        <v>0</v>
      </c>
      <c r="AO495" s="545">
        <v>1.4881250584876366E-4</v>
      </c>
      <c r="AP495" s="545">
        <v>3.854485565246423E-3</v>
      </c>
      <c r="AQ495" s="545">
        <v>8.7946106932639529E-5</v>
      </c>
      <c r="AR495" s="545">
        <v>1.563598497866794E-4</v>
      </c>
      <c r="AS495" s="545">
        <v>3.6831410587270775E-3</v>
      </c>
      <c r="AT495" s="545">
        <v>3.4488293510558285E-3</v>
      </c>
      <c r="AU495" s="545">
        <v>6.1377159828287569E-3</v>
      </c>
      <c r="AV495" s="545">
        <v>5.2371250396711288E-3</v>
      </c>
      <c r="AW495" s="545">
        <v>2.5577205629412443E-3</v>
      </c>
      <c r="AX495" s="545">
        <v>4.3540301075947179E-3</v>
      </c>
      <c r="AY495" s="545">
        <v>5.5336349177450032E-3</v>
      </c>
      <c r="AZ495" s="545">
        <v>7.6903712209869628E-3</v>
      </c>
      <c r="BA495" s="545">
        <v>2.4787217755877005E-3</v>
      </c>
      <c r="BB495" s="545">
        <v>5.481993560229422E-3</v>
      </c>
      <c r="BC495" s="545">
        <v>5.6188087708257143E-3</v>
      </c>
      <c r="BD495" s="545">
        <v>6.466159111248029E-3</v>
      </c>
      <c r="BE495" s="545">
        <v>8.6570267294187719E-3</v>
      </c>
      <c r="BF495" s="545">
        <v>4.9561800660671536E-3</v>
      </c>
      <c r="BG495" s="545">
        <v>5.0617302127942141E-3</v>
      </c>
      <c r="BH495" s="545">
        <v>7.7387048117408307E-3</v>
      </c>
      <c r="BI495" s="545">
        <v>6.2881105689970487E-3</v>
      </c>
      <c r="BJ495" s="545">
        <v>4.8605211037609621E-3</v>
      </c>
      <c r="BK495" s="545">
        <v>1.0072324576366653E-2</v>
      </c>
    </row>
    <row r="496" spans="1:63" ht="14.25" customHeight="1" x14ac:dyDescent="0.35">
      <c r="A496" s="529" t="s">
        <v>151</v>
      </c>
      <c r="B496" s="545">
        <v>1.0922024373394462E-2</v>
      </c>
      <c r="C496" s="545">
        <v>9.74207130481663E-3</v>
      </c>
      <c r="D496" s="545">
        <v>1.56305506782193E-3</v>
      </c>
      <c r="E496" s="545">
        <v>1.1548100778147254E-2</v>
      </c>
      <c r="F496" s="545">
        <v>5.4988171205601491E-3</v>
      </c>
      <c r="G496" s="545">
        <v>0</v>
      </c>
      <c r="H496" s="545">
        <v>0</v>
      </c>
      <c r="I496" s="545">
        <v>5.4947588933042532E-3</v>
      </c>
      <c r="J496" s="545">
        <v>0</v>
      </c>
      <c r="K496" s="545">
        <v>9.0567540426143116E-3</v>
      </c>
      <c r="L496" s="545">
        <v>5.2813768525325792E-3</v>
      </c>
      <c r="M496" s="545">
        <v>0</v>
      </c>
      <c r="N496" s="545">
        <v>4.9942357228418026E-3</v>
      </c>
      <c r="O496" s="545">
        <v>2.1729544515783268E-3</v>
      </c>
      <c r="P496" s="545">
        <v>6.6515774629243973E-3</v>
      </c>
      <c r="Q496" s="545">
        <v>4.3073597383429723E-4</v>
      </c>
      <c r="R496" s="545">
        <v>6.4569288843944082E-3</v>
      </c>
      <c r="S496" s="545">
        <v>4.6442252842415158E-3</v>
      </c>
      <c r="T496" s="545">
        <v>7.5587279067658641E-3</v>
      </c>
      <c r="U496" s="545">
        <v>0</v>
      </c>
      <c r="V496" s="545">
        <v>6.6564673279446993E-3</v>
      </c>
      <c r="W496" s="545">
        <v>8.6823275296983131E-3</v>
      </c>
      <c r="X496" s="545">
        <v>6.3458687022418126E-3</v>
      </c>
      <c r="Y496" s="545">
        <v>7.2487572909938312E-3</v>
      </c>
      <c r="Z496" s="545">
        <v>0</v>
      </c>
      <c r="AA496" s="545">
        <v>7.1238039703227099E-3</v>
      </c>
      <c r="AB496" s="545">
        <v>1.4525372602471213E-2</v>
      </c>
      <c r="AC496" s="545">
        <v>7.2049736735687615E-3</v>
      </c>
      <c r="AD496" s="545">
        <v>8.5304270789598891E-3</v>
      </c>
      <c r="AE496" s="545">
        <v>8.6389372005282964E-3</v>
      </c>
      <c r="AF496" s="545">
        <v>1.0384955224848481E-2</v>
      </c>
      <c r="AG496" s="545">
        <v>0</v>
      </c>
      <c r="AH496" s="545">
        <v>0</v>
      </c>
      <c r="AI496" s="545">
        <v>0</v>
      </c>
      <c r="AJ496" s="545">
        <v>0</v>
      </c>
      <c r="AK496" s="545">
        <v>1.7900186564448788E-2</v>
      </c>
      <c r="AL496" s="545">
        <v>8.9791018658923576E-3</v>
      </c>
      <c r="AM496" s="545">
        <v>1.6725277550078119E-2</v>
      </c>
      <c r="AN496" s="545">
        <v>0</v>
      </c>
      <c r="AO496" s="545">
        <v>1.8610673702164775E-2</v>
      </c>
      <c r="AP496" s="545">
        <v>5.0272708975980613E-3</v>
      </c>
      <c r="AQ496" s="545">
        <v>6.9466690904403357E-3</v>
      </c>
      <c r="AR496" s="545">
        <v>3.3850306217202281E-3</v>
      </c>
      <c r="AS496" s="545">
        <v>1.1911582222141765E-4</v>
      </c>
      <c r="AT496" s="545">
        <v>6.4853248154428961E-3</v>
      </c>
      <c r="AU496" s="545">
        <v>1.4046342917895418E-2</v>
      </c>
      <c r="AV496" s="545">
        <v>1.3702243410427089E-2</v>
      </c>
      <c r="AW496" s="545">
        <v>6.2963245031828347E-3</v>
      </c>
      <c r="AX496" s="545">
        <v>1.5950186641455928E-3</v>
      </c>
      <c r="AY496" s="545">
        <v>5.4253415833960877E-3</v>
      </c>
      <c r="AZ496" s="545">
        <v>1.3216412842435277E-3</v>
      </c>
      <c r="BA496" s="545">
        <v>1.7434731439818713E-3</v>
      </c>
      <c r="BB496" s="545">
        <v>1.1255593161485529E-2</v>
      </c>
      <c r="BC496" s="545">
        <v>7.2746425740483596E-3</v>
      </c>
      <c r="BD496" s="545">
        <v>9.6655104379684068E-3</v>
      </c>
      <c r="BE496" s="545">
        <v>1.6300450072799566E-2</v>
      </c>
      <c r="BF496" s="545">
        <v>1.4062075415743967E-2</v>
      </c>
      <c r="BG496" s="545">
        <v>1.9643449828741319E-2</v>
      </c>
      <c r="BH496" s="545">
        <v>1.9600906867920577E-2</v>
      </c>
      <c r="BI496" s="545">
        <v>1.4258138950250257E-2</v>
      </c>
      <c r="BJ496" s="545">
        <v>1.0481230392606431E-2</v>
      </c>
      <c r="BK496" s="545">
        <v>2.2285271018643877E-2</v>
      </c>
    </row>
    <row r="497" spans="1:63" ht="14.25" customHeight="1" x14ac:dyDescent="0.35">
      <c r="A497" s="529" t="s">
        <v>217</v>
      </c>
      <c r="B497" s="545">
        <v>3.1115471255585922E-4</v>
      </c>
      <c r="C497" s="545">
        <v>2.0468928664739441E-4</v>
      </c>
      <c r="D497" s="545">
        <v>2.3380683958348439E-4</v>
      </c>
      <c r="E497" s="545">
        <v>2.1120024455840766E-4</v>
      </c>
      <c r="F497" s="545">
        <v>3.9635084042384175E-4</v>
      </c>
      <c r="G497" s="545">
        <v>2.3585422340888712E-4</v>
      </c>
      <c r="H497" s="545">
        <v>5.005788518467263E-4</v>
      </c>
      <c r="I497" s="545">
        <v>0</v>
      </c>
      <c r="J497" s="545">
        <v>1.3274173018084517E-4</v>
      </c>
      <c r="K497" s="545">
        <v>1.540094279564588E-4</v>
      </c>
      <c r="L497" s="545">
        <v>1.571142914408056E-4</v>
      </c>
      <c r="M497" s="545">
        <v>6.1396423283920564E-4</v>
      </c>
      <c r="N497" s="545">
        <v>1.4809756639426098E-4</v>
      </c>
      <c r="O497" s="545">
        <v>9.999981934554523E-5</v>
      </c>
      <c r="P497" s="545">
        <v>1.9673189865135167E-4</v>
      </c>
      <c r="Q497" s="545">
        <v>1.2013221777234042E-4</v>
      </c>
      <c r="R497" s="545">
        <v>2.8735217158301055E-4</v>
      </c>
      <c r="S497" s="545">
        <v>1.7402109231372942E-4</v>
      </c>
      <c r="T497" s="545">
        <v>1.8670346067471065E-4</v>
      </c>
      <c r="U497" s="545">
        <v>-3.1351513708622338E-5</v>
      </c>
      <c r="V497" s="545">
        <v>3.5026867801211851E-5</v>
      </c>
      <c r="W497" s="545">
        <v>1.9987241012358952E-4</v>
      </c>
      <c r="X497" s="545">
        <v>2.1227781950051611E-4</v>
      </c>
      <c r="Y497" s="545">
        <v>2.4587964707841858E-4</v>
      </c>
      <c r="Z497" s="545">
        <v>0</v>
      </c>
      <c r="AA497" s="545">
        <v>2.5839054692498056E-4</v>
      </c>
      <c r="AB497" s="545">
        <v>1.2804854552642931E-4</v>
      </c>
      <c r="AC497" s="545">
        <v>2.0135894108334738E-4</v>
      </c>
      <c r="AD497" s="545">
        <v>2.0800090531203781E-4</v>
      </c>
      <c r="AE497" s="545">
        <v>1.3285019745391691E-4</v>
      </c>
      <c r="AF497" s="545">
        <v>2.4128591285338098E-4</v>
      </c>
      <c r="AG497" s="545">
        <v>2.0652383252111182E-4</v>
      </c>
      <c r="AH497" s="545">
        <v>4.0009627286797419E-5</v>
      </c>
      <c r="AI497" s="545">
        <v>5.2644888611058161E-4</v>
      </c>
      <c r="AJ497" s="545">
        <v>4.5201411130268418E-4</v>
      </c>
      <c r="AK497" s="545">
        <v>4.0176794431896935E-4</v>
      </c>
      <c r="AL497" s="545">
        <v>2.2785209572734756E-5</v>
      </c>
      <c r="AM497" s="545">
        <v>5.0649729269065986E-4</v>
      </c>
      <c r="AN497" s="545">
        <v>0</v>
      </c>
      <c r="AO497" s="545">
        <v>2.4646591132603023E-4</v>
      </c>
      <c r="AP497" s="545">
        <v>1.5574481370192561E-4</v>
      </c>
      <c r="AQ497" s="545">
        <v>3.7738068555818354E-5</v>
      </c>
      <c r="AR497" s="545">
        <v>1.5227331340928629E-4</v>
      </c>
      <c r="AS497" s="545">
        <v>2.2277841905068681E-4</v>
      </c>
      <c r="AT497" s="545">
        <v>1.9711302640892139E-4</v>
      </c>
      <c r="AU497" s="545">
        <v>3.2470044872031398E-4</v>
      </c>
      <c r="AV497" s="545">
        <v>2.7600638160663461E-4</v>
      </c>
      <c r="AW497" s="545">
        <v>2.534225683577722E-4</v>
      </c>
      <c r="AX497" s="545">
        <v>2.400580322859596E-4</v>
      </c>
      <c r="AY497" s="545">
        <v>1.8447645919494434E-4</v>
      </c>
      <c r="AZ497" s="545">
        <v>1.8969094375119287E-4</v>
      </c>
      <c r="BA497" s="545">
        <v>2.081022108499946E-4</v>
      </c>
      <c r="BB497" s="545">
        <v>3.109275902764491E-4</v>
      </c>
      <c r="BC497" s="545">
        <v>3.6320318276093961E-4</v>
      </c>
      <c r="BD497" s="545">
        <v>3.4897741425914862E-4</v>
      </c>
      <c r="BE497" s="545">
        <v>3.5340027761089843E-4</v>
      </c>
      <c r="BF497" s="545">
        <v>2.5069998622729434E-4</v>
      </c>
      <c r="BG497" s="545">
        <v>4.6269567420380211E-4</v>
      </c>
      <c r="BH497" s="545">
        <v>5.1532635080329546E-4</v>
      </c>
      <c r="BI497" s="545">
        <v>4.1137133624117813E-4</v>
      </c>
      <c r="BJ497" s="545">
        <v>3.3123291524504028E-4</v>
      </c>
      <c r="BK497" s="545">
        <v>6.7041288295570573E-4</v>
      </c>
    </row>
    <row r="498" spans="1:63" ht="14.25" customHeight="1" x14ac:dyDescent="0.35">
      <c r="A498" s="529" t="s">
        <v>153</v>
      </c>
      <c r="B498" s="545">
        <v>5.3915469754398952E-3</v>
      </c>
      <c r="C498" s="545">
        <v>4.4957750140750359E-3</v>
      </c>
      <c r="D498" s="545">
        <v>2.3697031344885561E-3</v>
      </c>
      <c r="E498" s="545">
        <v>4.5315633826290341E-3</v>
      </c>
      <c r="F498" s="545">
        <v>1.688313252713193E-2</v>
      </c>
      <c r="G498" s="545">
        <v>1.4033457626101862E-2</v>
      </c>
      <c r="H498" s="545">
        <v>1.6413614485477377E-2</v>
      </c>
      <c r="I498" s="545">
        <v>1.6881595810093481E-2</v>
      </c>
      <c r="J498" s="545">
        <v>1.4838804611851449E-2</v>
      </c>
      <c r="K498" s="545">
        <v>5.2923101509058483E-3</v>
      </c>
      <c r="L498" s="545">
        <v>5.6615503077216914E-3</v>
      </c>
      <c r="M498" s="545">
        <v>1.432395986079936E-2</v>
      </c>
      <c r="N498" s="545">
        <v>4.349877399028936E-3</v>
      </c>
      <c r="O498" s="545">
        <v>3.0236305459579453E-3</v>
      </c>
      <c r="P498" s="545">
        <v>7.1625669808609337E-3</v>
      </c>
      <c r="Q498" s="545">
        <v>4.9085402406924489E-3</v>
      </c>
      <c r="R498" s="545">
        <v>5.7563216200110763E-3</v>
      </c>
      <c r="S498" s="545">
        <v>2.4892753622558802E-3</v>
      </c>
      <c r="T498" s="545">
        <v>5.9579767880843645E-3</v>
      </c>
      <c r="U498" s="545">
        <v>1.5665607237438393E-2</v>
      </c>
      <c r="V498" s="545">
        <v>9.8580258301649883E-4</v>
      </c>
      <c r="W498" s="545">
        <v>1.0038135642109857E-2</v>
      </c>
      <c r="X498" s="545">
        <v>6.4261081263158474E-3</v>
      </c>
      <c r="Y498" s="545">
        <v>6.9322052416020789E-3</v>
      </c>
      <c r="Z498" s="545">
        <v>0</v>
      </c>
      <c r="AA498" s="545">
        <v>6.9222507415220534E-3</v>
      </c>
      <c r="AB498" s="545">
        <v>9.0979416720326778E-3</v>
      </c>
      <c r="AC498" s="545">
        <v>7.1816680808077177E-3</v>
      </c>
      <c r="AD498" s="545">
        <v>6.1343118158768469E-3</v>
      </c>
      <c r="AE498" s="545">
        <v>5.816736705467113E-3</v>
      </c>
      <c r="AF498" s="545">
        <v>7.6147308882458468E-3</v>
      </c>
      <c r="AG498" s="545">
        <v>5.6785420918781344E-3</v>
      </c>
      <c r="AH498" s="545">
        <v>4.4878937331873439E-3</v>
      </c>
      <c r="AI498" s="545">
        <v>1.537126575668768E-2</v>
      </c>
      <c r="AJ498" s="545">
        <v>1.254156029551838E-3</v>
      </c>
      <c r="AK498" s="545">
        <v>1.1398758867465431E-2</v>
      </c>
      <c r="AL498" s="545">
        <v>1.9067170028322425E-3</v>
      </c>
      <c r="AM498" s="545">
        <v>9.73273053751029E-3</v>
      </c>
      <c r="AN498" s="545">
        <v>7.2249548133500735E-3</v>
      </c>
      <c r="AO498" s="545">
        <v>4.2373104776285307E-3</v>
      </c>
      <c r="AP498" s="545">
        <v>6.392159299757112E-3</v>
      </c>
      <c r="AQ498" s="545">
        <v>3.9417921633371315E-3</v>
      </c>
      <c r="AR498" s="545">
        <v>3.9624549047110229E-3</v>
      </c>
      <c r="AS498" s="545">
        <v>5.4359796395684924E-3</v>
      </c>
      <c r="AT498" s="545">
        <v>6.2763807292466646E-3</v>
      </c>
      <c r="AU498" s="545">
        <v>9.5499864384000696E-3</v>
      </c>
      <c r="AV498" s="545">
        <v>1.7921872510618612E-3</v>
      </c>
      <c r="AW498" s="545">
        <v>7.2054111140223351E-3</v>
      </c>
      <c r="AX498" s="545">
        <v>2.9603083232726994E-3</v>
      </c>
      <c r="AY498" s="545">
        <v>5.339080188200842E-4</v>
      </c>
      <c r="AZ498" s="545">
        <v>1.9104600476704996E-3</v>
      </c>
      <c r="BA498" s="545">
        <v>4.9884610386832619E-3</v>
      </c>
      <c r="BB498" s="545">
        <v>7.2865855560538392E-3</v>
      </c>
      <c r="BC498" s="545">
        <v>8.0377306642393006E-3</v>
      </c>
      <c r="BD498" s="545">
        <v>1.0631181859999575E-2</v>
      </c>
      <c r="BE498" s="545">
        <v>1.1255976702650758E-2</v>
      </c>
      <c r="BF498" s="545">
        <v>8.1789496183759091E-3</v>
      </c>
      <c r="BG498" s="545">
        <v>1.0917627353090733E-2</v>
      </c>
      <c r="BH498" s="545">
        <v>1.2542609718332973E-2</v>
      </c>
      <c r="BI498" s="545">
        <v>1.1756219417543104E-2</v>
      </c>
      <c r="BJ498" s="545">
        <v>9.7516503161742679E-3</v>
      </c>
      <c r="BK498" s="545">
        <v>1.7048420491670387E-2</v>
      </c>
    </row>
    <row r="499" spans="1:63" ht="14.25" customHeight="1" x14ac:dyDescent="0.35">
      <c r="A499" s="529" t="s">
        <v>154</v>
      </c>
      <c r="B499" s="545">
        <v>3.9706856126216555E-3</v>
      </c>
      <c r="C499" s="545">
        <v>2.5966006919524113E-3</v>
      </c>
      <c r="D499" s="545">
        <v>1.7871038943216228E-3</v>
      </c>
      <c r="E499" s="545">
        <v>2.8361877870298818E-3</v>
      </c>
      <c r="F499" s="545">
        <v>3.138247301695582E-3</v>
      </c>
      <c r="G499" s="545">
        <v>0</v>
      </c>
      <c r="H499" s="545">
        <v>0</v>
      </c>
      <c r="I499" s="545">
        <v>6.2221613131708611E-3</v>
      </c>
      <c r="J499" s="545">
        <v>0</v>
      </c>
      <c r="K499" s="545">
        <v>1.753901512038679E-3</v>
      </c>
      <c r="L499" s="545">
        <v>1.1126261958437052E-3</v>
      </c>
      <c r="M499" s="545">
        <v>3.3529470437284738E-3</v>
      </c>
      <c r="N499" s="545">
        <v>8.3866573667503894E-4</v>
      </c>
      <c r="O499" s="545">
        <v>5.5291636817089566E-4</v>
      </c>
      <c r="P499" s="545">
        <v>1.5258498174173807E-3</v>
      </c>
      <c r="Q499" s="545">
        <v>4.7221773569170253E-4</v>
      </c>
      <c r="R499" s="545">
        <v>3.8929389201623047E-3</v>
      </c>
      <c r="S499" s="545">
        <v>1.4774945625634008E-3</v>
      </c>
      <c r="T499" s="545">
        <v>1.7663527792065147E-3</v>
      </c>
      <c r="U499" s="545">
        <v>3.2895173179536019E-3</v>
      </c>
      <c r="V499" s="545">
        <v>3.0556846828946032E-3</v>
      </c>
      <c r="W499" s="545">
        <v>1.9458936035839541E-3</v>
      </c>
      <c r="X499" s="545">
        <v>1.9642642701618259E-3</v>
      </c>
      <c r="Y499" s="545">
        <v>2.1897540985822178E-3</v>
      </c>
      <c r="Z499" s="545">
        <v>0</v>
      </c>
      <c r="AA499" s="545">
        <v>1.9199610262523833E-3</v>
      </c>
      <c r="AB499" s="545">
        <v>5.6912216375535002E-4</v>
      </c>
      <c r="AC499" s="545">
        <v>2.035516272900305E-3</v>
      </c>
      <c r="AD499" s="545">
        <v>2.2174750057338227E-3</v>
      </c>
      <c r="AE499" s="545">
        <v>2.0348171011872712E-3</v>
      </c>
      <c r="AF499" s="545">
        <v>2.262843090288417E-3</v>
      </c>
      <c r="AG499" s="545">
        <v>2.9388862164336439E-3</v>
      </c>
      <c r="AH499" s="545">
        <v>1.8141880901187798E-3</v>
      </c>
      <c r="AI499" s="545">
        <v>0</v>
      </c>
      <c r="AJ499" s="545">
        <v>5.5166673927257749E-3</v>
      </c>
      <c r="AK499" s="545">
        <v>5.2357006489721376E-3</v>
      </c>
      <c r="AL499" s="545">
        <v>1.1201084557016982E-3</v>
      </c>
      <c r="AM499" s="545">
        <v>0</v>
      </c>
      <c r="AN499" s="545">
        <v>0</v>
      </c>
      <c r="AO499" s="545">
        <v>1.917943406193019E-3</v>
      </c>
      <c r="AP499" s="545">
        <v>1.5327985980887345E-3</v>
      </c>
      <c r="AQ499" s="545">
        <v>2.1980552236026156E-3</v>
      </c>
      <c r="AR499" s="545">
        <v>1.5396659767205009E-3</v>
      </c>
      <c r="AS499" s="545">
        <v>3.5334524058640007E-3</v>
      </c>
      <c r="AT499" s="545">
        <v>2.4496087575855406E-3</v>
      </c>
      <c r="AU499" s="545">
        <v>3.9898196961330587E-3</v>
      </c>
      <c r="AV499" s="545">
        <v>2.8921461726585198E-3</v>
      </c>
      <c r="AW499" s="545">
        <v>2.2193995902439383E-3</v>
      </c>
      <c r="AX499" s="545">
        <v>3.160748029197029E-3</v>
      </c>
      <c r="AY499" s="545">
        <v>6.5947264698440727E-4</v>
      </c>
      <c r="AZ499" s="545">
        <v>1.0225178851318286E-3</v>
      </c>
      <c r="BA499" s="545">
        <v>7.1525795574099574E-4</v>
      </c>
      <c r="BB499" s="545">
        <v>2.6382425386527707E-3</v>
      </c>
      <c r="BC499" s="545">
        <v>3.7177069102726466E-3</v>
      </c>
      <c r="BD499" s="545">
        <v>4.2846937254859378E-3</v>
      </c>
      <c r="BE499" s="545">
        <v>5.0179950953744574E-3</v>
      </c>
      <c r="BF499" s="545">
        <v>3.3479836337826983E-3</v>
      </c>
      <c r="BG499" s="545">
        <v>4.6631210435374862E-3</v>
      </c>
      <c r="BH499" s="545">
        <v>5.0316213599073453E-3</v>
      </c>
      <c r="BI499" s="545">
        <v>4.247964803016503E-3</v>
      </c>
      <c r="BJ499" s="545">
        <v>3.2074631661383897E-3</v>
      </c>
      <c r="BK499" s="545">
        <v>0</v>
      </c>
    </row>
    <row r="500" spans="1:63" ht="14.25" customHeight="1" x14ac:dyDescent="0.35">
      <c r="A500" s="529" t="s">
        <v>155</v>
      </c>
      <c r="B500" s="545">
        <v>-4.2360552107794059E-3</v>
      </c>
      <c r="C500" s="545">
        <v>-3.8187761873765581E-3</v>
      </c>
      <c r="D500" s="545">
        <v>-6.3047539282412727E-3</v>
      </c>
      <c r="E500" s="545">
        <v>-5.524765081406962E-3</v>
      </c>
      <c r="F500" s="545">
        <v>-4.9811140267718591E-3</v>
      </c>
      <c r="G500" s="545">
        <v>0</v>
      </c>
      <c r="H500" s="545">
        <v>0</v>
      </c>
      <c r="I500" s="545">
        <v>0</v>
      </c>
      <c r="J500" s="545">
        <v>0</v>
      </c>
      <c r="K500" s="545">
        <v>-2.4484595388224485E-3</v>
      </c>
      <c r="L500" s="545">
        <v>-1.5936796187016238E-3</v>
      </c>
      <c r="M500" s="545">
        <v>-5.3893274762091539E-3</v>
      </c>
      <c r="N500" s="545">
        <v>-1.1612235097482712E-3</v>
      </c>
      <c r="O500" s="545">
        <v>-4.8470051695283078E-3</v>
      </c>
      <c r="P500" s="545">
        <v>-2.0887220286278365E-3</v>
      </c>
      <c r="Q500" s="545">
        <v>-1.7490992905016794E-3</v>
      </c>
      <c r="R500" s="545">
        <v>-8.6040088613346195E-4</v>
      </c>
      <c r="S500" s="545">
        <v>-2.4084259592356376E-3</v>
      </c>
      <c r="T500" s="545">
        <v>-2.4054811495456538E-3</v>
      </c>
      <c r="U500" s="545">
        <v>-5.9386582193607183E-3</v>
      </c>
      <c r="V500" s="545">
        <v>-8.3541655204024431E-4</v>
      </c>
      <c r="W500" s="545">
        <v>-3.7360957333044146E-3</v>
      </c>
      <c r="X500" s="545">
        <v>-3.4458500760564405E-3</v>
      </c>
      <c r="Y500" s="545">
        <v>-3.7245169762649866E-3</v>
      </c>
      <c r="Z500" s="545">
        <v>0</v>
      </c>
      <c r="AA500" s="545">
        <v>-3.9137608245014477E-3</v>
      </c>
      <c r="AB500" s="545">
        <v>-4.1253340073649633E-3</v>
      </c>
      <c r="AC500" s="545">
        <v>-4.0718663756065731E-3</v>
      </c>
      <c r="AD500" s="545">
        <v>-3.3755671842635527E-3</v>
      </c>
      <c r="AE500" s="545">
        <v>-2.76657981655799E-3</v>
      </c>
      <c r="AF500" s="545">
        <v>-4.1483803605448641E-3</v>
      </c>
      <c r="AG500" s="545">
        <v>-2.5225043035010919E-3</v>
      </c>
      <c r="AH500" s="545">
        <v>-4.5848346845572029E-3</v>
      </c>
      <c r="AI500" s="545">
        <v>-7.4715733387405985E-3</v>
      </c>
      <c r="AJ500" s="545">
        <v>-7.1913765591642238E-3</v>
      </c>
      <c r="AK500" s="545">
        <v>-6.5788839011094785E-3</v>
      </c>
      <c r="AL500" s="545">
        <v>-1.970924727712548E-3</v>
      </c>
      <c r="AM500" s="545">
        <v>-4.2961847114191942E-3</v>
      </c>
      <c r="AN500" s="545">
        <v>0</v>
      </c>
      <c r="AO500" s="545">
        <v>-4.6328260633774071E-3</v>
      </c>
      <c r="AP500" s="545">
        <v>-1.8959214244338191E-3</v>
      </c>
      <c r="AQ500" s="545">
        <v>-1.1047748646528903E-3</v>
      </c>
      <c r="AR500" s="545">
        <v>-2.8315843133242227E-3</v>
      </c>
      <c r="AS500" s="545">
        <v>-3.023418024090055E-3</v>
      </c>
      <c r="AT500" s="545">
        <v>-4.0029284206803068E-3</v>
      </c>
      <c r="AU500" s="545">
        <v>-6.2075267359396379E-3</v>
      </c>
      <c r="AV500" s="545">
        <v>-6.1481689078188044E-3</v>
      </c>
      <c r="AW500" s="545">
        <v>-5.2382755992730458E-3</v>
      </c>
      <c r="AX500" s="545">
        <v>-4.8848189699610368E-3</v>
      </c>
      <c r="AY500" s="545">
        <v>-3.1469403904456896E-3</v>
      </c>
      <c r="AZ500" s="545">
        <v>-3.6662571121604123E-4</v>
      </c>
      <c r="BA500" s="545">
        <v>-1.7701107853275175E-3</v>
      </c>
      <c r="BB500" s="545">
        <v>-4.1931420787972252E-3</v>
      </c>
      <c r="BC500" s="545">
        <v>-5.4696789285189158E-3</v>
      </c>
      <c r="BD500" s="545">
        <v>-4.7685386352267784E-3</v>
      </c>
      <c r="BE500" s="545">
        <v>-7.0487078895028026E-3</v>
      </c>
      <c r="BF500" s="545">
        <v>-5.3197753369912705E-3</v>
      </c>
      <c r="BG500" s="545">
        <v>-5.526423995910257E-3</v>
      </c>
      <c r="BH500" s="545">
        <v>-7.4814082237026885E-3</v>
      </c>
      <c r="BI500" s="545">
        <v>-6.7387310760219366E-3</v>
      </c>
      <c r="BJ500" s="545">
        <v>-4.9931209907461182E-3</v>
      </c>
      <c r="BK500" s="545">
        <v>-1.0494322628239192E-2</v>
      </c>
    </row>
    <row r="501" spans="1:63" ht="14.25" customHeight="1" x14ac:dyDescent="0.35">
      <c r="A501" s="529" t="s">
        <v>156</v>
      </c>
      <c r="B501" s="545">
        <v>1.8632872324453861E-2</v>
      </c>
      <c r="C501" s="545">
        <v>6.1765325746454243E-3</v>
      </c>
      <c r="D501" s="545">
        <v>1.194195168129948E-2</v>
      </c>
      <c r="E501" s="545">
        <v>5.7450880356273758E-3</v>
      </c>
      <c r="F501" s="545">
        <v>2.5772818687271472E-2</v>
      </c>
      <c r="G501" s="545">
        <v>2.8278896942575165E-2</v>
      </c>
      <c r="H501" s="545">
        <v>3.0787505094562483E-2</v>
      </c>
      <c r="I501" s="545">
        <v>0</v>
      </c>
      <c r="J501" s="545">
        <v>0</v>
      </c>
      <c r="K501" s="545">
        <v>7.9913382294505494E-3</v>
      </c>
      <c r="L501" s="545">
        <v>7.1509893642790904E-3</v>
      </c>
      <c r="M501" s="545">
        <v>0</v>
      </c>
      <c r="N501" s="545">
        <v>3.1414769609077347E-3</v>
      </c>
      <c r="O501" s="545">
        <v>2.0406079840856964E-3</v>
      </c>
      <c r="P501" s="545">
        <v>5.2336037164297487E-3</v>
      </c>
      <c r="Q501" s="545">
        <v>4.5809210894417508E-3</v>
      </c>
      <c r="R501" s="545">
        <v>1.5598305455694433E-2</v>
      </c>
      <c r="S501" s="545">
        <v>8.9090777058067512E-3</v>
      </c>
      <c r="T501" s="545">
        <v>9.8954083043815994E-3</v>
      </c>
      <c r="U501" s="545">
        <v>2.0359603813376393E-3</v>
      </c>
      <c r="V501" s="545">
        <v>2.0381919498646812E-3</v>
      </c>
      <c r="W501" s="545">
        <v>1.183995804570836E-2</v>
      </c>
      <c r="X501" s="545">
        <v>1.0893791296910496E-2</v>
      </c>
      <c r="Y501" s="545">
        <v>1.1401898739078225E-2</v>
      </c>
      <c r="Z501" s="545">
        <v>0</v>
      </c>
      <c r="AA501" s="545">
        <v>1.3493149610591651E-2</v>
      </c>
      <c r="AB501" s="545">
        <v>1.5621209256773908E-2</v>
      </c>
      <c r="AC501" s="545">
        <v>1.1151991794663996E-2</v>
      </c>
      <c r="AD501" s="545">
        <v>1.0725017693049328E-2</v>
      </c>
      <c r="AE501" s="545">
        <v>7.6759540476455954E-3</v>
      </c>
      <c r="AF501" s="545">
        <v>1.2717284741215569E-2</v>
      </c>
      <c r="AG501" s="545">
        <v>1.3736476590434086E-3</v>
      </c>
      <c r="AH501" s="545">
        <v>7.4406430007609625E-4</v>
      </c>
      <c r="AI501" s="545">
        <v>1.8089313559772165E-2</v>
      </c>
      <c r="AJ501" s="545">
        <v>1.8047405447547092E-2</v>
      </c>
      <c r="AK501" s="545">
        <v>1.7488831746616591E-2</v>
      </c>
      <c r="AL501" s="545">
        <v>4.752901576439128E-4</v>
      </c>
      <c r="AM501" s="545">
        <v>1.7694282605013632E-2</v>
      </c>
      <c r="AN501" s="545">
        <v>0</v>
      </c>
      <c r="AO501" s="545">
        <v>3.7463226763745127E-3</v>
      </c>
      <c r="AP501" s="545">
        <v>1.3152691929156773E-3</v>
      </c>
      <c r="AQ501" s="545">
        <v>1.136029024018958E-2</v>
      </c>
      <c r="AR501" s="545">
        <v>3.7147613402895935E-4</v>
      </c>
      <c r="AS501" s="545">
        <v>1.4537845546177552E-2</v>
      </c>
      <c r="AT501" s="545">
        <v>1.2739244199548229E-2</v>
      </c>
      <c r="AU501" s="545">
        <v>1.9738284259399087E-2</v>
      </c>
      <c r="AV501" s="545">
        <v>1.5655253872410773E-2</v>
      </c>
      <c r="AW501" s="545">
        <v>2.3466301642124626E-2</v>
      </c>
      <c r="AX501" s="545">
        <v>1.0645572158024901E-2</v>
      </c>
      <c r="AY501" s="545">
        <v>3.6835412922717739E-3</v>
      </c>
      <c r="AZ501" s="545">
        <v>1.8073142750842338E-3</v>
      </c>
      <c r="BA501" s="545">
        <v>7.1540133030602955E-3</v>
      </c>
      <c r="BB501" s="545">
        <v>1.6912555779121149E-2</v>
      </c>
      <c r="BC501" s="545">
        <v>1.7741037195142317E-2</v>
      </c>
      <c r="BD501" s="545">
        <v>1.2697945277983944E-2</v>
      </c>
      <c r="BE501" s="545">
        <v>2.6801285330929243E-2</v>
      </c>
      <c r="BF501" s="545">
        <v>1.6100640301587608E-2</v>
      </c>
      <c r="BG501" s="545">
        <v>2.4053071172368778E-2</v>
      </c>
      <c r="BH501" s="545">
        <v>2.673566140784131E-2</v>
      </c>
      <c r="BI501" s="545">
        <v>2.4810093618978134E-2</v>
      </c>
      <c r="BJ501" s="545">
        <v>1.775858729664959E-2</v>
      </c>
      <c r="BK501" s="545">
        <v>3.3274524820981088E-2</v>
      </c>
    </row>
    <row r="502" spans="1:63" ht="14.25" customHeight="1" x14ac:dyDescent="0.35">
      <c r="A502" s="529" t="s">
        <v>157</v>
      </c>
      <c r="B502" s="545">
        <v>1.0628778240182445E-6</v>
      </c>
      <c r="C502" s="545">
        <v>7.2920340417240403E-7</v>
      </c>
      <c r="D502" s="545">
        <v>9.0935033433967108E-7</v>
      </c>
      <c r="E502" s="545">
        <v>5.976385614198733E-7</v>
      </c>
      <c r="F502" s="545">
        <v>1.3613380561329549E-6</v>
      </c>
      <c r="G502" s="545">
        <v>7.9758827884692171E-7</v>
      </c>
      <c r="H502" s="545">
        <v>1.4824258452721149E-6</v>
      </c>
      <c r="I502" s="545">
        <v>0</v>
      </c>
      <c r="J502" s="545">
        <v>1.1080810685429129E-7</v>
      </c>
      <c r="K502" s="545">
        <v>6.7141444162467729E-7</v>
      </c>
      <c r="L502" s="545">
        <v>4.9679255811332925E-7</v>
      </c>
      <c r="M502" s="545">
        <v>0</v>
      </c>
      <c r="N502" s="545">
        <v>3.6073095144039994E-7</v>
      </c>
      <c r="O502" s="545">
        <v>2.5468233363642169E-7</v>
      </c>
      <c r="P502" s="545">
        <v>2.4071028211860061E-7</v>
      </c>
      <c r="Q502" s="545">
        <v>2.6414231387424775E-7</v>
      </c>
      <c r="R502" s="545">
        <v>1.5039020981633705E-6</v>
      </c>
      <c r="S502" s="545">
        <v>6.1145846055302079E-7</v>
      </c>
      <c r="T502" s="545">
        <v>7.9362633490464266E-7</v>
      </c>
      <c r="U502" s="545">
        <v>1.4772716964371528E-7</v>
      </c>
      <c r="V502" s="545">
        <v>2.4201876811228748E-7</v>
      </c>
      <c r="W502" s="545">
        <v>9.7073821914852079E-7</v>
      </c>
      <c r="X502" s="545">
        <v>8.8909864552131018E-7</v>
      </c>
      <c r="Y502" s="545">
        <v>9.3661307810314391E-7</v>
      </c>
      <c r="Z502" s="545">
        <v>0</v>
      </c>
      <c r="AA502" s="545">
        <v>1.1661629619290284E-6</v>
      </c>
      <c r="AB502" s="545">
        <v>1.1512002088101965E-6</v>
      </c>
      <c r="AC502" s="545">
        <v>1.0256841494666781E-6</v>
      </c>
      <c r="AD502" s="545">
        <v>9.6890751242924251E-7</v>
      </c>
      <c r="AE502" s="545">
        <v>8.0351891530902824E-7</v>
      </c>
      <c r="AF502" s="545">
        <v>1.0442706074081425E-6</v>
      </c>
      <c r="AG502" s="545">
        <v>7.5118003405482918E-7</v>
      </c>
      <c r="AH502" s="545">
        <v>8.315340514238057E-7</v>
      </c>
      <c r="AI502" s="545">
        <v>1.7956321614238774E-6</v>
      </c>
      <c r="AJ502" s="545">
        <v>1.4591125785756476E-6</v>
      </c>
      <c r="AK502" s="545">
        <v>1.6951039428131129E-6</v>
      </c>
      <c r="AL502" s="545">
        <v>3.1769839860924333E-7</v>
      </c>
      <c r="AM502" s="545">
        <v>1.617715805781065E-6</v>
      </c>
      <c r="AN502" s="545">
        <v>0</v>
      </c>
      <c r="AO502" s="545">
        <v>6.0876860580636175E-7</v>
      </c>
      <c r="AP502" s="545">
        <v>6.0585941851712109E-7</v>
      </c>
      <c r="AQ502" s="545">
        <v>8.8005554808262674E-7</v>
      </c>
      <c r="AR502" s="545">
        <v>3.1333099088482904E-7</v>
      </c>
      <c r="AS502" s="545">
        <v>1.2628897002537206E-6</v>
      </c>
      <c r="AT502" s="545">
        <v>1.10332589405106E-6</v>
      </c>
      <c r="AU502" s="545">
        <v>1.7800658979838904E-6</v>
      </c>
      <c r="AV502" s="545">
        <v>1.5196783197893698E-6</v>
      </c>
      <c r="AW502" s="545">
        <v>1.0272436573966003E-6</v>
      </c>
      <c r="AX502" s="545">
        <v>1.4377012911567688E-6</v>
      </c>
      <c r="AY502" s="545">
        <v>1.2728813311992368E-6</v>
      </c>
      <c r="AZ502" s="545">
        <v>1.4776314538483883E-6</v>
      </c>
      <c r="BA502" s="545">
        <v>2.8631255219985252E-7</v>
      </c>
      <c r="BB502" s="545">
        <v>1.2156944776027735E-6</v>
      </c>
      <c r="BC502" s="545">
        <v>1.2993604559181035E-6</v>
      </c>
      <c r="BD502" s="545">
        <v>1.0442718183977416E-6</v>
      </c>
      <c r="BE502" s="545">
        <v>1.8806108730753442E-6</v>
      </c>
      <c r="BF502" s="545">
        <v>1.4444745953166952E-6</v>
      </c>
      <c r="BG502" s="545">
        <v>1.6266102648253447E-6</v>
      </c>
      <c r="BH502" s="545">
        <v>1.9560397169820683E-6</v>
      </c>
      <c r="BI502" s="545">
        <v>1.7319125556197583E-6</v>
      </c>
      <c r="BJ502" s="545">
        <v>1.5784895237756179E-6</v>
      </c>
      <c r="BK502" s="545">
        <v>2.5415913476201869E-6</v>
      </c>
    </row>
    <row r="503" spans="1:63" ht="14.25" customHeight="1" x14ac:dyDescent="0.35">
      <c r="A503" s="529" t="s">
        <v>158</v>
      </c>
      <c r="B503" s="545">
        <v>2.4612787749280655E-2</v>
      </c>
      <c r="C503" s="545">
        <v>1.1472572870383261E-2</v>
      </c>
      <c r="D503" s="545">
        <v>1.9846605303813492E-2</v>
      </c>
      <c r="E503" s="545">
        <v>1.9390311170524359E-2</v>
      </c>
      <c r="F503" s="545">
        <v>6.367114986387163E-3</v>
      </c>
      <c r="G503" s="545">
        <v>1.473804563903427E-3</v>
      </c>
      <c r="H503" s="545">
        <v>7.9210694130618848E-4</v>
      </c>
      <c r="I503" s="545">
        <v>0</v>
      </c>
      <c r="J503" s="545">
        <v>0</v>
      </c>
      <c r="K503" s="545">
        <v>2.0581439893816424E-2</v>
      </c>
      <c r="L503" s="545">
        <v>1.4312416492732977E-2</v>
      </c>
      <c r="M503" s="545">
        <v>3.3177844433421533E-2</v>
      </c>
      <c r="N503" s="545">
        <v>1.488226278955051E-2</v>
      </c>
      <c r="O503" s="545">
        <v>5.6989014496328996E-3</v>
      </c>
      <c r="P503" s="545">
        <v>1.728395118651687E-2</v>
      </c>
      <c r="Q503" s="545">
        <v>9.2383743784516252E-4</v>
      </c>
      <c r="R503" s="545">
        <v>1.9376328019733855E-2</v>
      </c>
      <c r="S503" s="545">
        <v>1.37938850188819E-2</v>
      </c>
      <c r="T503" s="545">
        <v>8.6903765370819029E-3</v>
      </c>
      <c r="U503" s="545">
        <v>0</v>
      </c>
      <c r="V503" s="545">
        <v>8.4649437243830984E-4</v>
      </c>
      <c r="W503" s="545">
        <v>1.7566651487634932E-2</v>
      </c>
      <c r="X503" s="545">
        <v>7.4631264229526326E-3</v>
      </c>
      <c r="Y503" s="545">
        <v>1.5868647084800531E-2</v>
      </c>
      <c r="Z503" s="545">
        <v>0</v>
      </c>
      <c r="AA503" s="545">
        <v>1.6521588625007029E-2</v>
      </c>
      <c r="AB503" s="545">
        <v>1.6285544712131478E-2</v>
      </c>
      <c r="AC503" s="545">
        <v>1.1303744949266246E-2</v>
      </c>
      <c r="AD503" s="545">
        <v>1.8863640234856524E-2</v>
      </c>
      <c r="AE503" s="545">
        <v>2.240390919177589E-2</v>
      </c>
      <c r="AF503" s="545">
        <v>1.7579164663686819E-2</v>
      </c>
      <c r="AG503" s="545">
        <v>2.749638279955784E-2</v>
      </c>
      <c r="AH503" s="545">
        <v>2.8635486357328009E-2</v>
      </c>
      <c r="AI503" s="545">
        <v>0</v>
      </c>
      <c r="AJ503" s="545">
        <v>3.4527393532519088E-2</v>
      </c>
      <c r="AK503" s="545">
        <v>3.4115100958453402E-2</v>
      </c>
      <c r="AL503" s="545">
        <v>1.2287337103152747E-2</v>
      </c>
      <c r="AM503" s="545">
        <v>3.8124279099244117E-2</v>
      </c>
      <c r="AN503" s="545">
        <v>0</v>
      </c>
      <c r="AO503" s="545">
        <v>1.5487650254067963E-2</v>
      </c>
      <c r="AP503" s="545">
        <v>7.006029132597652E-3</v>
      </c>
      <c r="AQ503" s="545">
        <v>1.6998660573404923E-2</v>
      </c>
      <c r="AR503" s="545">
        <v>1.5654153782761217E-2</v>
      </c>
      <c r="AS503" s="545">
        <v>2.1026549693064094E-2</v>
      </c>
      <c r="AT503" s="545">
        <v>1.3927010556003422E-2</v>
      </c>
      <c r="AU503" s="545">
        <v>2.2362151661450568E-2</v>
      </c>
      <c r="AV503" s="545">
        <v>1.8719652255183124E-2</v>
      </c>
      <c r="AW503" s="545">
        <v>1.1406987060140362E-2</v>
      </c>
      <c r="AX503" s="545">
        <v>1.551328109756042E-2</v>
      </c>
      <c r="AY503" s="545">
        <v>3.5426180326246046E-2</v>
      </c>
      <c r="AZ503" s="545">
        <v>2.5822746111460366E-2</v>
      </c>
      <c r="BA503" s="545">
        <v>4.4372220011681144E-3</v>
      </c>
      <c r="BB503" s="545">
        <v>1.9358387175851782E-2</v>
      </c>
      <c r="BC503" s="545">
        <v>2.0138609800204779E-2</v>
      </c>
      <c r="BD503" s="545">
        <v>2.6196533484396215E-2</v>
      </c>
      <c r="BE503" s="545">
        <v>3.5900219991987573E-2</v>
      </c>
      <c r="BF503" s="545">
        <v>1.9499766865984522E-2</v>
      </c>
      <c r="BG503" s="545">
        <v>3.0660576075104553E-2</v>
      </c>
      <c r="BH503" s="545">
        <v>3.5915512631949288E-2</v>
      </c>
      <c r="BI503" s="545">
        <v>2.7280168548151133E-2</v>
      </c>
      <c r="BJ503" s="545">
        <v>2.1815731458446608E-2</v>
      </c>
      <c r="BK503" s="545">
        <v>4.0462790651892344E-2</v>
      </c>
    </row>
    <row r="504" spans="1:63" ht="14.25" customHeight="1" x14ac:dyDescent="0.35">
      <c r="A504" s="529" t="s">
        <v>159</v>
      </c>
      <c r="B504" s="545">
        <v>6.6355227416943201E-3</v>
      </c>
      <c r="C504" s="545">
        <v>4.6098917593987918E-3</v>
      </c>
      <c r="D504" s="545">
        <v>3.0346840199963654E-3</v>
      </c>
      <c r="E504" s="545">
        <v>1.494917203954069E-3</v>
      </c>
      <c r="F504" s="545">
        <v>1.9103433738699462E-3</v>
      </c>
      <c r="G504" s="545">
        <v>2.444887027878226E-3</v>
      </c>
      <c r="H504" s="545">
        <v>7.0983306318803214E-3</v>
      </c>
      <c r="I504" s="545">
        <v>1.00236972030697E-3</v>
      </c>
      <c r="J504" s="545">
        <v>0</v>
      </c>
      <c r="K504" s="545">
        <v>3.0144008182294074E-3</v>
      </c>
      <c r="L504" s="545">
        <v>2.2544540665276449E-3</v>
      </c>
      <c r="M504" s="545">
        <v>0</v>
      </c>
      <c r="N504" s="545">
        <v>2.6685672408243068E-3</v>
      </c>
      <c r="O504" s="545">
        <v>1.3775943359978717E-3</v>
      </c>
      <c r="P504" s="545">
        <v>1.8465368304133242E-3</v>
      </c>
      <c r="Q504" s="545">
        <v>2.7684444463707833E-3</v>
      </c>
      <c r="R504" s="545">
        <v>5.5119463236924758E-3</v>
      </c>
      <c r="S504" s="545">
        <v>2.537499671000888E-3</v>
      </c>
      <c r="T504" s="545">
        <v>3.5136191355294275E-3</v>
      </c>
      <c r="U504" s="545">
        <v>8.1573937774455287E-4</v>
      </c>
      <c r="V504" s="545">
        <v>2.3028486965102311E-3</v>
      </c>
      <c r="W504" s="545">
        <v>4.396689979721688E-3</v>
      </c>
      <c r="X504" s="545">
        <v>3.5135373099004362E-3</v>
      </c>
      <c r="Y504" s="545">
        <v>4.142776955013785E-3</v>
      </c>
      <c r="Z504" s="545">
        <v>0</v>
      </c>
      <c r="AA504" s="545">
        <v>4.6289177838723218E-3</v>
      </c>
      <c r="AB504" s="545">
        <v>2.2893464577367377E-3</v>
      </c>
      <c r="AC504" s="545">
        <v>3.1562676192617859E-3</v>
      </c>
      <c r="AD504" s="545">
        <v>5.2794758640208311E-3</v>
      </c>
      <c r="AE504" s="545">
        <v>2.3196588403970775E-3</v>
      </c>
      <c r="AF504" s="545">
        <v>4.7163255459794157E-3</v>
      </c>
      <c r="AG504" s="545">
        <v>6.1796434342616486E-3</v>
      </c>
      <c r="AH504" s="545">
        <v>5.0234048426871262E-3</v>
      </c>
      <c r="AI504" s="545">
        <v>9.5320625747481319E-3</v>
      </c>
      <c r="AJ504" s="545">
        <v>8.3984314707350183E-3</v>
      </c>
      <c r="AK504" s="545">
        <v>8.5430598288987088E-3</v>
      </c>
      <c r="AL504" s="545">
        <v>2.1807120074029463E-3</v>
      </c>
      <c r="AM504" s="545">
        <v>3.755811463878185E-3</v>
      </c>
      <c r="AN504" s="545">
        <v>0</v>
      </c>
      <c r="AO504" s="545">
        <v>4.3028911406065226E-3</v>
      </c>
      <c r="AP504" s="545">
        <v>2.1481851877473289E-3</v>
      </c>
      <c r="AQ504" s="545">
        <v>1.9933689811510455E-3</v>
      </c>
      <c r="AR504" s="545">
        <v>4.1264162712036402E-3</v>
      </c>
      <c r="AS504" s="545">
        <v>5.1541081921922544E-3</v>
      </c>
      <c r="AT504" s="545">
        <v>4.7334385663937101E-3</v>
      </c>
      <c r="AU504" s="545">
        <v>6.5227444232526261E-3</v>
      </c>
      <c r="AV504" s="545">
        <v>7.2301275073960803E-3</v>
      </c>
      <c r="AW504" s="545">
        <v>5.502917639550969E-3</v>
      </c>
      <c r="AX504" s="545">
        <v>4.5203021558440915E-3</v>
      </c>
      <c r="AY504" s="545">
        <v>2.970229044489093E-4</v>
      </c>
      <c r="AZ504" s="545">
        <v>1.6940963756306724E-3</v>
      </c>
      <c r="BA504" s="545">
        <v>4.9976700834632811E-4</v>
      </c>
      <c r="BB504" s="545">
        <v>4.5733968777515706E-3</v>
      </c>
      <c r="BC504" s="545">
        <v>7.8996184178644104E-3</v>
      </c>
      <c r="BD504" s="545">
        <v>6.6719705728050683E-3</v>
      </c>
      <c r="BE504" s="545">
        <v>8.8644365597241818E-3</v>
      </c>
      <c r="BF504" s="545">
        <v>7.3955014399823679E-3</v>
      </c>
      <c r="BG504" s="545">
        <v>9.4930721734560602E-3</v>
      </c>
      <c r="BH504" s="545">
        <v>1.0126943755827499E-2</v>
      </c>
      <c r="BI504" s="545">
        <v>7.596717700729067E-3</v>
      </c>
      <c r="BJ504" s="545">
        <v>6.6080783628081514E-3</v>
      </c>
      <c r="BK504" s="545">
        <v>1.2889660921749405E-2</v>
      </c>
    </row>
    <row r="505" spans="1:63" ht="14.25" customHeight="1" x14ac:dyDescent="0.35">
      <c r="A505" s="529" t="s">
        <v>160</v>
      </c>
      <c r="B505" s="545">
        <v>4.0177152187582804E-3</v>
      </c>
      <c r="C505" s="545">
        <v>2.4225893978339985E-3</v>
      </c>
      <c r="D505" s="545">
        <v>1.8158952786328185E-3</v>
      </c>
      <c r="E505" s="545">
        <v>4.2350980401843139E-3</v>
      </c>
      <c r="F505" s="545">
        <v>2.9162264322606514E-3</v>
      </c>
      <c r="G505" s="545">
        <v>0</v>
      </c>
      <c r="H505" s="545">
        <v>6.0352862726099476E-3</v>
      </c>
      <c r="I505" s="545">
        <v>8.8118661000506256E-3</v>
      </c>
      <c r="J505" s="545">
        <v>9.2396072861127658E-3</v>
      </c>
      <c r="K505" s="545">
        <v>4.4628189839740753E-3</v>
      </c>
      <c r="L505" s="545">
        <v>3.2704437663821861E-3</v>
      </c>
      <c r="M505" s="545">
        <v>9.2923286137431872E-3</v>
      </c>
      <c r="N505" s="545">
        <v>3.6054368731459558E-3</v>
      </c>
      <c r="O505" s="545">
        <v>3.5196139264459048E-3</v>
      </c>
      <c r="P505" s="545">
        <v>6.9881394722302245E-3</v>
      </c>
      <c r="Q505" s="545">
        <v>1.1320121439973656E-3</v>
      </c>
      <c r="R505" s="545">
        <v>3.5318803514426769E-3</v>
      </c>
      <c r="S505" s="545">
        <v>4.2038814404930539E-3</v>
      </c>
      <c r="T505" s="545">
        <v>4.3400148165901077E-3</v>
      </c>
      <c r="U505" s="545">
        <v>9.0205632728409778E-3</v>
      </c>
      <c r="V505" s="545">
        <v>1.301819240204868E-3</v>
      </c>
      <c r="W505" s="545">
        <v>4.4054068347402298E-3</v>
      </c>
      <c r="X505" s="545">
        <v>3.722959172056832E-3</v>
      </c>
      <c r="Y505" s="545">
        <v>3.4981611101556616E-3</v>
      </c>
      <c r="Z505" s="545">
        <v>0</v>
      </c>
      <c r="AA505" s="545">
        <v>4.9874685314203124E-3</v>
      </c>
      <c r="AB505" s="545">
        <v>3.8995804896923112E-3</v>
      </c>
      <c r="AC505" s="545">
        <v>3.9333675381025791E-3</v>
      </c>
      <c r="AD505" s="545">
        <v>5.7099497902077297E-3</v>
      </c>
      <c r="AE505" s="545">
        <v>4.4797286060948094E-3</v>
      </c>
      <c r="AF505" s="545">
        <v>4.6957711983073658E-3</v>
      </c>
      <c r="AG505" s="545">
        <v>5.524029276878035E-3</v>
      </c>
      <c r="AH505" s="545">
        <v>4.0871408446965856E-3</v>
      </c>
      <c r="AI505" s="545">
        <v>0</v>
      </c>
      <c r="AJ505" s="545">
        <v>7.046896151563696E-3</v>
      </c>
      <c r="AK505" s="545">
        <v>7.3141430359791289E-3</v>
      </c>
      <c r="AL505" s="545">
        <v>3.2499651421358852E-3</v>
      </c>
      <c r="AM505" s="545">
        <v>0</v>
      </c>
      <c r="AN505" s="545">
        <v>0</v>
      </c>
      <c r="AO505" s="545">
        <v>3.5087834797488645E-3</v>
      </c>
      <c r="AP505" s="545">
        <v>1.3493451255971538E-3</v>
      </c>
      <c r="AQ505" s="545">
        <v>4.3879666201148615E-3</v>
      </c>
      <c r="AR505" s="545">
        <v>0</v>
      </c>
      <c r="AS505" s="545">
        <v>1.1368728328097846E-3</v>
      </c>
      <c r="AT505" s="545">
        <v>3.2360826743648638E-3</v>
      </c>
      <c r="AU505" s="545">
        <v>5.5612646230293831E-3</v>
      </c>
      <c r="AV505" s="545">
        <v>1.2656898536122824E-3</v>
      </c>
      <c r="AW505" s="545">
        <v>3.3625753326537271E-3</v>
      </c>
      <c r="AX505" s="545">
        <v>-1.4217944762624773E-3</v>
      </c>
      <c r="AY505" s="545">
        <v>1.7910300529006111E-3</v>
      </c>
      <c r="AZ505" s="545">
        <v>2.6310608546174037E-4</v>
      </c>
      <c r="BA505" s="545">
        <v>3.3736204742336644E-3</v>
      </c>
      <c r="BB505" s="545">
        <v>5.3610719798053994E-3</v>
      </c>
      <c r="BC505" s="545">
        <v>1.5999999718802813E-3</v>
      </c>
      <c r="BD505" s="545">
        <v>3.6382534854229854E-3</v>
      </c>
      <c r="BE505" s="545">
        <v>8.0651965612332632E-3</v>
      </c>
      <c r="BF505" s="545">
        <v>4.9148972898282314E-3</v>
      </c>
      <c r="BG505" s="545">
        <v>6.1147185032856743E-3</v>
      </c>
      <c r="BH505" s="545">
        <v>8.169072233219464E-3</v>
      </c>
      <c r="BI505" s="545">
        <v>6.3697204551513321E-3</v>
      </c>
      <c r="BJ505" s="545">
        <v>3.1366199131937205E-3</v>
      </c>
      <c r="BK505" s="545">
        <v>9.5376910490103037E-3</v>
      </c>
    </row>
    <row r="506" spans="1:63" ht="14.25" customHeight="1" x14ac:dyDescent="0.35">
      <c r="A506" s="529" t="s">
        <v>161</v>
      </c>
      <c r="B506" s="545">
        <v>2.5179146974403904E-2</v>
      </c>
      <c r="C506" s="545">
        <v>1.3364448108449355E-2</v>
      </c>
      <c r="D506" s="545">
        <v>2.9380354915010357E-2</v>
      </c>
      <c r="E506" s="545">
        <v>1.9594543279268184E-2</v>
      </c>
      <c r="F506" s="545">
        <v>2.9163541669611809E-3</v>
      </c>
      <c r="G506" s="545">
        <v>7.7341289044069624E-3</v>
      </c>
      <c r="H506" s="545">
        <v>3.204576903478773E-2</v>
      </c>
      <c r="I506" s="545">
        <v>0</v>
      </c>
      <c r="J506" s="545">
        <v>0</v>
      </c>
      <c r="K506" s="545">
        <v>6.3044480925403146E-3</v>
      </c>
      <c r="L506" s="545">
        <v>4.1562535867253224E-3</v>
      </c>
      <c r="M506" s="545">
        <v>3.2357468539297891E-2</v>
      </c>
      <c r="N506" s="545">
        <v>3.7473815752638606E-3</v>
      </c>
      <c r="O506" s="545">
        <v>1.4396901654308999E-3</v>
      </c>
      <c r="P506" s="545">
        <v>3.8345633121917564E-3</v>
      </c>
      <c r="Q506" s="545">
        <v>3.0388610146740358E-3</v>
      </c>
      <c r="R506" s="545">
        <v>1.9300919173252749E-2</v>
      </c>
      <c r="S506" s="545">
        <v>7.0675545270696147E-3</v>
      </c>
      <c r="T506" s="545">
        <v>1.0424840355339681E-2</v>
      </c>
      <c r="U506" s="545">
        <v>3.1573415655909622E-3</v>
      </c>
      <c r="V506" s="545">
        <v>1.6194138962457015E-3</v>
      </c>
      <c r="W506" s="545">
        <v>9.3085305942497958E-3</v>
      </c>
      <c r="X506" s="545">
        <v>1.0054043324421827E-2</v>
      </c>
      <c r="Y506" s="545">
        <v>1.1264353067247745E-2</v>
      </c>
      <c r="Z506" s="545">
        <v>0</v>
      </c>
      <c r="AA506" s="545">
        <v>1.3164252661954728E-2</v>
      </c>
      <c r="AB506" s="545">
        <v>1.3710549165343623E-2</v>
      </c>
      <c r="AC506" s="545">
        <v>9.9731784989996481E-3</v>
      </c>
      <c r="AD506" s="545">
        <v>1.091550145508146E-2</v>
      </c>
      <c r="AE506" s="545">
        <v>7.8125974846996789E-3</v>
      </c>
      <c r="AF506" s="545">
        <v>1.1236558017689319E-2</v>
      </c>
      <c r="AG506" s="545">
        <v>3.8891643935290141E-3</v>
      </c>
      <c r="AH506" s="545">
        <v>3.6123100456234326E-3</v>
      </c>
      <c r="AI506" s="545">
        <v>0</v>
      </c>
      <c r="AJ506" s="545">
        <v>1.6924218917076562E-2</v>
      </c>
      <c r="AK506" s="545">
        <v>1.5833592534533855E-2</v>
      </c>
      <c r="AL506" s="545">
        <v>9.0981946966964744E-4</v>
      </c>
      <c r="AM506" s="545">
        <v>1.7384529044610634E-2</v>
      </c>
      <c r="AN506" s="545">
        <v>3.6402152106710162E-2</v>
      </c>
      <c r="AO506" s="545">
        <v>7.6779434536633027E-3</v>
      </c>
      <c r="AP506" s="545">
        <v>6.5173837847286543E-3</v>
      </c>
      <c r="AQ506" s="545">
        <v>8.5228768395797742E-3</v>
      </c>
      <c r="AR506" s="545">
        <v>2.2034681881768579E-3</v>
      </c>
      <c r="AS506" s="545">
        <v>1.8058259484885077E-2</v>
      </c>
      <c r="AT506" s="545">
        <v>1.2905393642368004E-2</v>
      </c>
      <c r="AU506" s="545">
        <v>1.9713061371727243E-2</v>
      </c>
      <c r="AV506" s="545">
        <v>1.6133485207916829E-2</v>
      </c>
      <c r="AW506" s="545">
        <v>1.881611643299869E-2</v>
      </c>
      <c r="AX506" s="545">
        <v>5.4433284616605153E-3</v>
      </c>
      <c r="AY506" s="545">
        <v>1.049143828878844E-2</v>
      </c>
      <c r="AZ506" s="545">
        <v>5.4346733608580259E-3</v>
      </c>
      <c r="BA506" s="545">
        <v>2.0337368529686427E-3</v>
      </c>
      <c r="BB506" s="545">
        <v>1.8441314349927244E-2</v>
      </c>
      <c r="BC506" s="545">
        <v>1.7643172092525469E-2</v>
      </c>
      <c r="BD506" s="545">
        <v>2.1297665451769223E-2</v>
      </c>
      <c r="BE506" s="545">
        <v>3.1436324416693813E-2</v>
      </c>
      <c r="BF506" s="545">
        <v>1.844258599093463E-2</v>
      </c>
      <c r="BG506" s="545">
        <v>2.8518482702238303E-2</v>
      </c>
      <c r="BH506" s="545">
        <v>3.1104881959653372E-2</v>
      </c>
      <c r="BI506" s="545">
        <v>2.1220951010046653E-2</v>
      </c>
      <c r="BJ506" s="545">
        <v>1.6520983387566465E-2</v>
      </c>
      <c r="BK506" s="545">
        <v>3.6402034460399954E-2</v>
      </c>
    </row>
    <row r="507" spans="1:63" ht="14.25" customHeight="1" x14ac:dyDescent="0.35">
      <c r="A507" s="529" t="s">
        <v>162</v>
      </c>
      <c r="B507" s="545">
        <v>1.8593100785305788E-3</v>
      </c>
      <c r="C507" s="545">
        <v>1.5382743226307486E-3</v>
      </c>
      <c r="D507" s="545">
        <v>9.6810497461110711E-4</v>
      </c>
      <c r="E507" s="545">
        <v>6.3216281106969168E-4</v>
      </c>
      <c r="F507" s="545">
        <v>1.7004591781808371E-3</v>
      </c>
      <c r="G507" s="545">
        <v>0</v>
      </c>
      <c r="H507" s="545">
        <v>0</v>
      </c>
      <c r="I507" s="545">
        <v>3.8856239880901522E-3</v>
      </c>
      <c r="J507" s="545">
        <v>0</v>
      </c>
      <c r="K507" s="545">
        <v>7.0829196871167554E-4</v>
      </c>
      <c r="L507" s="545">
        <v>2.4396034245810074E-4</v>
      </c>
      <c r="M507" s="545">
        <v>3.2938060079144467E-3</v>
      </c>
      <c r="N507" s="545">
        <v>1.7289705184385528E-4</v>
      </c>
      <c r="O507" s="545">
        <v>1.1192342239920911E-3</v>
      </c>
      <c r="P507" s="545">
        <v>2.2029822717534449E-4</v>
      </c>
      <c r="Q507" s="545">
        <v>3.237690742161931E-3</v>
      </c>
      <c r="R507" s="545">
        <v>1.6703765083548921E-3</v>
      </c>
      <c r="S507" s="545">
        <v>1.0333893866719707E-3</v>
      </c>
      <c r="T507" s="545">
        <v>1.0644652114886238E-3</v>
      </c>
      <c r="U507" s="545">
        <v>0</v>
      </c>
      <c r="V507" s="545">
        <v>1.0199188911902365E-3</v>
      </c>
      <c r="W507" s="545">
        <v>1.6519596683901049E-3</v>
      </c>
      <c r="X507" s="545">
        <v>1.2189931540519418E-3</v>
      </c>
      <c r="Y507" s="545">
        <v>1.2951986750801602E-3</v>
      </c>
      <c r="Z507" s="545">
        <v>0</v>
      </c>
      <c r="AA507" s="545">
        <v>1.3872176327178482E-3</v>
      </c>
      <c r="AB507" s="545">
        <v>1.5811963904435759E-3</v>
      </c>
      <c r="AC507" s="545">
        <v>1.3610854736235646E-3</v>
      </c>
      <c r="AD507" s="545">
        <v>1.3967163872401539E-3</v>
      </c>
      <c r="AE507" s="545">
        <v>1.3004091369907462E-3</v>
      </c>
      <c r="AF507" s="545">
        <v>1.6673738620565965E-3</v>
      </c>
      <c r="AG507" s="545">
        <v>3.8530028871048827E-5</v>
      </c>
      <c r="AH507" s="545">
        <v>3.8330251416664667E-4</v>
      </c>
      <c r="AI507" s="545">
        <v>0</v>
      </c>
      <c r="AJ507" s="545">
        <v>3.069573198065504E-3</v>
      </c>
      <c r="AK507" s="545">
        <v>2.1032335481022085E-3</v>
      </c>
      <c r="AL507" s="545">
        <v>0</v>
      </c>
      <c r="AM507" s="545">
        <v>0</v>
      </c>
      <c r="AN507" s="545">
        <v>0</v>
      </c>
      <c r="AO507" s="545">
        <v>6.1194884753115199E-4</v>
      </c>
      <c r="AP507" s="545">
        <v>5.7903262635782514E-4</v>
      </c>
      <c r="AQ507" s="545">
        <v>7.1709765440228408E-4</v>
      </c>
      <c r="AR507" s="545">
        <v>1.4244668452520595E-5</v>
      </c>
      <c r="AS507" s="545">
        <v>1.4689399098280701E-3</v>
      </c>
      <c r="AT507" s="545">
        <v>1.0022163402639336E-3</v>
      </c>
      <c r="AU507" s="545">
        <v>2.3600921452708681E-3</v>
      </c>
      <c r="AV507" s="545">
        <v>1.8537650104887412E-3</v>
      </c>
      <c r="AW507" s="545">
        <v>2.811012379916837E-3</v>
      </c>
      <c r="AX507" s="545">
        <v>2.9660379166031518E-3</v>
      </c>
      <c r="AY507" s="545">
        <v>4.8925659305633579E-4</v>
      </c>
      <c r="AZ507" s="545">
        <v>1.0494332388599694E-3</v>
      </c>
      <c r="BA507" s="545">
        <v>2.9070004544727563E-4</v>
      </c>
      <c r="BB507" s="545">
        <v>1.7180023371480659E-3</v>
      </c>
      <c r="BC507" s="545">
        <v>2.0609116392063058E-3</v>
      </c>
      <c r="BD507" s="545">
        <v>2.2809553464504845E-3</v>
      </c>
      <c r="BE507" s="545">
        <v>2.845971030246038E-3</v>
      </c>
      <c r="BF507" s="545">
        <v>1.3669377732959509E-3</v>
      </c>
      <c r="BG507" s="545">
        <v>2.7346507648130058E-3</v>
      </c>
      <c r="BH507" s="545">
        <v>2.9701043345435681E-3</v>
      </c>
      <c r="BI507" s="545">
        <v>2.5654209597672016E-3</v>
      </c>
      <c r="BJ507" s="545">
        <v>2.0908361529241599E-3</v>
      </c>
      <c r="BK507" s="545">
        <v>4.0389459152081284E-3</v>
      </c>
    </row>
    <row r="508" spans="1:63" ht="14.25" customHeight="1" x14ac:dyDescent="0.35">
      <c r="A508" s="529" t="s">
        <v>292</v>
      </c>
      <c r="B508" s="545">
        <v>2.0280194982992272E-3</v>
      </c>
      <c r="C508" s="545">
        <v>1.9907613857443828E-3</v>
      </c>
      <c r="D508" s="545">
        <v>1.6678468922386492E-3</v>
      </c>
      <c r="E508" s="545">
        <v>9.9651012405820678E-4</v>
      </c>
      <c r="F508" s="545">
        <v>2.464738307051685E-3</v>
      </c>
      <c r="G508" s="545">
        <v>2.4305861329259179E-3</v>
      </c>
      <c r="H508" s="545">
        <v>0</v>
      </c>
      <c r="I508" s="545">
        <v>2.9295869686039311E-3</v>
      </c>
      <c r="J508" s="545">
        <v>0</v>
      </c>
      <c r="K508" s="545">
        <v>1.3920085380162805E-3</v>
      </c>
      <c r="L508" s="545">
        <v>1.3367728752876329E-3</v>
      </c>
      <c r="M508" s="545">
        <v>0</v>
      </c>
      <c r="N508" s="545">
        <v>8.826308224620218E-4</v>
      </c>
      <c r="O508" s="545">
        <v>3.9532406814941397E-4</v>
      </c>
      <c r="P508" s="545">
        <v>2.3983548769626107E-3</v>
      </c>
      <c r="Q508" s="545">
        <v>2.2046159672403111E-4</v>
      </c>
      <c r="R508" s="545">
        <v>2.7269507891248866E-3</v>
      </c>
      <c r="S508" s="545">
        <v>1.6250525018994227E-3</v>
      </c>
      <c r="T508" s="545">
        <v>2.1424204007715205E-3</v>
      </c>
      <c r="U508" s="545">
        <v>0</v>
      </c>
      <c r="V508" s="545">
        <v>3.1088503970294677E-4</v>
      </c>
      <c r="W508" s="545">
        <v>1.415648915573757E-3</v>
      </c>
      <c r="X508" s="545">
        <v>1.9263167441485424E-3</v>
      </c>
      <c r="Y508" s="545">
        <v>2.1707776680961288E-3</v>
      </c>
      <c r="Z508" s="545">
        <v>0</v>
      </c>
      <c r="AA508" s="545">
        <v>2.084764330846894E-3</v>
      </c>
      <c r="AB508" s="545">
        <v>2.4965681922360255E-3</v>
      </c>
      <c r="AC508" s="545">
        <v>1.7918268615576814E-3</v>
      </c>
      <c r="AD508" s="545">
        <v>2.3607579526784294E-3</v>
      </c>
      <c r="AE508" s="545">
        <v>2.3078759065150709E-3</v>
      </c>
      <c r="AF508" s="545">
        <v>2.4496725406414868E-3</v>
      </c>
      <c r="AG508" s="545">
        <v>0</v>
      </c>
      <c r="AH508" s="545">
        <v>3.9301337712666334E-4</v>
      </c>
      <c r="AI508" s="545">
        <v>0</v>
      </c>
      <c r="AJ508" s="545">
        <v>3.020211361228496E-3</v>
      </c>
      <c r="AK508" s="545">
        <v>2.8354242241825896E-3</v>
      </c>
      <c r="AL508" s="545">
        <v>2.4060901401920065E-4</v>
      </c>
      <c r="AM508" s="545">
        <v>0</v>
      </c>
      <c r="AN508" s="545">
        <v>0</v>
      </c>
      <c r="AO508" s="545">
        <v>6.3762731590591383E-4</v>
      </c>
      <c r="AP508" s="545">
        <v>2.3418771298086192E-3</v>
      </c>
      <c r="AQ508" s="545">
        <v>1.1842466938196648E-3</v>
      </c>
      <c r="AR508" s="545">
        <v>4.5417319545171226E-4</v>
      </c>
      <c r="AS508" s="545">
        <v>3.9359985037947997E-3</v>
      </c>
      <c r="AT508" s="545">
        <v>2.715393407104737E-3</v>
      </c>
      <c r="AU508" s="545">
        <v>3.7996401618929088E-3</v>
      </c>
      <c r="AV508" s="545">
        <v>2.3303157751531612E-3</v>
      </c>
      <c r="AW508" s="545">
        <v>3.5226041873085826E-3</v>
      </c>
      <c r="AX508" s="545">
        <v>2.675215748393197E-4</v>
      </c>
      <c r="AY508" s="545">
        <v>1.9422987820266839E-3</v>
      </c>
      <c r="AZ508" s="545">
        <v>2.5243246305189232E-4</v>
      </c>
      <c r="BA508" s="545">
        <v>2.0681508673341497E-4</v>
      </c>
      <c r="BB508" s="545">
        <v>2.9796595630371563E-3</v>
      </c>
      <c r="BC508" s="545">
        <v>3.1167631814995726E-3</v>
      </c>
      <c r="BD508" s="545">
        <v>2.6854064463427032E-3</v>
      </c>
      <c r="BE508" s="545">
        <v>3.4277796292666862E-3</v>
      </c>
      <c r="BF508" s="545">
        <v>2.7924106000762417E-3</v>
      </c>
      <c r="BG508" s="545">
        <v>3.3462040550031017E-3</v>
      </c>
      <c r="BH508" s="545">
        <v>3.9067640375102537E-3</v>
      </c>
      <c r="BI508" s="545">
        <v>3.171946929094512E-3</v>
      </c>
      <c r="BJ508" s="545">
        <v>2.6659335850195772E-3</v>
      </c>
      <c r="BK508" s="545">
        <v>4.9534748992512345E-3</v>
      </c>
    </row>
    <row r="509" spans="1:63" ht="14.25" customHeight="1" x14ac:dyDescent="0.35">
      <c r="A509" s="529" t="s">
        <v>164</v>
      </c>
      <c r="B509" s="545">
        <v>2.8974324141807012E-3</v>
      </c>
      <c r="C509" s="545">
        <v>3.5185072853545787E-3</v>
      </c>
      <c r="D509" s="545">
        <v>5.1352668112114161E-3</v>
      </c>
      <c r="E509" s="545">
        <v>9.2849747812005914E-5</v>
      </c>
      <c r="F509" s="545">
        <v>2.9754729122091201E-3</v>
      </c>
      <c r="G509" s="545">
        <v>1.1334592448882356E-2</v>
      </c>
      <c r="H509" s="545">
        <v>3.9071309352144415E-3</v>
      </c>
      <c r="I509" s="545">
        <v>1.170738602655976E-2</v>
      </c>
      <c r="J509" s="545">
        <v>5.2012203662238207E-3</v>
      </c>
      <c r="K509" s="545">
        <v>1.2934616801461689E-3</v>
      </c>
      <c r="L509" s="545">
        <v>9.3201649980828257E-4</v>
      </c>
      <c r="M509" s="545">
        <v>5.1110945991979231E-3</v>
      </c>
      <c r="N509" s="545">
        <v>1.1206243514146268E-3</v>
      </c>
      <c r="O509" s="545">
        <v>7.3421844166693829E-4</v>
      </c>
      <c r="P509" s="545">
        <v>9.9338324863092989E-4</v>
      </c>
      <c r="Q509" s="545">
        <v>1.6797380250774309E-3</v>
      </c>
      <c r="R509" s="545">
        <v>4.2346679117217668E-3</v>
      </c>
      <c r="S509" s="545">
        <v>3.5492938584966E-3</v>
      </c>
      <c r="T509" s="545">
        <v>3.467764450193667E-3</v>
      </c>
      <c r="U509" s="545">
        <v>2.570049457065203E-3</v>
      </c>
      <c r="V509" s="545">
        <v>2.5636445831489184E-3</v>
      </c>
      <c r="W509" s="545">
        <v>3.6371258873483131E-3</v>
      </c>
      <c r="X509" s="545">
        <v>3.7473792430517522E-3</v>
      </c>
      <c r="Y509" s="545">
        <v>4.5857812380097254E-3</v>
      </c>
      <c r="Z509" s="545">
        <v>0</v>
      </c>
      <c r="AA509" s="545">
        <v>4.2112562965003998E-3</v>
      </c>
      <c r="AB509" s="545">
        <v>4.6569568803058632E-3</v>
      </c>
      <c r="AC509" s="545">
        <v>4.6568890492740822E-3</v>
      </c>
      <c r="AD509" s="545">
        <v>3.6702481215608531E-3</v>
      </c>
      <c r="AE509" s="545">
        <v>3.8595609314272844E-3</v>
      </c>
      <c r="AF509" s="545">
        <v>4.4986165448849527E-3</v>
      </c>
      <c r="AG509" s="545">
        <v>0</v>
      </c>
      <c r="AH509" s="545">
        <v>5.6397103722216962E-3</v>
      </c>
      <c r="AI509" s="545">
        <v>0</v>
      </c>
      <c r="AJ509" s="545">
        <v>3.2700458124596695E-3</v>
      </c>
      <c r="AK509" s="545">
        <v>6.5063052782750761E-3</v>
      </c>
      <c r="AL509" s="545">
        <v>1.0931502198661346E-7</v>
      </c>
      <c r="AM509" s="545">
        <v>6.1814071187071811E-3</v>
      </c>
      <c r="AN509" s="545">
        <v>0</v>
      </c>
      <c r="AO509" s="545">
        <v>2.3555056175238618E-3</v>
      </c>
      <c r="AP509" s="545">
        <v>1.4216220360639363E-3</v>
      </c>
      <c r="AQ509" s="545">
        <v>6.6298571707151515E-3</v>
      </c>
      <c r="AR509" s="545">
        <v>0</v>
      </c>
      <c r="AS509" s="545">
        <v>1.1157876060015597E-2</v>
      </c>
      <c r="AT509" s="545">
        <v>4.4280172220356392E-3</v>
      </c>
      <c r="AU509" s="545">
        <v>4.1243334480462468E-3</v>
      </c>
      <c r="AV509" s="545">
        <v>5.6321698077948235E-3</v>
      </c>
      <c r="AW509" s="545">
        <v>5.1502742969570386E-3</v>
      </c>
      <c r="AX509" s="545">
        <v>2.8893344544513744E-3</v>
      </c>
      <c r="AY509" s="545">
        <v>1.9206540433486885E-3</v>
      </c>
      <c r="AZ509" s="545">
        <v>7.0679679000042162E-4</v>
      </c>
      <c r="BA509" s="545">
        <v>3.8348227324443702E-3</v>
      </c>
      <c r="BB509" s="545">
        <v>6.1404415356444393E-3</v>
      </c>
      <c r="BC509" s="545">
        <v>2.2291887239305388E-3</v>
      </c>
      <c r="BD509" s="545">
        <v>1.6226978426997099E-3</v>
      </c>
      <c r="BE509" s="545">
        <v>8.1382991034169815E-3</v>
      </c>
      <c r="BF509" s="545">
        <v>3.4890560303651556E-3</v>
      </c>
      <c r="BG509" s="545">
        <v>8.5774942847707345E-3</v>
      </c>
      <c r="BH509" s="545">
        <v>1.0220591977730667E-2</v>
      </c>
      <c r="BI509" s="545">
        <v>8.6277540861905352E-3</v>
      </c>
      <c r="BJ509" s="545">
        <v>6.2053896718359822E-3</v>
      </c>
      <c r="BK509" s="545">
        <v>1.1896249976802376E-2</v>
      </c>
    </row>
    <row r="510" spans="1:63" ht="14.25" customHeight="1" x14ac:dyDescent="0.35">
      <c r="A510" s="529" t="s">
        <v>165</v>
      </c>
      <c r="B510" s="545">
        <v>-1.6514475866458054E-3</v>
      </c>
      <c r="C510" s="545">
        <v>-6.4791975738394359E-4</v>
      </c>
      <c r="D510" s="545">
        <v>0</v>
      </c>
      <c r="E510" s="545">
        <v>-3.5842638439527805E-4</v>
      </c>
      <c r="F510" s="545">
        <v>-7.1664744721874711E-4</v>
      </c>
      <c r="G510" s="545">
        <v>-7.4102471726939217E-4</v>
      </c>
      <c r="H510" s="545">
        <v>-7.1358949970677015E-4</v>
      </c>
      <c r="I510" s="545">
        <v>-7.1608041051425336E-4</v>
      </c>
      <c r="J510" s="545">
        <v>0</v>
      </c>
      <c r="K510" s="545">
        <v>-2.0529117636234068E-3</v>
      </c>
      <c r="L510" s="545">
        <v>-1.4198443894191753E-3</v>
      </c>
      <c r="M510" s="545">
        <v>-2.0403557283718917E-3</v>
      </c>
      <c r="N510" s="545">
        <v>-1.4561067778915511E-3</v>
      </c>
      <c r="O510" s="545">
        <v>-1.6667694682474575E-3</v>
      </c>
      <c r="P510" s="545">
        <v>-1.6914866141943105E-3</v>
      </c>
      <c r="Q510" s="545">
        <v>-2.6150401605220066E-3</v>
      </c>
      <c r="R510" s="545">
        <v>-9.3711873026295571E-4</v>
      </c>
      <c r="S510" s="545">
        <v>-7.0749801872897625E-4</v>
      </c>
      <c r="T510" s="545">
        <v>-8.5784380825325898E-4</v>
      </c>
      <c r="U510" s="545">
        <v>0</v>
      </c>
      <c r="V510" s="545">
        <v>-2.1459046299947969E-3</v>
      </c>
      <c r="W510" s="545">
        <v>-8.6834010360746375E-4</v>
      </c>
      <c r="X510" s="545">
        <v>-7.7794647551614107E-4</v>
      </c>
      <c r="Y510" s="545">
        <v>-6.3246736459825681E-4</v>
      </c>
      <c r="Z510" s="545">
        <v>0</v>
      </c>
      <c r="AA510" s="545">
        <v>-6.6292996275565388E-4</v>
      </c>
      <c r="AB510" s="545">
        <v>-3.3618541061466236E-4</v>
      </c>
      <c r="AC510" s="545">
        <v>-8.9886835362921623E-4</v>
      </c>
      <c r="AD510" s="545">
        <v>-1.4540968689778215E-3</v>
      </c>
      <c r="AE510" s="545">
        <v>-8.096071581130146E-4</v>
      </c>
      <c r="AF510" s="545">
        <v>-1.0143360042371723E-3</v>
      </c>
      <c r="AG510" s="545">
        <v>-2.4390459281686903E-3</v>
      </c>
      <c r="AH510" s="545">
        <v>-2.2258426127693322E-3</v>
      </c>
      <c r="AI510" s="545">
        <v>-2.577916699020087E-3</v>
      </c>
      <c r="AJ510" s="545">
        <v>-2.6064879509555224E-3</v>
      </c>
      <c r="AK510" s="545">
        <v>-2.7204743044958557E-3</v>
      </c>
      <c r="AL510" s="545">
        <v>-1.7724756652235747E-3</v>
      </c>
      <c r="AM510" s="545">
        <v>-2.9098127995067711E-4</v>
      </c>
      <c r="AN510" s="545">
        <v>0</v>
      </c>
      <c r="AO510" s="545">
        <v>-3.5937705369136019E-4</v>
      </c>
      <c r="AP510" s="545">
        <v>2.2337957916019093E-5</v>
      </c>
      <c r="AQ510" s="545">
        <v>-4.285111564805533E-4</v>
      </c>
      <c r="AR510" s="545">
        <v>-1.4946987827862781E-3</v>
      </c>
      <c r="AS510" s="545">
        <v>-6.2112467341875666E-5</v>
      </c>
      <c r="AT510" s="545">
        <v>-8.0721031644293928E-4</v>
      </c>
      <c r="AU510" s="545">
        <v>-1.7569933443962449E-3</v>
      </c>
      <c r="AV510" s="545">
        <v>-4.6519706643661466E-4</v>
      </c>
      <c r="AW510" s="545">
        <v>-1.7123487154100225E-3</v>
      </c>
      <c r="AX510" s="545">
        <v>-8.5810816511725353E-4</v>
      </c>
      <c r="AY510" s="545">
        <v>-6.2386118865217566E-4</v>
      </c>
      <c r="AZ510" s="545">
        <v>-2.6239547337874317E-4</v>
      </c>
      <c r="BA510" s="545">
        <v>-1.2688930156223499E-4</v>
      </c>
      <c r="BB510" s="545">
        <v>-1.1098431188151317E-3</v>
      </c>
      <c r="BC510" s="545">
        <v>-9.7540691199553297E-4</v>
      </c>
      <c r="BD510" s="545">
        <v>-2.5737203172301404E-4</v>
      </c>
      <c r="BE510" s="545">
        <v>-1.92993190311624E-3</v>
      </c>
      <c r="BF510" s="545">
        <v>-1.2948465696644347E-3</v>
      </c>
      <c r="BG510" s="545">
        <v>-1.6485387972074458E-3</v>
      </c>
      <c r="BH510" s="545">
        <v>-2.2051296967215681E-3</v>
      </c>
      <c r="BI510" s="545">
        <v>-1.7902643007335526E-3</v>
      </c>
      <c r="BJ510" s="545">
        <v>-9.2140491555921516E-4</v>
      </c>
      <c r="BK510" s="545">
        <v>-2.7133541395781987E-3</v>
      </c>
    </row>
    <row r="511" spans="1:63" ht="14.25" customHeight="1" x14ac:dyDescent="0.35">
      <c r="A511" s="529" t="s">
        <v>166</v>
      </c>
      <c r="B511" s="545">
        <v>1.5287280938331305E-3</v>
      </c>
      <c r="C511" s="545">
        <v>1.8900298841313008E-3</v>
      </c>
      <c r="D511" s="545">
        <v>1.0856446573346058E-3</v>
      </c>
      <c r="E511" s="545">
        <v>6.8687357905606705E-4</v>
      </c>
      <c r="F511" s="545">
        <v>0</v>
      </c>
      <c r="G511" s="545">
        <v>9.682711897961593E-4</v>
      </c>
      <c r="H511" s="545">
        <v>3.7930411767627356E-3</v>
      </c>
      <c r="I511" s="545">
        <v>0</v>
      </c>
      <c r="J511" s="545">
        <v>0</v>
      </c>
      <c r="K511" s="545">
        <v>4.1171534772904093E-4</v>
      </c>
      <c r="L511" s="545">
        <v>2.3711716222443707E-3</v>
      </c>
      <c r="M511" s="545">
        <v>0</v>
      </c>
      <c r="N511" s="545">
        <v>7.7682253601097555E-4</v>
      </c>
      <c r="O511" s="545">
        <v>4.7241754526823496E-4</v>
      </c>
      <c r="P511" s="545">
        <v>2.5758966902947587E-3</v>
      </c>
      <c r="Q511" s="545">
        <v>1.0997466250623035E-3</v>
      </c>
      <c r="R511" s="545">
        <v>1.8803310625114941E-3</v>
      </c>
      <c r="S511" s="545">
        <v>9.2405522676532582E-4</v>
      </c>
      <c r="T511" s="545">
        <v>1.3897340785901963E-3</v>
      </c>
      <c r="U511" s="545">
        <v>2.8922346249122383E-4</v>
      </c>
      <c r="V511" s="545">
        <v>2.4376060723078005E-4</v>
      </c>
      <c r="W511" s="545">
        <v>1.0684470652373014E-3</v>
      </c>
      <c r="X511" s="545">
        <v>1.4664002744485013E-3</v>
      </c>
      <c r="Y511" s="545">
        <v>1.4390066811471912E-3</v>
      </c>
      <c r="Z511" s="545">
        <v>0</v>
      </c>
      <c r="AA511" s="545">
        <v>1.6413355403077396E-3</v>
      </c>
      <c r="AB511" s="545">
        <v>5.2470067911134129E-4</v>
      </c>
      <c r="AC511" s="545">
        <v>1.9951922764606536E-3</v>
      </c>
      <c r="AD511" s="545">
        <v>1.5630714211551792E-3</v>
      </c>
      <c r="AE511" s="545">
        <v>1.0858541629679976E-3</v>
      </c>
      <c r="AF511" s="545">
        <v>1.9297207511947451E-3</v>
      </c>
      <c r="AG511" s="545">
        <v>1.554884791370422E-3</v>
      </c>
      <c r="AH511" s="545">
        <v>1.8969549379996944E-3</v>
      </c>
      <c r="AI511" s="545">
        <v>3.0252753202054763E-3</v>
      </c>
      <c r="AJ511" s="545">
        <v>4.4615141760194065E-4</v>
      </c>
      <c r="AK511" s="545">
        <v>3.009920936663382E-3</v>
      </c>
      <c r="AL511" s="545">
        <v>9.5147499892072262E-4</v>
      </c>
      <c r="AM511" s="545">
        <v>5.767172238432943E-4</v>
      </c>
      <c r="AN511" s="545">
        <v>4.2957888596632902E-3</v>
      </c>
      <c r="AO511" s="545">
        <v>2.0884668890911872E-3</v>
      </c>
      <c r="AP511" s="545">
        <v>6.3936066354560415E-4</v>
      </c>
      <c r="AQ511" s="545">
        <v>5.7818236671979852E-4</v>
      </c>
      <c r="AR511" s="545">
        <v>5.6299847549474828E-4</v>
      </c>
      <c r="AS511" s="545">
        <v>1.6636643608134031E-3</v>
      </c>
      <c r="AT511" s="545">
        <v>1.4781894457658827E-3</v>
      </c>
      <c r="AU511" s="545">
        <v>2.9796864632271828E-3</v>
      </c>
      <c r="AV511" s="545">
        <v>1.6395801399498671E-3</v>
      </c>
      <c r="AW511" s="545">
        <v>2.4750345338210582E-3</v>
      </c>
      <c r="AX511" s="545">
        <v>5.7230831666341023E-4</v>
      </c>
      <c r="AY511" s="545">
        <v>1.4562761128121009E-3</v>
      </c>
      <c r="AZ511" s="545">
        <v>2.3774708592162112E-3</v>
      </c>
      <c r="BA511" s="545">
        <v>1.0286243073300825E-3</v>
      </c>
      <c r="BB511" s="545">
        <v>2.1555928522516642E-3</v>
      </c>
      <c r="BC511" s="545">
        <v>2.2444929733241173E-3</v>
      </c>
      <c r="BD511" s="545">
        <v>2.7864800183348372E-3</v>
      </c>
      <c r="BE511" s="545">
        <v>2.0706440554213949E-3</v>
      </c>
      <c r="BF511" s="545">
        <v>2.4291033641067549E-3</v>
      </c>
      <c r="BG511" s="545">
        <v>2.6795683500071984E-3</v>
      </c>
      <c r="BH511" s="545">
        <v>3.5773148710262687E-3</v>
      </c>
      <c r="BI511" s="545">
        <v>3.064006855869834E-3</v>
      </c>
      <c r="BJ511" s="545">
        <v>2.4328628359717775E-3</v>
      </c>
      <c r="BK511" s="545">
        <v>4.5339262409039753E-3</v>
      </c>
    </row>
    <row r="512" spans="1:63" ht="14.25" customHeight="1" x14ac:dyDescent="0.35">
      <c r="A512" s="529" t="s">
        <v>167</v>
      </c>
      <c r="B512" s="545">
        <v>6.7285154529046574E-3</v>
      </c>
      <c r="C512" s="545">
        <v>3.1764472670221581E-3</v>
      </c>
      <c r="D512" s="545">
        <v>4.0960366097065378E-3</v>
      </c>
      <c r="E512" s="545">
        <v>2.6064680069522676E-3</v>
      </c>
      <c r="F512" s="545">
        <v>8.5650180537892636E-3</v>
      </c>
      <c r="G512" s="545">
        <v>4.2013818243792765E-7</v>
      </c>
      <c r="H512" s="545">
        <v>2.0662913351509652E-3</v>
      </c>
      <c r="I512" s="545">
        <v>1.3930725848167494E-2</v>
      </c>
      <c r="J512" s="545">
        <v>1.2428392668463123E-2</v>
      </c>
      <c r="K512" s="545">
        <v>4.0772890277499607E-3</v>
      </c>
      <c r="L512" s="545">
        <v>5.6282495741703424E-3</v>
      </c>
      <c r="M512" s="545">
        <v>1.2717567649956914E-2</v>
      </c>
      <c r="N512" s="545">
        <v>1.5769733854771818E-3</v>
      </c>
      <c r="O512" s="545">
        <v>4.8247248017793034E-3</v>
      </c>
      <c r="P512" s="545">
        <v>3.8137164502022418E-3</v>
      </c>
      <c r="Q512" s="545">
        <v>1.6928645607316819E-3</v>
      </c>
      <c r="R512" s="545">
        <v>5.1532216134486811E-3</v>
      </c>
      <c r="S512" s="545">
        <v>3.3095390596615064E-3</v>
      </c>
      <c r="T512" s="545">
        <v>4.3520466178254818E-3</v>
      </c>
      <c r="U512" s="545">
        <v>1.2650801762552992E-3</v>
      </c>
      <c r="V512" s="545">
        <v>1.9370836207965791E-3</v>
      </c>
      <c r="W512" s="545">
        <v>4.1453502858844497E-3</v>
      </c>
      <c r="X512" s="545">
        <v>4.1007126276692606E-3</v>
      </c>
      <c r="Y512" s="545">
        <v>4.932766235130657E-3</v>
      </c>
      <c r="Z512" s="545">
        <v>0</v>
      </c>
      <c r="AA512" s="545">
        <v>5.2436066931745321E-3</v>
      </c>
      <c r="AB512" s="545">
        <v>2.56875496030102E-3</v>
      </c>
      <c r="AC512" s="545">
        <v>3.4798577740435691E-3</v>
      </c>
      <c r="AD512" s="545">
        <v>4.4797505798650781E-3</v>
      </c>
      <c r="AE512" s="545">
        <v>3.0815426141573708E-3</v>
      </c>
      <c r="AF512" s="545">
        <v>5.2672479222344469E-3</v>
      </c>
      <c r="AG512" s="545">
        <v>6.2302638601837235E-3</v>
      </c>
      <c r="AH512" s="545">
        <v>7.4357533348378751E-3</v>
      </c>
      <c r="AI512" s="545">
        <v>0</v>
      </c>
      <c r="AJ512" s="545">
        <v>9.4314793381422637E-3</v>
      </c>
      <c r="AK512" s="545">
        <v>9.464785839093626E-3</v>
      </c>
      <c r="AL512" s="545">
        <v>5.1849570298379312E-3</v>
      </c>
      <c r="AM512" s="545">
        <v>0</v>
      </c>
      <c r="AN512" s="545">
        <v>0</v>
      </c>
      <c r="AO512" s="545">
        <v>6.4528495891197236E-3</v>
      </c>
      <c r="AP512" s="545">
        <v>5.08604710897167E-3</v>
      </c>
      <c r="AQ512" s="545">
        <v>3.0763001059912862E-3</v>
      </c>
      <c r="AR512" s="545">
        <v>4.9508900441309371E-3</v>
      </c>
      <c r="AS512" s="545">
        <v>6.3470039147804601E-3</v>
      </c>
      <c r="AT512" s="545">
        <v>5.1972312388547642E-3</v>
      </c>
      <c r="AU512" s="545">
        <v>9.2559734375651792E-3</v>
      </c>
      <c r="AV512" s="545">
        <v>5.9853423879490334E-3</v>
      </c>
      <c r="AW512" s="545">
        <v>5.5615507489804421E-3</v>
      </c>
      <c r="AX512" s="545">
        <v>8.2242439806191961E-3</v>
      </c>
      <c r="AY512" s="545">
        <v>0</v>
      </c>
      <c r="AZ512" s="545">
        <v>0</v>
      </c>
      <c r="BA512" s="545">
        <v>1.0938405642975456E-2</v>
      </c>
      <c r="BB512" s="545">
        <v>6.0685317893724791E-3</v>
      </c>
      <c r="BC512" s="545">
        <v>7.1906346271355679E-3</v>
      </c>
      <c r="BD512" s="545">
        <v>7.6486350422172453E-3</v>
      </c>
      <c r="BE512" s="545">
        <v>7.5670767805655235E-3</v>
      </c>
      <c r="BF512" s="545">
        <v>7.2678148785388962E-3</v>
      </c>
      <c r="BG512" s="545">
        <v>1.0679358697761161E-2</v>
      </c>
      <c r="BH512" s="545">
        <v>1.0812707706778453E-2</v>
      </c>
      <c r="BI512" s="545">
        <v>8.0184012087046626E-3</v>
      </c>
      <c r="BJ512" s="545">
        <v>7.5415853820166752E-3</v>
      </c>
      <c r="BK512" s="545">
        <v>1.4202241035735459E-2</v>
      </c>
    </row>
    <row r="513" spans="1:63" ht="14.25" customHeight="1" x14ac:dyDescent="0.35">
      <c r="A513" s="529" t="s">
        <v>168</v>
      </c>
      <c r="B513" s="545">
        <v>6.7801956516760345E-3</v>
      </c>
      <c r="C513" s="545">
        <v>4.5785771751409212E-3</v>
      </c>
      <c r="D513" s="545">
        <v>7.4668453663830469E-3</v>
      </c>
      <c r="E513" s="545">
        <v>5.6262403756065851E-3</v>
      </c>
      <c r="F513" s="545">
        <v>6.1235583474937407E-3</v>
      </c>
      <c r="G513" s="545">
        <v>0</v>
      </c>
      <c r="H513" s="545">
        <v>0</v>
      </c>
      <c r="I513" s="545">
        <v>0</v>
      </c>
      <c r="J513" s="545">
        <v>0</v>
      </c>
      <c r="K513" s="545">
        <v>1.8479171409384269E-3</v>
      </c>
      <c r="L513" s="545">
        <v>4.1594756196454315E-3</v>
      </c>
      <c r="M513" s="545">
        <v>0</v>
      </c>
      <c r="N513" s="545">
        <v>1.7491872530453791E-3</v>
      </c>
      <c r="O513" s="545">
        <v>9.1977172810571103E-4</v>
      </c>
      <c r="P513" s="545">
        <v>3.8621305568658287E-3</v>
      </c>
      <c r="Q513" s="545">
        <v>1.0549821191301115E-3</v>
      </c>
      <c r="R513" s="545">
        <v>6.9929681849626715E-3</v>
      </c>
      <c r="S513" s="545">
        <v>3.2163401434487943E-3</v>
      </c>
      <c r="T513" s="545">
        <v>3.8751385750544526E-3</v>
      </c>
      <c r="U513" s="545">
        <v>0</v>
      </c>
      <c r="V513" s="545">
        <v>9.4630822323851489E-4</v>
      </c>
      <c r="W513" s="545">
        <v>3.4275758837471826E-3</v>
      </c>
      <c r="X513" s="545">
        <v>4.4538441631140875E-3</v>
      </c>
      <c r="Y513" s="545">
        <v>4.6484413954727211E-3</v>
      </c>
      <c r="Z513" s="545">
        <v>0</v>
      </c>
      <c r="AA513" s="545">
        <v>5.0870994116461307E-3</v>
      </c>
      <c r="AB513" s="545">
        <v>3.2873663721568786E-3</v>
      </c>
      <c r="AC513" s="545">
        <v>3.1538069167741001E-3</v>
      </c>
      <c r="AD513" s="545">
        <v>4.5674481342146845E-3</v>
      </c>
      <c r="AE513" s="545">
        <v>2.3039148945095621E-3</v>
      </c>
      <c r="AF513" s="545">
        <v>5.2263453393003824E-3</v>
      </c>
      <c r="AG513" s="545">
        <v>6.6300681077356835E-3</v>
      </c>
      <c r="AH513" s="545">
        <v>7.2611239702223022E-3</v>
      </c>
      <c r="AI513" s="545">
        <v>0</v>
      </c>
      <c r="AJ513" s="545">
        <v>1.1291499917497682E-2</v>
      </c>
      <c r="AK513" s="545">
        <v>1.1267757583842972E-2</v>
      </c>
      <c r="AL513" s="545">
        <v>3.629679434845354E-3</v>
      </c>
      <c r="AM513" s="545">
        <v>1.0390068815563317E-2</v>
      </c>
      <c r="AN513" s="545">
        <v>0</v>
      </c>
      <c r="AO513" s="545">
        <v>6.7736031654219934E-3</v>
      </c>
      <c r="AP513" s="545">
        <v>1.1930644939928327E-3</v>
      </c>
      <c r="AQ513" s="545">
        <v>1.540069357899104E-3</v>
      </c>
      <c r="AR513" s="545">
        <v>6.9900279158389869E-4</v>
      </c>
      <c r="AS513" s="545">
        <v>6.8136970956358235E-3</v>
      </c>
      <c r="AT513" s="545">
        <v>5.129585880309491E-3</v>
      </c>
      <c r="AU513" s="545">
        <v>8.9108479624026536E-3</v>
      </c>
      <c r="AV513" s="545">
        <v>5.5213336776638961E-3</v>
      </c>
      <c r="AW513" s="545">
        <v>4.7942707769664007E-3</v>
      </c>
      <c r="AX513" s="545">
        <v>6.9266863246066649E-3</v>
      </c>
      <c r="AY513" s="545">
        <v>5.5456340419883345E-3</v>
      </c>
      <c r="AZ513" s="545">
        <v>2.7279824776694859E-3</v>
      </c>
      <c r="BA513" s="545">
        <v>4.5057473601380653E-3</v>
      </c>
      <c r="BB513" s="545">
        <v>7.7780280116946281E-3</v>
      </c>
      <c r="BC513" s="545">
        <v>6.6556589734762441E-3</v>
      </c>
      <c r="BD513" s="545">
        <v>7.7069593208773856E-3</v>
      </c>
      <c r="BE513" s="545">
        <v>1.2165095391148718E-2</v>
      </c>
      <c r="BF513" s="545">
        <v>7.0023155013964125E-3</v>
      </c>
      <c r="BG513" s="545">
        <v>1.047667289033445E-2</v>
      </c>
      <c r="BH513" s="545">
        <v>1.2104917519466445E-2</v>
      </c>
      <c r="BI513" s="545">
        <v>7.9218647937639997E-3</v>
      </c>
      <c r="BJ513" s="545">
        <v>6.7524938922325847E-3</v>
      </c>
      <c r="BK513" s="545">
        <v>1.388090317181025E-2</v>
      </c>
    </row>
    <row r="514" spans="1:63" ht="14.25" customHeight="1" x14ac:dyDescent="0.35">
      <c r="A514" s="529" t="s">
        <v>169</v>
      </c>
      <c r="B514" s="545">
        <v>5.004073401517449E-3</v>
      </c>
      <c r="C514" s="545">
        <v>2.7313736836728927E-3</v>
      </c>
      <c r="D514" s="545">
        <v>2.9071599718536126E-3</v>
      </c>
      <c r="E514" s="545">
        <v>4.9767637244157404E-3</v>
      </c>
      <c r="F514" s="545">
        <v>4.9171506398002019E-3</v>
      </c>
      <c r="G514" s="545">
        <v>4.1673608226964788E-3</v>
      </c>
      <c r="H514" s="545">
        <v>8.3362522591431919E-3</v>
      </c>
      <c r="I514" s="545">
        <v>4.3796469522788851E-3</v>
      </c>
      <c r="J514" s="545">
        <v>1.4513000243264275E-4</v>
      </c>
      <c r="K514" s="545">
        <v>2.8597178480177553E-3</v>
      </c>
      <c r="L514" s="545">
        <v>2.8294609220242549E-3</v>
      </c>
      <c r="M514" s="545">
        <v>8.2174613145779059E-3</v>
      </c>
      <c r="N514" s="545">
        <v>1.6346933561483378E-3</v>
      </c>
      <c r="O514" s="545">
        <v>3.679119475588979E-3</v>
      </c>
      <c r="P514" s="545">
        <v>1.0506405620451834E-3</v>
      </c>
      <c r="Q514" s="545">
        <v>2.5124170983109781E-3</v>
      </c>
      <c r="R514" s="545">
        <v>3.7231525823515506E-3</v>
      </c>
      <c r="S514" s="545">
        <v>3.300488022309029E-3</v>
      </c>
      <c r="T514" s="545">
        <v>2.9392717560067288E-3</v>
      </c>
      <c r="U514" s="545">
        <v>0</v>
      </c>
      <c r="V514" s="545">
        <v>3.2547338030217646E-3</v>
      </c>
      <c r="W514" s="545">
        <v>3.2940428745208659E-3</v>
      </c>
      <c r="X514" s="545">
        <v>2.6277942988201658E-3</v>
      </c>
      <c r="Y514" s="545">
        <v>3.5019727572171795E-3</v>
      </c>
      <c r="Z514" s="545">
        <v>0</v>
      </c>
      <c r="AA514" s="545">
        <v>3.2020824514260781E-3</v>
      </c>
      <c r="AB514" s="545">
        <v>3.1938771678342312E-3</v>
      </c>
      <c r="AC514" s="545">
        <v>3.5690704496146768E-3</v>
      </c>
      <c r="AD514" s="545">
        <v>3.2938107674440396E-3</v>
      </c>
      <c r="AE514" s="545">
        <v>1.9497976776773659E-3</v>
      </c>
      <c r="AF514" s="545">
        <v>4.2515386443917206E-3</v>
      </c>
      <c r="AG514" s="545">
        <v>1.5569143866179646E-3</v>
      </c>
      <c r="AH514" s="545">
        <v>1.6830707722091717E-3</v>
      </c>
      <c r="AI514" s="545">
        <v>6.5528795991021604E-3</v>
      </c>
      <c r="AJ514" s="545">
        <v>5.2851695368245719E-3</v>
      </c>
      <c r="AK514" s="545">
        <v>5.2234077511632811E-3</v>
      </c>
      <c r="AL514" s="545">
        <v>3.5962405404575611E-4</v>
      </c>
      <c r="AM514" s="545">
        <v>3.216934768441614E-3</v>
      </c>
      <c r="AN514" s="545">
        <v>0</v>
      </c>
      <c r="AO514" s="545">
        <v>7.0063818807606309E-5</v>
      </c>
      <c r="AP514" s="545">
        <v>2.0563664497950341E-3</v>
      </c>
      <c r="AQ514" s="545">
        <v>4.4027593506449584E-3</v>
      </c>
      <c r="AR514" s="545">
        <v>1.7820904192182501E-4</v>
      </c>
      <c r="AS514" s="545">
        <v>8.6197356417627247E-4</v>
      </c>
      <c r="AT514" s="545">
        <v>2.9774914712009286E-3</v>
      </c>
      <c r="AU514" s="545">
        <v>5.0107544181849416E-3</v>
      </c>
      <c r="AV514" s="545">
        <v>7.8336374089555301E-3</v>
      </c>
      <c r="AW514" s="545">
        <v>5.1707027068234523E-3</v>
      </c>
      <c r="AX514" s="545">
        <v>4.0205282306816697E-3</v>
      </c>
      <c r="AY514" s="545">
        <v>1.6473449053203005E-4</v>
      </c>
      <c r="AZ514" s="545">
        <v>4.4574590580013446E-3</v>
      </c>
      <c r="BA514" s="545">
        <v>2.2338393048324124E-3</v>
      </c>
      <c r="BB514" s="545">
        <v>4.4321840881870996E-3</v>
      </c>
      <c r="BC514" s="545">
        <v>4.9481552973102494E-3</v>
      </c>
      <c r="BD514" s="545">
        <v>6.3384115342747177E-3</v>
      </c>
      <c r="BE514" s="545">
        <v>7.0662481273986253E-3</v>
      </c>
      <c r="BF514" s="545">
        <v>3.8205370753578221E-3</v>
      </c>
      <c r="BG514" s="545">
        <v>7.6923516277275306E-3</v>
      </c>
      <c r="BH514" s="545">
        <v>7.1061095274286149E-3</v>
      </c>
      <c r="BI514" s="545">
        <v>4.3485940468284568E-3</v>
      </c>
      <c r="BJ514" s="545">
        <v>4.753775424447426E-3</v>
      </c>
      <c r="BK514" s="545">
        <v>9.2860412666079719E-3</v>
      </c>
    </row>
    <row r="515" spans="1:63" ht="14.25" customHeight="1" x14ac:dyDescent="0.35">
      <c r="A515" s="529" t="s">
        <v>170</v>
      </c>
      <c r="B515" s="545">
        <v>2.5993626898918056E-3</v>
      </c>
      <c r="C515" s="545">
        <v>2.8613168724741056E-3</v>
      </c>
      <c r="D515" s="545">
        <v>2.5438999850115173E-3</v>
      </c>
      <c r="E515" s="545">
        <v>2.0831938713681232E-3</v>
      </c>
      <c r="F515" s="545">
        <v>3.8815662838248845E-3</v>
      </c>
      <c r="G515" s="545">
        <v>1.0570756544360576E-3</v>
      </c>
      <c r="H515" s="545">
        <v>2.6833543454055316E-3</v>
      </c>
      <c r="I515" s="545">
        <v>3.2564144249605017E-3</v>
      </c>
      <c r="J515" s="545">
        <v>0</v>
      </c>
      <c r="K515" s="545">
        <v>6.0683567399236833E-4</v>
      </c>
      <c r="L515" s="545">
        <v>2.2293117876756056E-3</v>
      </c>
      <c r="M515" s="545">
        <v>0</v>
      </c>
      <c r="N515" s="545">
        <v>1.0104179558269345E-3</v>
      </c>
      <c r="O515" s="545">
        <v>1.2344517222430196E-3</v>
      </c>
      <c r="P515" s="545">
        <v>2.3894812931453311E-3</v>
      </c>
      <c r="Q515" s="545">
        <v>5.1586410664979402E-4</v>
      </c>
      <c r="R515" s="545">
        <v>2.6542310111679159E-3</v>
      </c>
      <c r="S515" s="545">
        <v>1.3082553186915618E-3</v>
      </c>
      <c r="T515" s="545">
        <v>1.7887871452613939E-3</v>
      </c>
      <c r="U515" s="545">
        <v>6.2191540233603592E-4</v>
      </c>
      <c r="V515" s="545">
        <v>7.1762863648939179E-4</v>
      </c>
      <c r="W515" s="545">
        <v>1.5198246460074586E-3</v>
      </c>
      <c r="X515" s="545">
        <v>1.4931076567376016E-3</v>
      </c>
      <c r="Y515" s="545">
        <v>1.668493762651302E-3</v>
      </c>
      <c r="Z515" s="545">
        <v>0</v>
      </c>
      <c r="AA515" s="545">
        <v>1.868475332424792E-3</v>
      </c>
      <c r="AB515" s="545">
        <v>5.4155048417683439E-4</v>
      </c>
      <c r="AC515" s="545">
        <v>1.1704764979527744E-3</v>
      </c>
      <c r="AD515" s="545">
        <v>1.2449890397579944E-3</v>
      </c>
      <c r="AE515" s="545">
        <v>6.0020220136942676E-4</v>
      </c>
      <c r="AF515" s="545">
        <v>1.8286173443433742E-3</v>
      </c>
      <c r="AG515" s="545">
        <v>1.4785815234815817E-3</v>
      </c>
      <c r="AH515" s="545">
        <v>1.2391222131431648E-3</v>
      </c>
      <c r="AI515" s="545">
        <v>3.0063551154779901E-3</v>
      </c>
      <c r="AJ515" s="545">
        <v>3.0062210692089874E-3</v>
      </c>
      <c r="AK515" s="545">
        <v>1.167474397094646E-3</v>
      </c>
      <c r="AL515" s="545">
        <v>6.1578574954506023E-4</v>
      </c>
      <c r="AM515" s="545">
        <v>3.1504099459005053E-3</v>
      </c>
      <c r="AN515" s="545">
        <v>0</v>
      </c>
      <c r="AO515" s="545">
        <v>4.2891752459340069E-4</v>
      </c>
      <c r="AP515" s="545">
        <v>2.5964338757184587E-4</v>
      </c>
      <c r="AQ515" s="545">
        <v>3.0432669338555009E-4</v>
      </c>
      <c r="AR515" s="545">
        <v>5.1596437929782345E-4</v>
      </c>
      <c r="AS515" s="545">
        <v>2.0099858410307092E-3</v>
      </c>
      <c r="AT515" s="545">
        <v>1.8883892565305187E-3</v>
      </c>
      <c r="AU515" s="545">
        <v>2.711301639672376E-3</v>
      </c>
      <c r="AV515" s="545">
        <v>3.4240138850123013E-3</v>
      </c>
      <c r="AW515" s="545">
        <v>2.3596936486627242E-3</v>
      </c>
      <c r="AX515" s="545">
        <v>3.9140252210648962E-3</v>
      </c>
      <c r="AY515" s="545">
        <v>1.8315162460857081E-3</v>
      </c>
      <c r="AZ515" s="545">
        <v>2.615664871759777E-3</v>
      </c>
      <c r="BA515" s="545">
        <v>2.1777370124104163E-3</v>
      </c>
      <c r="BB515" s="545">
        <v>2.4466737396418824E-3</v>
      </c>
      <c r="BC515" s="545">
        <v>2.4732275469528603E-3</v>
      </c>
      <c r="BD515" s="545">
        <v>2.7436004790897315E-3</v>
      </c>
      <c r="BE515" s="545">
        <v>3.0002287925387631E-3</v>
      </c>
      <c r="BF515" s="545">
        <v>1.9304700763804914E-3</v>
      </c>
      <c r="BG515" s="545">
        <v>3.2704971640633677E-3</v>
      </c>
      <c r="BH515" s="545">
        <v>3.6255886580104099E-3</v>
      </c>
      <c r="BI515" s="545">
        <v>3.1005859447884444E-3</v>
      </c>
      <c r="BJ515" s="545">
        <v>3.1983445125797197E-3</v>
      </c>
      <c r="BK515" s="545">
        <v>5.064830412667959E-3</v>
      </c>
    </row>
    <row r="516" spans="1:63" ht="14.25" customHeight="1" x14ac:dyDescent="0.35">
      <c r="A516" s="529" t="s">
        <v>171</v>
      </c>
      <c r="B516" s="545">
        <v>3.4194870479668819E-3</v>
      </c>
      <c r="C516" s="545">
        <v>1.8286638191378161E-3</v>
      </c>
      <c r="D516" s="545">
        <v>3.8539573378517013E-3</v>
      </c>
      <c r="E516" s="545">
        <v>1.9347939762831279E-3</v>
      </c>
      <c r="F516" s="545">
        <v>2.8229157935425399E-3</v>
      </c>
      <c r="G516" s="545">
        <v>0</v>
      </c>
      <c r="H516" s="545">
        <v>5.8894894167385069E-3</v>
      </c>
      <c r="I516" s="545">
        <v>0</v>
      </c>
      <c r="J516" s="545">
        <v>0</v>
      </c>
      <c r="K516" s="545">
        <v>1.405734177166759E-3</v>
      </c>
      <c r="L516" s="545">
        <v>1.1645470407013439E-3</v>
      </c>
      <c r="M516" s="545">
        <v>5.9117462512795369E-3</v>
      </c>
      <c r="N516" s="545">
        <v>1.0219504587926018E-3</v>
      </c>
      <c r="O516" s="545">
        <v>2.2327634215075086E-3</v>
      </c>
      <c r="P516" s="545">
        <v>1.6529383428916396E-3</v>
      </c>
      <c r="Q516" s="545">
        <v>1.5874251268112615E-3</v>
      </c>
      <c r="R516" s="545">
        <v>2.8990691753478732E-3</v>
      </c>
      <c r="S516" s="545">
        <v>1.5741507553519432E-3</v>
      </c>
      <c r="T516" s="545">
        <v>1.7602951570654386E-3</v>
      </c>
      <c r="U516" s="545">
        <v>0</v>
      </c>
      <c r="V516" s="545">
        <v>1.2727302957519469E-3</v>
      </c>
      <c r="W516" s="545">
        <v>2.41359949578246E-3</v>
      </c>
      <c r="X516" s="545">
        <v>2.0900951243199217E-3</v>
      </c>
      <c r="Y516" s="545">
        <v>2.1918508643116773E-3</v>
      </c>
      <c r="Z516" s="545">
        <v>0</v>
      </c>
      <c r="AA516" s="545">
        <v>2.4157396151268293E-3</v>
      </c>
      <c r="AB516" s="545">
        <v>2.4148739419570793E-3</v>
      </c>
      <c r="AC516" s="545">
        <v>1.8977711379218245E-3</v>
      </c>
      <c r="AD516" s="545">
        <v>2.1135742526379366E-3</v>
      </c>
      <c r="AE516" s="545">
        <v>1.4020807412565962E-3</v>
      </c>
      <c r="AF516" s="545">
        <v>2.5345357892039779E-3</v>
      </c>
      <c r="AG516" s="545">
        <v>2.2322541913279538E-3</v>
      </c>
      <c r="AH516" s="545">
        <v>1.8281465581249615E-3</v>
      </c>
      <c r="AI516" s="545">
        <v>4.2081703319012112E-3</v>
      </c>
      <c r="AJ516" s="545">
        <v>3.8571260709803572E-3</v>
      </c>
      <c r="AK516" s="545">
        <v>0</v>
      </c>
      <c r="AL516" s="545">
        <v>1.0539825559473161E-3</v>
      </c>
      <c r="AM516" s="545">
        <v>3.800300431181635E-3</v>
      </c>
      <c r="AN516" s="545">
        <v>0</v>
      </c>
      <c r="AO516" s="545">
        <v>5.2418154037175101E-4</v>
      </c>
      <c r="AP516" s="545">
        <v>9.2622677594725246E-4</v>
      </c>
      <c r="AQ516" s="545">
        <v>1.824977764259262E-3</v>
      </c>
      <c r="AR516" s="545">
        <v>2.0574532469008712E-3</v>
      </c>
      <c r="AS516" s="545">
        <v>1.8978649514048264E-3</v>
      </c>
      <c r="AT516" s="545">
        <v>2.0076624970252342E-3</v>
      </c>
      <c r="AU516" s="545">
        <v>3.3535251740335857E-3</v>
      </c>
      <c r="AV516" s="545">
        <v>2.4251384920768986E-3</v>
      </c>
      <c r="AW516" s="545">
        <v>2.488038459652116E-3</v>
      </c>
      <c r="AX516" s="545">
        <v>1.3977764721139544E-3</v>
      </c>
      <c r="AY516" s="545">
        <v>2.2591493953336354E-3</v>
      </c>
      <c r="AZ516" s="545">
        <v>4.9133890530291347E-3</v>
      </c>
      <c r="BA516" s="545">
        <v>7.9406765320094524E-4</v>
      </c>
      <c r="BB516" s="545">
        <v>2.8444747168279681E-3</v>
      </c>
      <c r="BC516" s="545">
        <v>2.9938938605318455E-3</v>
      </c>
      <c r="BD516" s="545">
        <v>3.4339310076647866E-3</v>
      </c>
      <c r="BE516" s="545">
        <v>5.0553687831233277E-3</v>
      </c>
      <c r="BF516" s="545">
        <v>3.1572752723954328E-3</v>
      </c>
      <c r="BG516" s="545">
        <v>4.1226228379955101E-3</v>
      </c>
      <c r="BH516" s="545">
        <v>4.6752153250766955E-3</v>
      </c>
      <c r="BI516" s="545">
        <v>3.778982023214794E-3</v>
      </c>
      <c r="BJ516" s="545">
        <v>2.9729082830815476E-3</v>
      </c>
      <c r="BK516" s="545">
        <v>6.173045022581751E-3</v>
      </c>
    </row>
    <row r="517" spans="1:63" ht="14.25" customHeight="1" x14ac:dyDescent="0.35">
      <c r="A517" s="529" t="s">
        <v>172</v>
      </c>
      <c r="B517" s="545">
        <v>1.1891912876666468E-2</v>
      </c>
      <c r="C517" s="545">
        <v>3.8287272236761419E-3</v>
      </c>
      <c r="D517" s="545">
        <v>1.1648421511329634E-2</v>
      </c>
      <c r="E517" s="545">
        <v>4.3802379344778262E-3</v>
      </c>
      <c r="F517" s="545">
        <v>6.3083514922799627E-3</v>
      </c>
      <c r="G517" s="545">
        <v>3.7580807150720077E-3</v>
      </c>
      <c r="H517" s="545">
        <v>4.3745077187281748E-3</v>
      </c>
      <c r="I517" s="545">
        <v>1.6544093864215396E-2</v>
      </c>
      <c r="J517" s="545">
        <v>1.5375558378447556E-4</v>
      </c>
      <c r="K517" s="545">
        <v>3.7175775748518767E-3</v>
      </c>
      <c r="L517" s="545">
        <v>4.4516888611132576E-3</v>
      </c>
      <c r="M517" s="545">
        <v>2.676103533675834E-4</v>
      </c>
      <c r="N517" s="545">
        <v>1.7127232344793018E-3</v>
      </c>
      <c r="O517" s="545">
        <v>2.5745512167617501E-3</v>
      </c>
      <c r="P517" s="545">
        <v>3.2249359791251602E-3</v>
      </c>
      <c r="Q517" s="545">
        <v>2.3123189040942312E-3</v>
      </c>
      <c r="R517" s="545">
        <v>7.0622680351617824E-3</v>
      </c>
      <c r="S517" s="545">
        <v>3.3638698808827862E-3</v>
      </c>
      <c r="T517" s="545">
        <v>4.917190573231269E-3</v>
      </c>
      <c r="U517" s="545">
        <v>5.407152141583898E-4</v>
      </c>
      <c r="V517" s="545">
        <v>1.3159558485601277E-3</v>
      </c>
      <c r="W517" s="545">
        <v>4.7665878017766278E-3</v>
      </c>
      <c r="X517" s="545">
        <v>5.0443911401577843E-3</v>
      </c>
      <c r="Y517" s="545">
        <v>5.4011637948115539E-3</v>
      </c>
      <c r="Z517" s="545">
        <v>0</v>
      </c>
      <c r="AA517" s="545">
        <v>5.605290626802888E-3</v>
      </c>
      <c r="AB517" s="545">
        <v>6.6366980600947364E-3</v>
      </c>
      <c r="AC517" s="545">
        <v>4.5635951365839752E-3</v>
      </c>
      <c r="AD517" s="545">
        <v>6.4470945845912552E-3</v>
      </c>
      <c r="AE517" s="545">
        <v>3.6797781930645785E-3</v>
      </c>
      <c r="AF517" s="545">
        <v>6.2542025717000774E-3</v>
      </c>
      <c r="AG517" s="545">
        <v>2.613311608035059E-3</v>
      </c>
      <c r="AH517" s="545">
        <v>3.2483518648715915E-3</v>
      </c>
      <c r="AI517" s="545">
        <v>1.0393746131750904E-2</v>
      </c>
      <c r="AJ517" s="545">
        <v>9.1191676288349226E-3</v>
      </c>
      <c r="AK517" s="545">
        <v>9.7325502180755797E-3</v>
      </c>
      <c r="AL517" s="545">
        <v>1.7149980146771368E-3</v>
      </c>
      <c r="AM517" s="545">
        <v>9.8483703502747055E-3</v>
      </c>
      <c r="AN517" s="545">
        <v>7.708025819212397E-3</v>
      </c>
      <c r="AO517" s="545">
        <v>3.7985596815660731E-3</v>
      </c>
      <c r="AP517" s="545">
        <v>3.8907236542661205E-3</v>
      </c>
      <c r="AQ517" s="545">
        <v>6.6581295088922045E-4</v>
      </c>
      <c r="AR517" s="545">
        <v>0</v>
      </c>
      <c r="AS517" s="545">
        <v>4.3471761298270305E-3</v>
      </c>
      <c r="AT517" s="545">
        <v>6.3702565334455199E-3</v>
      </c>
      <c r="AU517" s="545">
        <v>1.1039120810204448E-2</v>
      </c>
      <c r="AV517" s="545">
        <v>4.8366223424655026E-3</v>
      </c>
      <c r="AW517" s="545">
        <v>8.7842000264183179E-3</v>
      </c>
      <c r="AX517" s="545">
        <v>1.2074534099798178E-2</v>
      </c>
      <c r="AY517" s="545">
        <v>3.3368794675474865E-3</v>
      </c>
      <c r="AZ517" s="545">
        <v>1.1832547570946531E-3</v>
      </c>
      <c r="BA517" s="545">
        <v>2.2725985702574882E-3</v>
      </c>
      <c r="BB517" s="545">
        <v>9.6762929074809146E-3</v>
      </c>
      <c r="BC517" s="545">
        <v>8.5963930361156824E-3</v>
      </c>
      <c r="BD517" s="545">
        <v>9.4483603296985266E-3</v>
      </c>
      <c r="BE517" s="545">
        <v>1.4570688171757239E-2</v>
      </c>
      <c r="BF517" s="545">
        <v>8.7131578392305072E-3</v>
      </c>
      <c r="BG517" s="545">
        <v>1.2528135873204194E-2</v>
      </c>
      <c r="BH517" s="545">
        <v>1.485756902834953E-2</v>
      </c>
      <c r="BI517" s="545">
        <v>1.0753820503152342E-2</v>
      </c>
      <c r="BJ517" s="545">
        <v>9.1886482903930158E-3</v>
      </c>
      <c r="BK517" s="545">
        <v>1.7057819280999358E-2</v>
      </c>
    </row>
    <row r="518" spans="1:63" ht="14.25" customHeight="1" x14ac:dyDescent="0.35">
      <c r="A518" s="529" t="s">
        <v>173</v>
      </c>
      <c r="B518" s="545">
        <v>3.786408678552268E-2</v>
      </c>
      <c r="C518" s="545">
        <v>3.1395860703122634E-2</v>
      </c>
      <c r="D518" s="545">
        <v>7.7280604114216736E-2</v>
      </c>
      <c r="E518" s="545">
        <v>2.7278416240436365E-2</v>
      </c>
      <c r="F518" s="545">
        <v>5.8079253007856477E-2</v>
      </c>
      <c r="G518" s="545">
        <v>0</v>
      </c>
      <c r="H518" s="545">
        <v>0</v>
      </c>
      <c r="I518" s="545">
        <v>0.1003875937522188</v>
      </c>
      <c r="J518" s="545">
        <v>8.9519517383841063E-2</v>
      </c>
      <c r="K518" s="545">
        <v>2.5802768252090293E-2</v>
      </c>
      <c r="L518" s="545">
        <v>3.692874011609093E-2</v>
      </c>
      <c r="M518" s="545">
        <v>8.9573683446298388E-2</v>
      </c>
      <c r="N518" s="545">
        <v>1.9817304091957404E-2</v>
      </c>
      <c r="O518" s="545">
        <v>5.2468393347106346E-2</v>
      </c>
      <c r="P518" s="545">
        <v>5.2289569857116025E-2</v>
      </c>
      <c r="Q518" s="545">
        <v>1.5551895752589638E-2</v>
      </c>
      <c r="R518" s="545">
        <v>4.9341816458073036E-3</v>
      </c>
      <c r="S518" s="545">
        <v>2.8589567093729649E-2</v>
      </c>
      <c r="T518" s="545">
        <v>2.81131378519087E-2</v>
      </c>
      <c r="U518" s="545">
        <v>6.126614389989711E-2</v>
      </c>
      <c r="V518" s="545">
        <v>1.8307749534796063E-2</v>
      </c>
      <c r="W518" s="545">
        <v>4.9550221044378319E-2</v>
      </c>
      <c r="X518" s="545">
        <v>3.6147338813417418E-2</v>
      </c>
      <c r="Y518" s="545">
        <v>3.3000954650909513E-2</v>
      </c>
      <c r="Z518" s="545">
        <v>0</v>
      </c>
      <c r="AA518" s="545">
        <v>4.233547600013636E-2</v>
      </c>
      <c r="AB518" s="545">
        <v>5.044104905997672E-2</v>
      </c>
      <c r="AC518" s="545">
        <v>3.5945537153263041E-2</v>
      </c>
      <c r="AD518" s="545">
        <v>3.9494437814604696E-2</v>
      </c>
      <c r="AE518" s="545">
        <v>3.4620836128164578E-2</v>
      </c>
      <c r="AF518" s="545">
        <v>4.2406905815616965E-2</v>
      </c>
      <c r="AG518" s="545">
        <v>2.4424443180588316E-2</v>
      </c>
      <c r="AH518" s="545">
        <v>2.4708441053443164E-2</v>
      </c>
      <c r="AI518" s="545">
        <v>7.4114247432122554E-2</v>
      </c>
      <c r="AJ518" s="545">
        <v>7.1976459392957506E-2</v>
      </c>
      <c r="AK518" s="545">
        <v>6.3653759734767293E-2</v>
      </c>
      <c r="AL518" s="545">
        <v>2.3514062881436797E-2</v>
      </c>
      <c r="AM518" s="545">
        <v>1.948327147754773E-2</v>
      </c>
      <c r="AN518" s="545">
        <v>0</v>
      </c>
      <c r="AO518" s="545">
        <v>5.0820057251331756E-2</v>
      </c>
      <c r="AP518" s="545">
        <v>2.6618964178806361E-2</v>
      </c>
      <c r="AQ518" s="545">
        <v>1.6956677224933558E-2</v>
      </c>
      <c r="AR518" s="545">
        <v>1.9638704700189503E-2</v>
      </c>
      <c r="AS518" s="545">
        <v>4.7340498309072554E-2</v>
      </c>
      <c r="AT518" s="545">
        <v>4.6798116280997844E-2</v>
      </c>
      <c r="AU518" s="545">
        <v>6.9101947485267656E-2</v>
      </c>
      <c r="AV518" s="545">
        <v>3.9031891092083125E-2</v>
      </c>
      <c r="AW518" s="545">
        <v>4.6376591692753842E-2</v>
      </c>
      <c r="AX518" s="545">
        <v>2.7259171698392117E-2</v>
      </c>
      <c r="AY518" s="545">
        <v>3.1308744173863749E-2</v>
      </c>
      <c r="AZ518" s="545">
        <v>2.0919150205244957E-2</v>
      </c>
      <c r="BA518" s="545">
        <v>2.4290869332971872E-2</v>
      </c>
      <c r="BB518" s="545">
        <v>4.659158762467798E-2</v>
      </c>
      <c r="BC518" s="545">
        <v>4.664353678628598E-2</v>
      </c>
      <c r="BD518" s="545">
        <v>6.9027651759847583E-2</v>
      </c>
      <c r="BE518" s="545">
        <v>5.2883594782297857E-2</v>
      </c>
      <c r="BF518" s="545">
        <v>5.1879437091330666E-2</v>
      </c>
      <c r="BG518" s="545">
        <v>6.0040264645069542E-2</v>
      </c>
      <c r="BH518" s="545">
        <v>7.1252051733526098E-2</v>
      </c>
      <c r="BI518" s="545">
        <v>7.2640898408613874E-2</v>
      </c>
      <c r="BJ518" s="545">
        <v>5.7129561094203835E-2</v>
      </c>
      <c r="BK518" s="545">
        <v>0.10270005373082422</v>
      </c>
    </row>
    <row r="519" spans="1:63" ht="14.25" customHeight="1" x14ac:dyDescent="0.35">
      <c r="A519" s="530" t="s">
        <v>136</v>
      </c>
      <c r="B519" s="545">
        <v>8.5914921402173994E-3</v>
      </c>
      <c r="C519" s="545">
        <v>5.8271104149181458E-3</v>
      </c>
      <c r="D519" s="545">
        <v>2.0572194413586045E-3</v>
      </c>
      <c r="E519" s="545">
        <v>3.0609014997888323E-3</v>
      </c>
      <c r="F519" s="545">
        <v>4.6220748979542365E-3</v>
      </c>
      <c r="G519" s="545">
        <v>8.5915041096252809E-3</v>
      </c>
      <c r="H519" s="545">
        <v>1.5692929623730499E-2</v>
      </c>
      <c r="I519" s="545">
        <v>0</v>
      </c>
      <c r="J519" s="545">
        <v>0</v>
      </c>
      <c r="K519" s="545">
        <v>3.6332590952435633E-3</v>
      </c>
      <c r="L519" s="545">
        <v>3.9730627926073542E-3</v>
      </c>
      <c r="M519" s="545">
        <v>0</v>
      </c>
      <c r="N519" s="545">
        <v>3.0381472798574902E-3</v>
      </c>
      <c r="O519" s="545">
        <v>1.888051840579041E-3</v>
      </c>
      <c r="P519" s="545">
        <v>5.541221808612975E-3</v>
      </c>
      <c r="Q519" s="545">
        <v>2.2019255021890611E-3</v>
      </c>
      <c r="R519" s="545">
        <v>7.9208043269983833E-3</v>
      </c>
      <c r="S519" s="545">
        <v>4.9783876960212336E-3</v>
      </c>
      <c r="T519" s="545">
        <v>5.9835358292455783E-3</v>
      </c>
      <c r="U519" s="545">
        <v>1.0904673639520456E-2</v>
      </c>
      <c r="V519" s="545">
        <v>2.1022969236416276E-3</v>
      </c>
      <c r="W519" s="545">
        <v>6.3511240705821734E-3</v>
      </c>
      <c r="X519" s="545">
        <v>6.5671003877199614E-3</v>
      </c>
      <c r="Y519" s="545">
        <v>5.1398734465135133E-3</v>
      </c>
      <c r="Z519" s="545">
        <v>0</v>
      </c>
      <c r="AA519" s="545">
        <v>8.5940445487256382E-3</v>
      </c>
      <c r="AB519" s="545">
        <v>6.4826434756830118E-3</v>
      </c>
      <c r="AC519" s="545">
        <v>6.128243526866306E-3</v>
      </c>
      <c r="AD519" s="545">
        <v>5.2098908893897927E-3</v>
      </c>
      <c r="AE519" s="545">
        <v>4.6638679937010758E-3</v>
      </c>
      <c r="AF519" s="545">
        <v>7.8112234318419198E-3</v>
      </c>
      <c r="AG519" s="545">
        <v>3.342993434719662E-3</v>
      </c>
      <c r="AH519" s="545">
        <v>6.012687409124572E-3</v>
      </c>
      <c r="AI519" s="545">
        <v>9.7904600174735304E-3</v>
      </c>
      <c r="AJ519" s="545">
        <v>8.4125294929262313E-3</v>
      </c>
      <c r="AK519" s="545">
        <v>8.6821222236982427E-3</v>
      </c>
      <c r="AL519" s="545">
        <v>1.4450603804783667E-3</v>
      </c>
      <c r="AM519" s="545">
        <v>5.0679772276947845E-3</v>
      </c>
      <c r="AN519" s="545">
        <v>0</v>
      </c>
      <c r="AO519" s="545">
        <v>4.142888061999416E-3</v>
      </c>
      <c r="AP519" s="545">
        <v>3.5280893563171619E-3</v>
      </c>
      <c r="AQ519" s="545">
        <v>2.2009713952364577E-4</v>
      </c>
      <c r="AR519" s="545">
        <v>2.3113961621896672E-4</v>
      </c>
      <c r="AS519" s="545">
        <v>1.0353454348205492E-2</v>
      </c>
      <c r="AT519" s="545">
        <v>6.1263699751800075E-3</v>
      </c>
      <c r="AU519" s="545">
        <v>1.0961907255002732E-2</v>
      </c>
      <c r="AV519" s="545">
        <v>7.035242470414556E-3</v>
      </c>
      <c r="AW519" s="545">
        <v>8.3371413886426712E-3</v>
      </c>
      <c r="AX519" s="545">
        <v>9.0953571144140738E-3</v>
      </c>
      <c r="AY519" s="545">
        <v>6.5111539111547719E-3</v>
      </c>
      <c r="AZ519" s="545">
        <v>4.2944857639049363E-4</v>
      </c>
      <c r="BA519" s="545">
        <v>4.3026126642088372E-3</v>
      </c>
      <c r="BB519" s="545">
        <v>8.6907458729436789E-3</v>
      </c>
      <c r="BC519" s="545">
        <v>9.6616727568885601E-3</v>
      </c>
      <c r="BD519" s="545">
        <v>7.6521522785248887E-3</v>
      </c>
      <c r="BE519" s="545">
        <v>1.2811035821123069E-2</v>
      </c>
      <c r="BF519" s="545">
        <v>9.6448277581337918E-3</v>
      </c>
      <c r="BG519" s="545">
        <v>8.9404288126599396E-3</v>
      </c>
      <c r="BH519" s="545">
        <v>1.256031065648946E-2</v>
      </c>
      <c r="BI519" s="545">
        <v>9.76386382753122E-3</v>
      </c>
      <c r="BJ519" s="545">
        <v>9.9317968786986136E-3</v>
      </c>
      <c r="BK519" s="545">
        <v>1.6686433668987512E-2</v>
      </c>
    </row>
    <row r="520" spans="1:63" ht="14.25" customHeight="1" x14ac:dyDescent="0.35">
      <c r="A520" s="530" t="s">
        <v>197</v>
      </c>
      <c r="B520" s="545">
        <v>-2.1153805553967564E-2</v>
      </c>
      <c r="C520" s="545">
        <v>-1.4537395937841419E-2</v>
      </c>
      <c r="D520" s="545">
        <v>-2.0386099573973714E-2</v>
      </c>
      <c r="E520" s="545">
        <v>-1.3629292775797769E-2</v>
      </c>
      <c r="F520" s="545">
        <v>-1.6248498487323449E-2</v>
      </c>
      <c r="G520" s="545">
        <v>-1.3806141059687024E-2</v>
      </c>
      <c r="H520" s="545">
        <v>-2.8471104859089609E-2</v>
      </c>
      <c r="I520" s="545">
        <v>-1.9238353515044031E-2</v>
      </c>
      <c r="J520" s="545">
        <v>-9.9634666395835604E-3</v>
      </c>
      <c r="K520" s="545">
        <v>-7.6128637860334381E-3</v>
      </c>
      <c r="L520" s="545">
        <v>-8.0919437831568058E-3</v>
      </c>
      <c r="M520" s="545">
        <v>-2.2873607103721182E-2</v>
      </c>
      <c r="N520" s="545">
        <v>-3.6568966573944151E-3</v>
      </c>
      <c r="O520" s="545">
        <v>-9.7837865828864588E-3</v>
      </c>
      <c r="P520" s="545">
        <v>-6.7497770200578601E-3</v>
      </c>
      <c r="Q520" s="545">
        <v>-1.8871748221772253E-3</v>
      </c>
      <c r="R520" s="545">
        <v>-2.7080974022214649E-3</v>
      </c>
      <c r="S520" s="545">
        <v>-7.8616342864746558E-3</v>
      </c>
      <c r="T520" s="545">
        <v>-8.3692308901405377E-3</v>
      </c>
      <c r="U520" s="545">
        <v>-5.7000749196342198E-3</v>
      </c>
      <c r="V520" s="545">
        <v>-4.7963452411645801E-3</v>
      </c>
      <c r="W520" s="545">
        <v>-7.8906584266929952E-3</v>
      </c>
      <c r="X520" s="545">
        <v>-6.4870106304655293E-3</v>
      </c>
      <c r="Y520" s="545">
        <v>-9.5291914586738014E-3</v>
      </c>
      <c r="Z520" s="545">
        <v>0</v>
      </c>
      <c r="AA520" s="545">
        <v>-7.5209254913772613E-3</v>
      </c>
      <c r="AB520" s="545">
        <v>-6.085459745092562E-3</v>
      </c>
      <c r="AC520" s="545">
        <v>-6.5189616124892184E-3</v>
      </c>
      <c r="AD520" s="545">
        <v>-8.0529912849548729E-3</v>
      </c>
      <c r="AE520" s="545">
        <v>-6.7424774202904528E-3</v>
      </c>
      <c r="AF520" s="545">
        <v>-7.897235844214822E-3</v>
      </c>
      <c r="AG520" s="545">
        <v>-1.2974104389461666E-2</v>
      </c>
      <c r="AH520" s="545">
        <v>-1.4095961122637257E-2</v>
      </c>
      <c r="AI520" s="545">
        <v>-2.6491965152343342E-2</v>
      </c>
      <c r="AJ520" s="545">
        <v>-2.6255344166187109E-2</v>
      </c>
      <c r="AK520" s="545">
        <v>-2.6119352520833656E-2</v>
      </c>
      <c r="AL520" s="545">
        <v>-6.3203748622286801E-3</v>
      </c>
      <c r="AM520" s="545">
        <v>-2.4176673020939874E-2</v>
      </c>
      <c r="AN520" s="545">
        <v>-1.9454257645698436E-3</v>
      </c>
      <c r="AO520" s="545">
        <v>-9.1068812540244255E-3</v>
      </c>
      <c r="AP520" s="545">
        <v>-1.1089248001927532E-5</v>
      </c>
      <c r="AQ520" s="545">
        <v>-4.4965435108025604E-3</v>
      </c>
      <c r="AR520" s="545">
        <v>-9.9981874416759844E-3</v>
      </c>
      <c r="AS520" s="545">
        <v>-1.5521826494887271E-2</v>
      </c>
      <c r="AT520" s="545">
        <v>-9.2895082423825361E-3</v>
      </c>
      <c r="AU520" s="545">
        <v>-2.1111675057030484E-2</v>
      </c>
      <c r="AV520" s="545">
        <v>-1.165379007466128E-2</v>
      </c>
      <c r="AW520" s="545">
        <v>-6.1199419623237435E-3</v>
      </c>
      <c r="AX520" s="545">
        <v>-6.0437191581600627E-3</v>
      </c>
      <c r="AY520" s="545">
        <v>-1.0159435681459819E-2</v>
      </c>
      <c r="AZ520" s="545">
        <v>-8.5996999854466225E-3</v>
      </c>
      <c r="BA520" s="545">
        <v>-6.7444933333860547E-3</v>
      </c>
      <c r="BB520" s="545">
        <v>-1.3968172112952565E-2</v>
      </c>
      <c r="BC520" s="545">
        <v>-2.0078361319595114E-2</v>
      </c>
      <c r="BD520" s="545">
        <v>-2.7265254576665374E-2</v>
      </c>
      <c r="BE520" s="545">
        <v>-2.7102140928386427E-2</v>
      </c>
      <c r="BF520" s="545">
        <v>-1.6740665942030684E-2</v>
      </c>
      <c r="BG520" s="545">
        <v>-2.0247745872799542E-2</v>
      </c>
      <c r="BH520" s="545">
        <v>-2.2954359134621884E-2</v>
      </c>
      <c r="BI520" s="545">
        <v>-1.6279432432709337E-2</v>
      </c>
      <c r="BJ520" s="545">
        <v>-2.0678320157159508E-2</v>
      </c>
      <c r="BK520" s="545">
        <v>-3.578273761307775E-2</v>
      </c>
    </row>
    <row r="521" spans="1:63" ht="14.25" customHeight="1" x14ac:dyDescent="0.35">
      <c r="A521" s="530" t="s">
        <v>218</v>
      </c>
      <c r="B521" s="545">
        <v>1.4996405540822983E-2</v>
      </c>
      <c r="C521" s="545">
        <v>1.1276211428729544E-2</v>
      </c>
      <c r="D521" s="545">
        <v>1.2017151051458777E-2</v>
      </c>
      <c r="E521" s="545">
        <v>8.498189649369832E-3</v>
      </c>
      <c r="F521" s="545">
        <v>1.2014315250954841E-2</v>
      </c>
      <c r="G521" s="545">
        <v>1.3397912441859911E-2</v>
      </c>
      <c r="H521" s="545">
        <v>1.9222115088303991E-2</v>
      </c>
      <c r="I521" s="545">
        <v>1.4188339695759436E-2</v>
      </c>
      <c r="J521" s="545">
        <v>2.3046679900101383E-2</v>
      </c>
      <c r="K521" s="545">
        <v>5.4379397805637934E-3</v>
      </c>
      <c r="L521" s="545">
        <v>8.327728490472185E-3</v>
      </c>
      <c r="M521" s="545">
        <v>2.081680793878761E-2</v>
      </c>
      <c r="N521" s="545">
        <v>5.9974042594879359E-3</v>
      </c>
      <c r="O521" s="545">
        <v>7.7028443530688922E-3</v>
      </c>
      <c r="P521" s="545">
        <v>8.996661429298768E-3</v>
      </c>
      <c r="Q521" s="545">
        <v>4.5030484757452097E-3</v>
      </c>
      <c r="R521" s="545">
        <v>5.5487939999675096E-3</v>
      </c>
      <c r="S521" s="545">
        <v>7.4937249238915364E-3</v>
      </c>
      <c r="T521" s="545">
        <v>7.942118421988829E-3</v>
      </c>
      <c r="U521" s="545">
        <v>2.0906138725916112E-3</v>
      </c>
      <c r="V521" s="545">
        <v>4.9015137074628389E-3</v>
      </c>
      <c r="W521" s="545">
        <v>7.4583030466596097E-3</v>
      </c>
      <c r="X521" s="545">
        <v>7.3653033224563005E-3</v>
      </c>
      <c r="Y521" s="545">
        <v>9.0773082961516857E-3</v>
      </c>
      <c r="Z521" s="545">
        <v>0</v>
      </c>
      <c r="AA521" s="545">
        <v>8.9067539749978965E-3</v>
      </c>
      <c r="AB521" s="545">
        <v>7.7849999437234457E-3</v>
      </c>
      <c r="AC521" s="545">
        <v>8.4566624681772611E-3</v>
      </c>
      <c r="AD521" s="545">
        <v>9.7269700176407965E-3</v>
      </c>
      <c r="AE521" s="545">
        <v>6.8754548778103145E-3</v>
      </c>
      <c r="AF521" s="545">
        <v>7.9026568642894101E-3</v>
      </c>
      <c r="AG521" s="545">
        <v>1.0023633174953648E-2</v>
      </c>
      <c r="AH521" s="545">
        <v>6.9903690078345444E-3</v>
      </c>
      <c r="AI521" s="545">
        <v>1.7689333645756124E-2</v>
      </c>
      <c r="AJ521" s="545">
        <v>1.82317815110997E-2</v>
      </c>
      <c r="AK521" s="545">
        <v>1.4616505876641997E-2</v>
      </c>
      <c r="AL521" s="545">
        <v>2.938449352562063E-3</v>
      </c>
      <c r="AM521" s="545">
        <v>7.7162628604331802E-3</v>
      </c>
      <c r="AN521" s="545">
        <v>2.3061287577496002E-3</v>
      </c>
      <c r="AO521" s="545">
        <v>7.5622703325233832E-3</v>
      </c>
      <c r="AP521" s="545">
        <v>3.9663746220594803E-3</v>
      </c>
      <c r="AQ521" s="545">
        <v>5.6515505308972636E-3</v>
      </c>
      <c r="AR521" s="545">
        <v>9.2594697075033747E-3</v>
      </c>
      <c r="AS521" s="545">
        <v>1.3775270756108189E-2</v>
      </c>
      <c r="AT521" s="545">
        <v>9.538518114448823E-3</v>
      </c>
      <c r="AU521" s="545">
        <v>1.634908341122817E-2</v>
      </c>
      <c r="AV521" s="545">
        <v>1.716745405497112E-2</v>
      </c>
      <c r="AW521" s="545">
        <v>1.2100605848208719E-2</v>
      </c>
      <c r="AX521" s="545">
        <v>7.4952898006384909E-3</v>
      </c>
      <c r="AY521" s="545">
        <v>7.5609707336329298E-3</v>
      </c>
      <c r="AZ521" s="545">
        <v>3.9518202171415773E-3</v>
      </c>
      <c r="BA521" s="545">
        <v>1.0400070971572585E-2</v>
      </c>
      <c r="BB521" s="545">
        <v>1.0389362584619756E-2</v>
      </c>
      <c r="BC521" s="545">
        <v>1.2887369784816739E-2</v>
      </c>
      <c r="BD521" s="545">
        <v>1.509529586700333E-2</v>
      </c>
      <c r="BE521" s="545">
        <v>1.8924666291900781E-2</v>
      </c>
      <c r="BF521" s="545">
        <v>1.4457504484733878E-2</v>
      </c>
      <c r="BG521" s="545">
        <v>1.6284477989315288E-2</v>
      </c>
      <c r="BH521" s="545">
        <v>1.9099022404670717E-2</v>
      </c>
      <c r="BI521" s="545">
        <v>1.4641249181841974E-2</v>
      </c>
      <c r="BJ521" s="545">
        <v>1.1974049467074848E-2</v>
      </c>
      <c r="BK521" s="545">
        <v>2.5277939044572768E-2</v>
      </c>
    </row>
    <row r="522" spans="1:63" ht="14.25" customHeight="1" x14ac:dyDescent="0.35">
      <c r="A522" s="530" t="s">
        <v>198</v>
      </c>
      <c r="B522" s="545">
        <v>8.0054045711832056E-3</v>
      </c>
      <c r="C522" s="545">
        <v>9.1661970906263563E-3</v>
      </c>
      <c r="D522" s="545">
        <v>7.8448076445668691E-3</v>
      </c>
      <c r="E522" s="545">
        <v>9.1191039869977144E-3</v>
      </c>
      <c r="F522" s="545">
        <v>6.7238961035785468E-3</v>
      </c>
      <c r="G522" s="545">
        <v>5.4415977216066714E-3</v>
      </c>
      <c r="H522" s="545">
        <v>9.8735386879175782E-3</v>
      </c>
      <c r="I522" s="545">
        <v>0</v>
      </c>
      <c r="J522" s="545">
        <v>7.0065364866083455E-4</v>
      </c>
      <c r="K522" s="545">
        <v>2.4232078639731158E-3</v>
      </c>
      <c r="L522" s="545">
        <v>9.4536902285452409E-4</v>
      </c>
      <c r="M522" s="545">
        <v>0</v>
      </c>
      <c r="N522" s="545">
        <v>6.8255781417729208E-4</v>
      </c>
      <c r="O522" s="545">
        <v>6.656941717261011E-4</v>
      </c>
      <c r="P522" s="545">
        <v>1.8291731306052978E-3</v>
      </c>
      <c r="Q522" s="545">
        <v>3.455744733360197E-3</v>
      </c>
      <c r="R522" s="545">
        <v>6.1324386583613754E-3</v>
      </c>
      <c r="S522" s="545">
        <v>1.7953896992040762E-3</v>
      </c>
      <c r="T522" s="545">
        <v>3.6613664552514469E-3</v>
      </c>
      <c r="U522" s="545">
        <v>2.6522353683193613E-3</v>
      </c>
      <c r="V522" s="545">
        <v>1.441424942064192E-3</v>
      </c>
      <c r="W522" s="545">
        <v>3.5249535092450488E-3</v>
      </c>
      <c r="X522" s="545">
        <v>3.221562162380235E-3</v>
      </c>
      <c r="Y522" s="545">
        <v>3.8035659804752662E-3</v>
      </c>
      <c r="Z522" s="545">
        <v>0</v>
      </c>
      <c r="AA522" s="545">
        <v>3.9251263227650622E-3</v>
      </c>
      <c r="AB522" s="545">
        <v>3.3964197295180353E-3</v>
      </c>
      <c r="AC522" s="545">
        <v>3.5725494528351153E-3</v>
      </c>
      <c r="AD522" s="545">
        <v>3.7663513065250777E-3</v>
      </c>
      <c r="AE522" s="545">
        <v>3.2896643386939903E-3</v>
      </c>
      <c r="AF522" s="545">
        <v>3.1514350232360521E-3</v>
      </c>
      <c r="AG522" s="545">
        <v>4.4813600391070026E-3</v>
      </c>
      <c r="AH522" s="545">
        <v>6.064465467257486E-3</v>
      </c>
      <c r="AI522" s="545">
        <v>9.2462239060862265E-3</v>
      </c>
      <c r="AJ522" s="545">
        <v>9.2701520771293136E-3</v>
      </c>
      <c r="AK522" s="545">
        <v>8.365203389317467E-3</v>
      </c>
      <c r="AL522" s="545">
        <v>1.0113729562212358E-3</v>
      </c>
      <c r="AM522" s="545">
        <v>1.8215647739264278E-3</v>
      </c>
      <c r="AN522" s="545">
        <v>0</v>
      </c>
      <c r="AO522" s="545">
        <v>2.7363238898284784E-3</v>
      </c>
      <c r="AP522" s="545">
        <v>1.906210274906131E-3</v>
      </c>
      <c r="AQ522" s="545">
        <v>1.9771844712498368E-3</v>
      </c>
      <c r="AR522" s="545">
        <v>1.1036556321368374E-2</v>
      </c>
      <c r="AS522" s="545">
        <v>9.0406787275673325E-4</v>
      </c>
      <c r="AT522" s="545">
        <v>4.0225106724397584E-3</v>
      </c>
      <c r="AU522" s="545">
        <v>8.1327368370405165E-3</v>
      </c>
      <c r="AV522" s="545">
        <v>8.5619730986545694E-3</v>
      </c>
      <c r="AW522" s="545">
        <v>4.884008261215305E-3</v>
      </c>
      <c r="AX522" s="545">
        <v>1.2115588143812679E-3</v>
      </c>
      <c r="AY522" s="545">
        <v>3.3073457781047939E-3</v>
      </c>
      <c r="AZ522" s="545">
        <v>3.4084112022594523E-3</v>
      </c>
      <c r="BA522" s="545">
        <v>3.4768935402530714E-3</v>
      </c>
      <c r="BB522" s="545">
        <v>1.6397936348515462E-3</v>
      </c>
      <c r="BC522" s="545">
        <v>6.5276139246776919E-3</v>
      </c>
      <c r="BD522" s="545">
        <v>7.2990438809966756E-3</v>
      </c>
      <c r="BE522" s="545">
        <v>9.4872293992276178E-3</v>
      </c>
      <c r="BF522" s="545">
        <v>6.2562541281827033E-3</v>
      </c>
      <c r="BG522" s="545">
        <v>8.7594278447635787E-3</v>
      </c>
      <c r="BH522" s="545">
        <v>8.4636647241357697E-3</v>
      </c>
      <c r="BI522" s="545">
        <v>6.6163690109807567E-3</v>
      </c>
      <c r="BJ522" s="545">
        <v>6.0473015422590534E-3</v>
      </c>
      <c r="BK522" s="545">
        <v>1.1503352606124586E-2</v>
      </c>
    </row>
    <row r="523" spans="1:63" ht="14.25" customHeight="1" x14ac:dyDescent="0.35">
      <c r="A523" s="530" t="s">
        <v>140</v>
      </c>
      <c r="B523" s="545">
        <v>8.0737346736743619E-3</v>
      </c>
      <c r="C523" s="545">
        <v>6.444369922029302E-3</v>
      </c>
      <c r="D523" s="545">
        <v>6.5748113097028717E-3</v>
      </c>
      <c r="E523" s="545">
        <v>5.0727322439560775E-3</v>
      </c>
      <c r="F523" s="545">
        <v>5.6635332080498804E-3</v>
      </c>
      <c r="G523" s="545">
        <v>7.0386539150061175E-3</v>
      </c>
      <c r="H523" s="545">
        <v>9.5375388687266045E-3</v>
      </c>
      <c r="I523" s="545">
        <v>1.4619789507835169E-3</v>
      </c>
      <c r="J523" s="545">
        <v>9.8782600780527256E-3</v>
      </c>
      <c r="K523" s="545">
        <v>5.738840981866878E-3</v>
      </c>
      <c r="L523" s="545">
        <v>9.9302222740404733E-3</v>
      </c>
      <c r="M523" s="545">
        <v>8.8808647427970951E-3</v>
      </c>
      <c r="N523" s="545">
        <v>3.2894183115216931E-3</v>
      </c>
      <c r="O523" s="545">
        <v>6.4495167607017045E-3</v>
      </c>
      <c r="P523" s="545">
        <v>8.3376516071194395E-3</v>
      </c>
      <c r="Q523" s="545">
        <v>2.9618318870890574E-3</v>
      </c>
      <c r="R523" s="545">
        <v>1.1388969680440216E-3</v>
      </c>
      <c r="S523" s="545">
        <v>3.2669259075474677E-3</v>
      </c>
      <c r="T523" s="545">
        <v>4.729893502953538E-3</v>
      </c>
      <c r="U523" s="545">
        <v>4.2830671229812474E-3</v>
      </c>
      <c r="V523" s="545">
        <v>1.6017371525289667E-3</v>
      </c>
      <c r="W523" s="545">
        <v>3.5757377646729008E-3</v>
      </c>
      <c r="X523" s="545">
        <v>3.8843548450936292E-3</v>
      </c>
      <c r="Y523" s="545">
        <v>4.7674380489126011E-3</v>
      </c>
      <c r="Z523" s="545">
        <v>0</v>
      </c>
      <c r="AA523" s="545">
        <v>5.3283573796747549E-3</v>
      </c>
      <c r="AB523" s="545">
        <v>2.8281882602315999E-3</v>
      </c>
      <c r="AC523" s="545">
        <v>3.581962513089921E-3</v>
      </c>
      <c r="AD523" s="545">
        <v>4.6065517970664393E-3</v>
      </c>
      <c r="AE523" s="545">
        <v>2.8749974301023142E-3</v>
      </c>
      <c r="AF523" s="545">
        <v>5.3099829644066973E-3</v>
      </c>
      <c r="AG523" s="545">
        <v>5.6588638426898234E-3</v>
      </c>
      <c r="AH523" s="545">
        <v>4.4486217964968015E-3</v>
      </c>
      <c r="AI523" s="545">
        <v>1.0254965423509366E-2</v>
      </c>
      <c r="AJ523" s="545">
        <v>9.9537544141369283E-3</v>
      </c>
      <c r="AK523" s="545">
        <v>9.1780107200036282E-3</v>
      </c>
      <c r="AL523" s="545">
        <v>1.2936086797000431E-3</v>
      </c>
      <c r="AM523" s="545">
        <v>2.1163726962919248E-3</v>
      </c>
      <c r="AN523" s="545">
        <v>7.0887137534588569E-3</v>
      </c>
      <c r="AO523" s="545">
        <v>5.188120905740546E-3</v>
      </c>
      <c r="AP523" s="545">
        <v>9.6660506345588491E-4</v>
      </c>
      <c r="AQ523" s="545">
        <v>1.7844634638659105E-3</v>
      </c>
      <c r="AR523" s="545">
        <v>0</v>
      </c>
      <c r="AS523" s="545">
        <v>1.620278612108876E-4</v>
      </c>
      <c r="AT523" s="545">
        <v>5.8703317498098586E-3</v>
      </c>
      <c r="AU523" s="545">
        <v>8.4210371478523876E-3</v>
      </c>
      <c r="AV523" s="545">
        <v>9.1207084680904726E-3</v>
      </c>
      <c r="AW523" s="545">
        <v>5.6763689282142756E-3</v>
      </c>
      <c r="AX523" s="545">
        <v>6.8676655164071811E-3</v>
      </c>
      <c r="AY523" s="545">
        <v>3.4506534591061378E-3</v>
      </c>
      <c r="AZ523" s="545">
        <v>3.1162069732150262E-3</v>
      </c>
      <c r="BA523" s="545">
        <v>6.2345777677389564E-3</v>
      </c>
      <c r="BB523" s="545">
        <v>6.9182694227182635E-3</v>
      </c>
      <c r="BC523" s="545">
        <v>6.8441487710999924E-3</v>
      </c>
      <c r="BD523" s="545">
        <v>8.3919896543869256E-3</v>
      </c>
      <c r="BE523" s="545">
        <v>1.1511847427667338E-2</v>
      </c>
      <c r="BF523" s="545">
        <v>8.5262987641468984E-3</v>
      </c>
      <c r="BG523" s="545">
        <v>8.9792888919083234E-3</v>
      </c>
      <c r="BH523" s="545">
        <v>1.0353458868833031E-2</v>
      </c>
      <c r="BI523" s="545">
        <v>8.1362933943923774E-3</v>
      </c>
      <c r="BJ523" s="545">
        <v>6.5133418598102124E-3</v>
      </c>
      <c r="BK523" s="545">
        <v>1.3384682866283717E-2</v>
      </c>
    </row>
    <row r="524" spans="1:63" ht="14.25" customHeight="1" x14ac:dyDescent="0.35">
      <c r="A524" s="530" t="s">
        <v>199</v>
      </c>
      <c r="B524" s="545">
        <v>5.2915107993216654E-3</v>
      </c>
      <c r="C524" s="545">
        <v>3.7110022838662345E-3</v>
      </c>
      <c r="D524" s="545">
        <v>6.2718335709583397E-3</v>
      </c>
      <c r="E524" s="545">
        <v>2.3799486034662845E-3</v>
      </c>
      <c r="F524" s="545">
        <v>9.363262127677404E-4</v>
      </c>
      <c r="G524" s="545">
        <v>6.5469187247963268E-3</v>
      </c>
      <c r="H524" s="545">
        <v>5.8896002206437308E-3</v>
      </c>
      <c r="I524" s="545">
        <v>0</v>
      </c>
      <c r="J524" s="545">
        <v>8.0554128438207724E-4</v>
      </c>
      <c r="K524" s="545">
        <v>1.7190872863364968E-3</v>
      </c>
      <c r="L524" s="545">
        <v>6.4170295771903947E-3</v>
      </c>
      <c r="M524" s="545">
        <v>4.0087264758076543E-3</v>
      </c>
      <c r="N524" s="545">
        <v>4.3706421303089894E-3</v>
      </c>
      <c r="O524" s="545">
        <v>6.7625586700616053E-3</v>
      </c>
      <c r="P524" s="545">
        <v>5.908009858925178E-3</v>
      </c>
      <c r="Q524" s="545">
        <v>4.2978153876505496E-3</v>
      </c>
      <c r="R524" s="545">
        <v>2.2435475436914692E-4</v>
      </c>
      <c r="S524" s="545">
        <v>1.611988942612773E-3</v>
      </c>
      <c r="T524" s="545">
        <v>2.5437911182200424E-3</v>
      </c>
      <c r="U524" s="545">
        <v>1.0665756484385508E-4</v>
      </c>
      <c r="V524" s="545">
        <v>1.8173484713025912E-3</v>
      </c>
      <c r="W524" s="545">
        <v>3.1001283222498364E-3</v>
      </c>
      <c r="X524" s="545">
        <v>1.6801276685139423E-3</v>
      </c>
      <c r="Y524" s="545">
        <v>2.2483475387565848E-3</v>
      </c>
      <c r="Z524" s="545">
        <v>0</v>
      </c>
      <c r="AA524" s="545">
        <v>2.0553226266910966E-3</v>
      </c>
      <c r="AB524" s="545">
        <v>3.3587454579274167E-3</v>
      </c>
      <c r="AC524" s="545">
        <v>2.3133628998088821E-3</v>
      </c>
      <c r="AD524" s="545">
        <v>2.7271360021907348E-3</v>
      </c>
      <c r="AE524" s="545">
        <v>2.3158646618695921E-3</v>
      </c>
      <c r="AF524" s="545">
        <v>2.3886221209087387E-3</v>
      </c>
      <c r="AG524" s="545">
        <v>1.752327392315483E-3</v>
      </c>
      <c r="AH524" s="545">
        <v>4.3249015224426377E-3</v>
      </c>
      <c r="AI524" s="545">
        <v>7.1398143450076132E-3</v>
      </c>
      <c r="AJ524" s="545">
        <v>7.0613420824405517E-3</v>
      </c>
      <c r="AK524" s="545">
        <v>5.7568777962850571E-4</v>
      </c>
      <c r="AL524" s="545">
        <v>2.1619554625065904E-3</v>
      </c>
      <c r="AM524" s="545">
        <v>0</v>
      </c>
      <c r="AN524" s="545">
        <v>0</v>
      </c>
      <c r="AO524" s="545">
        <v>1.7465125695336158E-3</v>
      </c>
      <c r="AP524" s="545">
        <v>1.5135271769269557E-3</v>
      </c>
      <c r="AQ524" s="545">
        <v>2.3608640413653594E-4</v>
      </c>
      <c r="AR524" s="545">
        <v>1.6669144260404075E-4</v>
      </c>
      <c r="AS524" s="545">
        <v>1.685408450442491E-4</v>
      </c>
      <c r="AT524" s="545">
        <v>3.7070714081754445E-3</v>
      </c>
      <c r="AU524" s="545">
        <v>5.4009858992952976E-3</v>
      </c>
      <c r="AV524" s="545">
        <v>3.5866428161182491E-3</v>
      </c>
      <c r="AW524" s="545">
        <v>4.6023121112832603E-3</v>
      </c>
      <c r="AX524" s="545">
        <v>7.9265057134355612E-4</v>
      </c>
      <c r="AY524" s="545">
        <v>2.4417348366249387E-3</v>
      </c>
      <c r="AZ524" s="545">
        <v>2.1135008821287766E-3</v>
      </c>
      <c r="BA524" s="545">
        <v>2.3675073854612255E-3</v>
      </c>
      <c r="BB524" s="545">
        <v>3.6624988545063586E-3</v>
      </c>
      <c r="BC524" s="545">
        <v>4.0829883332143043E-3</v>
      </c>
      <c r="BD524" s="545">
        <v>5.4779874055307628E-3</v>
      </c>
      <c r="BE524" s="545">
        <v>6.4943814269682962E-3</v>
      </c>
      <c r="BF524" s="545">
        <v>4.8755230347278357E-3</v>
      </c>
      <c r="BG524" s="545">
        <v>5.4920769483745449E-3</v>
      </c>
      <c r="BH524" s="545">
        <v>6.2704458488314421E-3</v>
      </c>
      <c r="BI524" s="545">
        <v>5.0425296940223557E-3</v>
      </c>
      <c r="BJ524" s="545">
        <v>4.7093724154688987E-3</v>
      </c>
      <c r="BK524" s="545">
        <v>9.1247828697939484E-3</v>
      </c>
    </row>
    <row r="525" spans="1:63" ht="14.25" customHeight="1" x14ac:dyDescent="0.35">
      <c r="A525" s="530" t="s">
        <v>142</v>
      </c>
      <c r="B525" s="545">
        <v>1.1971324833962443E-2</v>
      </c>
      <c r="C525" s="545">
        <v>8.5294991435341406E-3</v>
      </c>
      <c r="D525" s="545">
        <v>2.0955693249800667E-2</v>
      </c>
      <c r="E525" s="545">
        <v>2.3279352974111097E-2</v>
      </c>
      <c r="F525" s="545">
        <v>2.2056633575293205E-2</v>
      </c>
      <c r="G525" s="545">
        <v>2.2798897864554114E-2</v>
      </c>
      <c r="H525" s="545">
        <v>2.7637252605725995E-2</v>
      </c>
      <c r="I525" s="545">
        <v>4.4540416836868777E-3</v>
      </c>
      <c r="J525" s="545">
        <v>2.9532010722594045E-2</v>
      </c>
      <c r="K525" s="545">
        <v>7.8425734284976404E-3</v>
      </c>
      <c r="L525" s="545">
        <v>1.4879174699694265E-2</v>
      </c>
      <c r="M525" s="545">
        <v>2.7176721210129352E-2</v>
      </c>
      <c r="N525" s="545">
        <v>8.0832371167996672E-3</v>
      </c>
      <c r="O525" s="545">
        <v>1.5983797999898301E-2</v>
      </c>
      <c r="P525" s="545">
        <v>8.2802794047561884E-3</v>
      </c>
      <c r="Q525" s="545">
        <v>9.3248781137904128E-3</v>
      </c>
      <c r="R525" s="545">
        <v>1.5324553514260686E-2</v>
      </c>
      <c r="S525" s="545">
        <v>8.4810916639916963E-3</v>
      </c>
      <c r="T525" s="545">
        <v>1.0120303245072987E-2</v>
      </c>
      <c r="U525" s="545">
        <v>1.8145683806037893E-3</v>
      </c>
      <c r="V525" s="545">
        <v>8.5693389927075213E-3</v>
      </c>
      <c r="W525" s="545">
        <v>1.3870216478999751E-2</v>
      </c>
      <c r="X525" s="545">
        <v>1.059818974980847E-2</v>
      </c>
      <c r="Y525" s="545">
        <v>1.2321478310169692E-2</v>
      </c>
      <c r="Z525" s="545">
        <v>0</v>
      </c>
      <c r="AA525" s="545">
        <v>1.2226117659093018E-2</v>
      </c>
      <c r="AB525" s="545">
        <v>1.9454236395274875E-2</v>
      </c>
      <c r="AC525" s="545">
        <v>1.2370332736732789E-2</v>
      </c>
      <c r="AD525" s="545">
        <v>1.1772329973637431E-2</v>
      </c>
      <c r="AE525" s="545">
        <v>8.5206165138366173E-3</v>
      </c>
      <c r="AF525" s="545">
        <v>1.2745321970649533E-2</v>
      </c>
      <c r="AG525" s="545">
        <v>2.2473373514843218E-2</v>
      </c>
      <c r="AH525" s="545">
        <v>1.6080106962446338E-2</v>
      </c>
      <c r="AI525" s="545">
        <v>2.6470591531763708E-2</v>
      </c>
      <c r="AJ525" s="545">
        <v>2.6344775055646991E-2</v>
      </c>
      <c r="AK525" s="545">
        <v>2.4064253019060105E-2</v>
      </c>
      <c r="AL525" s="545">
        <v>6.6345033643443775E-3</v>
      </c>
      <c r="AM525" s="545">
        <v>1.7825985917453911E-2</v>
      </c>
      <c r="AN525" s="545">
        <v>1.4699521155208669E-2</v>
      </c>
      <c r="AO525" s="545">
        <v>1.9622667572495849E-2</v>
      </c>
      <c r="AP525" s="545">
        <v>1.0976672236625301E-2</v>
      </c>
      <c r="AQ525" s="545">
        <v>6.9107030294756639E-3</v>
      </c>
      <c r="AR525" s="545">
        <v>6.1975654892253828E-3</v>
      </c>
      <c r="AS525" s="545">
        <v>2.351760093284859E-2</v>
      </c>
      <c r="AT525" s="545">
        <v>1.6504944992110068E-2</v>
      </c>
      <c r="AU525" s="545">
        <v>2.2069166527943152E-2</v>
      </c>
      <c r="AV525" s="545">
        <v>2.2785874642492945E-2</v>
      </c>
      <c r="AW525" s="545">
        <v>2.1766634531445311E-2</v>
      </c>
      <c r="AX525" s="545">
        <v>1.8017822670904626E-2</v>
      </c>
      <c r="AY525" s="545">
        <v>2.3033118174260108E-2</v>
      </c>
      <c r="AZ525" s="545">
        <v>7.4325700591303554E-3</v>
      </c>
      <c r="BA525" s="545">
        <v>5.0449660310636288E-3</v>
      </c>
      <c r="BB525" s="545">
        <v>1.6373265165068325E-2</v>
      </c>
      <c r="BC525" s="545">
        <v>1.6742338641906666E-2</v>
      </c>
      <c r="BD525" s="545">
        <v>1.7702763461660321E-2</v>
      </c>
      <c r="BE525" s="545">
        <v>2.2396435326340842E-2</v>
      </c>
      <c r="BF525" s="545">
        <v>1.9002831816897065E-2</v>
      </c>
      <c r="BG525" s="545">
        <v>1.856337293635775E-2</v>
      </c>
      <c r="BH525" s="545">
        <v>2.294890357083567E-2</v>
      </c>
      <c r="BI525" s="545">
        <v>1.8213531901658774E-2</v>
      </c>
      <c r="BJ525" s="545">
        <v>1.8718330877917279E-2</v>
      </c>
      <c r="BK525" s="545">
        <v>3.0930233679544655E-2</v>
      </c>
    </row>
    <row r="526" spans="1:63" ht="14.25" customHeight="1" x14ac:dyDescent="0.35">
      <c r="A526" s="530" t="s">
        <v>143</v>
      </c>
      <c r="B526" s="545">
        <v>5.5185257093699595E-4</v>
      </c>
      <c r="C526" s="545">
        <v>2.4981755672195385E-4</v>
      </c>
      <c r="D526" s="545">
        <v>3.3654687567526669E-4</v>
      </c>
      <c r="E526" s="545">
        <v>2.0008848675795332E-4</v>
      </c>
      <c r="F526" s="545">
        <v>2.9798059274851747E-4</v>
      </c>
      <c r="G526" s="545">
        <v>4.2110209081105472E-4</v>
      </c>
      <c r="H526" s="545">
        <v>7.4378911243009249E-4</v>
      </c>
      <c r="I526" s="545">
        <v>4.1587676198068127E-4</v>
      </c>
      <c r="J526" s="545">
        <v>9.0595829469113494E-5</v>
      </c>
      <c r="K526" s="545">
        <v>2.5367056585923686E-4</v>
      </c>
      <c r="L526" s="545">
        <v>4.8657236784202952E-4</v>
      </c>
      <c r="M526" s="545">
        <v>4.7952207742043819E-4</v>
      </c>
      <c r="N526" s="545">
        <v>1.6295910200369077E-4</v>
      </c>
      <c r="O526" s="545">
        <v>4.8063075834326363E-4</v>
      </c>
      <c r="P526" s="545">
        <v>2.0872292114175174E-4</v>
      </c>
      <c r="Q526" s="545">
        <v>1.2669771074599604E-4</v>
      </c>
      <c r="R526" s="545">
        <v>2.5392333592649525E-4</v>
      </c>
      <c r="S526" s="545">
        <v>2.1383284202132106E-4</v>
      </c>
      <c r="T526" s="545">
        <v>2.5032248699520461E-4</v>
      </c>
      <c r="U526" s="545">
        <v>1.3799660294960294E-4</v>
      </c>
      <c r="V526" s="545">
        <v>1.6416779583902324E-4</v>
      </c>
      <c r="W526" s="545">
        <v>2.4076008491644873E-4</v>
      </c>
      <c r="X526" s="545">
        <v>2.2735467661795619E-4</v>
      </c>
      <c r="Y526" s="545">
        <v>2.9589840202196162E-4</v>
      </c>
      <c r="Z526" s="545">
        <v>0</v>
      </c>
      <c r="AA526" s="545">
        <v>2.9827157865321954E-4</v>
      </c>
      <c r="AB526" s="545">
        <v>2.7339908327141148E-4</v>
      </c>
      <c r="AC526" s="545">
        <v>2.1152045826707582E-4</v>
      </c>
      <c r="AD526" s="545">
        <v>2.7116804047922128E-4</v>
      </c>
      <c r="AE526" s="545">
        <v>2.4718270088918369E-4</v>
      </c>
      <c r="AF526" s="545">
        <v>2.8482178382937938E-4</v>
      </c>
      <c r="AG526" s="545">
        <v>3.7131630989199375E-4</v>
      </c>
      <c r="AH526" s="545">
        <v>2.4416068265732785E-4</v>
      </c>
      <c r="AI526" s="545">
        <v>3.8736345293731748E-4</v>
      </c>
      <c r="AJ526" s="545">
        <v>6.0577526141367382E-4</v>
      </c>
      <c r="AK526" s="545">
        <v>5.7119030595176984E-4</v>
      </c>
      <c r="AL526" s="545">
        <v>1.8188306248289631E-4</v>
      </c>
      <c r="AM526" s="545">
        <v>4.4920966323329695E-4</v>
      </c>
      <c r="AN526" s="545">
        <v>6.1543347692773523E-4</v>
      </c>
      <c r="AO526" s="545">
        <v>3.8031809995029477E-4</v>
      </c>
      <c r="AP526" s="545">
        <v>1.0339391760584883E-4</v>
      </c>
      <c r="AQ526" s="545">
        <v>2.8657154592738205E-5</v>
      </c>
      <c r="AR526" s="545">
        <v>3.3258563567034106E-4</v>
      </c>
      <c r="AS526" s="545">
        <v>1.6721387308680949E-4</v>
      </c>
      <c r="AT526" s="545">
        <v>2.8807163950929045E-4</v>
      </c>
      <c r="AU526" s="545">
        <v>4.4370262488058003E-4</v>
      </c>
      <c r="AV526" s="545">
        <v>3.6243036805857636E-4</v>
      </c>
      <c r="AW526" s="545">
        <v>4.1084813118542104E-4</v>
      </c>
      <c r="AX526" s="545">
        <v>2.9871875308032776E-4</v>
      </c>
      <c r="AY526" s="545">
        <v>2.4140898669610734E-4</v>
      </c>
      <c r="AZ526" s="545">
        <v>2.0440475411274175E-4</v>
      </c>
      <c r="BA526" s="545">
        <v>2.0409002523385521E-4</v>
      </c>
      <c r="BB526" s="545">
        <v>3.3709065741954996E-4</v>
      </c>
      <c r="BC526" s="545">
        <v>3.8913416938538166E-4</v>
      </c>
      <c r="BD526" s="545">
        <v>4.3764510516496215E-4</v>
      </c>
      <c r="BE526" s="545">
        <v>5.6029407534937455E-4</v>
      </c>
      <c r="BF526" s="545">
        <v>4.0762736181399075E-4</v>
      </c>
      <c r="BG526" s="545">
        <v>4.5403035631120294E-4</v>
      </c>
      <c r="BH526" s="545">
        <v>4.937468843512734E-4</v>
      </c>
      <c r="BI526" s="545">
        <v>4.3012466771253792E-4</v>
      </c>
      <c r="BJ526" s="545">
        <v>3.5801073200379126E-4</v>
      </c>
      <c r="BK526" s="545">
        <v>7.762398163465783E-4</v>
      </c>
    </row>
    <row r="528" spans="1:63" ht="14.25" customHeight="1" x14ac:dyDescent="0.35">
      <c r="A528" s="197" t="s">
        <v>1422</v>
      </c>
    </row>
    <row r="529" spans="1:63" ht="14.25" customHeight="1" x14ac:dyDescent="0.35">
      <c r="A529" s="39" t="s">
        <v>1477</v>
      </c>
      <c r="B529" s="2"/>
    </row>
    <row r="530" spans="1:63" ht="14.25" customHeight="1" x14ac:dyDescent="0.35">
      <c r="A530" s="43" t="s">
        <v>1449</v>
      </c>
      <c r="B530" s="11" t="s">
        <v>223</v>
      </c>
    </row>
    <row r="531" spans="1:63" ht="14.25" customHeight="1" x14ac:dyDescent="0.35">
      <c r="A531" s="523">
        <v>0</v>
      </c>
      <c r="B531" s="524" t="s">
        <v>1456</v>
      </c>
    </row>
    <row r="532" spans="1:63" ht="14.25" customHeight="1" x14ac:dyDescent="0.35">
      <c r="A532" s="523">
        <v>1</v>
      </c>
      <c r="B532" s="524" t="s">
        <v>1525</v>
      </c>
    </row>
    <row r="533" spans="1:63" ht="14.25" customHeight="1" x14ac:dyDescent="0.35">
      <c r="A533" s="44" t="s">
        <v>224</v>
      </c>
      <c r="B533" s="45">
        <v>0</v>
      </c>
    </row>
    <row r="535" spans="1:63" ht="14.25" customHeight="1" x14ac:dyDescent="0.35">
      <c r="A535" s="17" t="s">
        <v>727</v>
      </c>
      <c r="B535" s="39" t="s">
        <v>1478</v>
      </c>
    </row>
    <row r="536" spans="1:63" ht="14.25" customHeight="1" x14ac:dyDescent="0.35">
      <c r="A536" s="86" t="s">
        <v>448</v>
      </c>
      <c r="B536" s="525" t="s">
        <v>28</v>
      </c>
    </row>
    <row r="537" spans="1:63" ht="14.25" customHeight="1" x14ac:dyDescent="0.35">
      <c r="A537" s="86" t="s">
        <v>180</v>
      </c>
      <c r="B537" s="115">
        <v>2025</v>
      </c>
    </row>
    <row r="538" spans="1:63" ht="14.25" customHeight="1" x14ac:dyDescent="0.35">
      <c r="A538" s="165"/>
    </row>
    <row r="539" spans="1:63" ht="14.25" customHeight="1" x14ac:dyDescent="0.35">
      <c r="A539" s="39" t="s">
        <v>1479</v>
      </c>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c r="AA539" s="48"/>
      <c r="AB539" s="48"/>
      <c r="AC539" s="48"/>
      <c r="AD539" s="48"/>
      <c r="AE539" s="48"/>
      <c r="AF539" s="48"/>
      <c r="AG539" s="48"/>
      <c r="AH539" s="48"/>
      <c r="AI539" s="48"/>
      <c r="AJ539" s="48"/>
      <c r="AK539" s="48"/>
      <c r="AL539" s="48"/>
      <c r="AM539" s="48"/>
      <c r="AN539" s="48"/>
      <c r="AO539" s="48"/>
      <c r="AP539" s="48"/>
      <c r="AQ539" s="48"/>
      <c r="AR539" s="48"/>
      <c r="AS539" s="48"/>
      <c r="AT539" s="48"/>
      <c r="AU539" s="48"/>
      <c r="AV539" s="48"/>
      <c r="AW539" s="48"/>
      <c r="AX539" s="48"/>
      <c r="AY539" s="48"/>
      <c r="AZ539" s="48"/>
      <c r="BA539" s="48"/>
      <c r="BB539" s="48"/>
      <c r="BC539" s="48"/>
      <c r="BD539" s="48"/>
      <c r="BE539" s="48"/>
      <c r="BF539" s="48"/>
      <c r="BG539" s="48"/>
      <c r="BH539" s="48"/>
      <c r="BI539" s="48"/>
      <c r="BJ539" s="48"/>
      <c r="BK539" s="48"/>
    </row>
    <row r="540" spans="1:63" ht="14.25" customHeight="1" x14ac:dyDescent="0.35">
      <c r="A540" s="44" t="s">
        <v>1470</v>
      </c>
      <c r="B540" s="40" t="s">
        <v>180</v>
      </c>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c r="AA540" s="48"/>
      <c r="AB540" s="48"/>
      <c r="AC540" s="48"/>
      <c r="AD540" s="48"/>
      <c r="AE540" s="48"/>
      <c r="AF540" s="48"/>
      <c r="AG540" s="48"/>
      <c r="AH540" s="48"/>
      <c r="AI540" s="48"/>
      <c r="AJ540" s="48"/>
      <c r="AK540" s="48"/>
      <c r="AL540" s="48"/>
      <c r="AM540" s="48"/>
      <c r="AN540" s="48"/>
      <c r="AO540" s="48"/>
      <c r="AP540" s="48"/>
      <c r="AQ540" s="48"/>
      <c r="AR540" s="48"/>
      <c r="AS540" s="48"/>
      <c r="AT540" s="48"/>
      <c r="AU540" s="48"/>
      <c r="AV540" s="48"/>
      <c r="AW540" s="48"/>
      <c r="AX540" s="48"/>
      <c r="AY540" s="48"/>
      <c r="AZ540" s="48"/>
      <c r="BA540" s="48"/>
      <c r="BB540" s="48"/>
      <c r="BC540" s="48"/>
      <c r="BD540" s="48"/>
      <c r="BE540" s="48"/>
      <c r="BF540" s="48"/>
      <c r="BG540" s="48"/>
      <c r="BH540" s="48"/>
      <c r="BI540" s="48"/>
      <c r="BJ540" s="48"/>
      <c r="BK540" s="48"/>
    </row>
    <row r="541" spans="1:63" ht="14.25" customHeight="1" x14ac:dyDescent="0.35">
      <c r="A541" s="527" t="s">
        <v>291</v>
      </c>
      <c r="B541" s="528">
        <v>0.15343038710828166</v>
      </c>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c r="AA541" s="48"/>
      <c r="AB541" s="48"/>
      <c r="AC541" s="48"/>
      <c r="AD541" s="48"/>
      <c r="AE541" s="48"/>
      <c r="AF541" s="48"/>
      <c r="AG541" s="48"/>
      <c r="AH541" s="48"/>
      <c r="AI541" s="48"/>
      <c r="AJ541" s="48"/>
      <c r="AK541" s="48"/>
      <c r="AL541" s="48"/>
      <c r="AM541" s="48"/>
      <c r="AN541" s="48"/>
      <c r="AO541" s="48"/>
      <c r="AP541" s="48"/>
      <c r="AQ541" s="48"/>
      <c r="AR541" s="48"/>
      <c r="AS541" s="48"/>
      <c r="AT541" s="48"/>
      <c r="AU541" s="48"/>
      <c r="AV541" s="48"/>
      <c r="AW541" s="48"/>
      <c r="AX541" s="48"/>
      <c r="AY541" s="48"/>
      <c r="AZ541" s="48"/>
      <c r="BA541" s="48"/>
      <c r="BB541" s="48"/>
      <c r="BC541" s="48"/>
      <c r="BD541" s="48"/>
      <c r="BE541" s="48"/>
      <c r="BF541" s="48"/>
      <c r="BG541" s="48"/>
      <c r="BH541" s="48"/>
      <c r="BI541" s="48"/>
      <c r="BJ541" s="48"/>
      <c r="BK541" s="48"/>
    </row>
    <row r="542" spans="1:63" ht="14.25" customHeight="1" x14ac:dyDescent="0.35">
      <c r="A542" s="529" t="s">
        <v>148</v>
      </c>
      <c r="B542" s="528">
        <v>0.2117202555452537</v>
      </c>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c r="AA542" s="48"/>
      <c r="AB542" s="48"/>
      <c r="AC542" s="48"/>
      <c r="AD542" s="48"/>
      <c r="AE542" s="48"/>
      <c r="AF542" s="48"/>
      <c r="AG542" s="48"/>
      <c r="AH542" s="48"/>
      <c r="AI542" s="48"/>
      <c r="AJ542" s="48"/>
      <c r="AK542" s="48"/>
      <c r="AL542" s="48"/>
      <c r="AM542" s="48"/>
      <c r="AN542" s="48"/>
      <c r="AO542" s="48"/>
      <c r="AP542" s="48"/>
      <c r="AQ542" s="48"/>
      <c r="AR542" s="48"/>
      <c r="AS542" s="48"/>
      <c r="AT542" s="48"/>
      <c r="AU542" s="48"/>
      <c r="AV542" s="48"/>
      <c r="AW542" s="48"/>
      <c r="AX542" s="48"/>
      <c r="AY542" s="48"/>
      <c r="AZ542" s="48"/>
      <c r="BA542" s="48"/>
      <c r="BB542" s="48"/>
      <c r="BC542" s="48"/>
      <c r="BD542" s="48"/>
      <c r="BE542" s="48"/>
      <c r="BF542" s="48"/>
      <c r="BG542" s="48"/>
      <c r="BH542" s="48"/>
      <c r="BI542" s="48"/>
      <c r="BJ542" s="48"/>
      <c r="BK542" s="48"/>
    </row>
    <row r="543" spans="1:63" ht="14.25" customHeight="1" x14ac:dyDescent="0.35">
      <c r="A543" s="529" t="s">
        <v>149</v>
      </c>
      <c r="B543" s="528">
        <v>0.10671012384068788</v>
      </c>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c r="AA543" s="48"/>
      <c r="AB543" s="48"/>
      <c r="AC543" s="48"/>
      <c r="AD543" s="48"/>
      <c r="AE543" s="48"/>
      <c r="AF543" s="48"/>
      <c r="AG543" s="48"/>
      <c r="AH543" s="48"/>
      <c r="AI543" s="48"/>
      <c r="AJ543" s="48"/>
      <c r="AK543" s="48"/>
      <c r="AL543" s="48"/>
      <c r="AM543" s="48"/>
      <c r="AN543" s="48"/>
      <c r="AO543" s="48"/>
      <c r="AP543" s="48"/>
      <c r="AQ543" s="48"/>
      <c r="AR543" s="48"/>
      <c r="AS543" s="48"/>
      <c r="AT543" s="48"/>
      <c r="AU543" s="48"/>
      <c r="AV543" s="48"/>
      <c r="AW543" s="48"/>
      <c r="AX543" s="48"/>
      <c r="AY543" s="48"/>
      <c r="AZ543" s="48"/>
      <c r="BA543" s="48"/>
      <c r="BB543" s="48"/>
      <c r="BC543" s="48"/>
      <c r="BD543" s="48"/>
      <c r="BE543" s="48"/>
      <c r="BF543" s="48"/>
      <c r="BG543" s="48"/>
      <c r="BH543" s="48"/>
      <c r="BI543" s="48"/>
      <c r="BJ543" s="48"/>
      <c r="BK543" s="48"/>
    </row>
    <row r="544" spans="1:63" ht="14.25" customHeight="1" x14ac:dyDescent="0.35">
      <c r="A544" s="529" t="s">
        <v>150</v>
      </c>
      <c r="B544" s="528">
        <v>7.1209247996342248E-2</v>
      </c>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c r="AA544" s="48"/>
      <c r="AB544" s="48"/>
      <c r="AC544" s="48"/>
      <c r="AD544" s="48"/>
      <c r="AE544" s="48"/>
      <c r="AF544" s="48"/>
      <c r="AG544" s="48"/>
      <c r="AH544" s="48"/>
      <c r="AI544" s="48"/>
      <c r="AJ544" s="48"/>
      <c r="AK544" s="48"/>
      <c r="AL544" s="48"/>
      <c r="AM544" s="48"/>
      <c r="AN544" s="48"/>
      <c r="AO544" s="48"/>
      <c r="AP544" s="48"/>
      <c r="AQ544" s="48"/>
      <c r="AR544" s="48"/>
      <c r="AS544" s="48"/>
      <c r="AT544" s="48"/>
      <c r="AU544" s="48"/>
      <c r="AV544" s="48"/>
      <c r="AW544" s="48"/>
      <c r="AX544" s="48"/>
      <c r="AY544" s="48"/>
      <c r="AZ544" s="48"/>
      <c r="BA544" s="48"/>
      <c r="BB544" s="48"/>
      <c r="BC544" s="48"/>
      <c r="BD544" s="48"/>
      <c r="BE544" s="48"/>
      <c r="BF544" s="48"/>
      <c r="BG544" s="48"/>
      <c r="BH544" s="48"/>
      <c r="BI544" s="48"/>
      <c r="BJ544" s="48"/>
      <c r="BK544" s="48"/>
    </row>
    <row r="545" spans="1:63" ht="14.25" customHeight="1" x14ac:dyDescent="0.35">
      <c r="A545" s="529" t="s">
        <v>151</v>
      </c>
      <c r="B545" s="528">
        <v>0.17585332872001413</v>
      </c>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c r="AA545" s="48"/>
      <c r="AB545" s="48"/>
      <c r="AC545" s="48"/>
      <c r="AD545" s="48"/>
      <c r="AE545" s="48"/>
      <c r="AF545" s="48"/>
      <c r="AG545" s="48"/>
      <c r="AH545" s="48"/>
      <c r="AI545" s="48"/>
      <c r="AJ545" s="48"/>
      <c r="AK545" s="48"/>
      <c r="AL545" s="48"/>
      <c r="AM545" s="48"/>
      <c r="AN545" s="48"/>
      <c r="AO545" s="48"/>
      <c r="AP545" s="48"/>
      <c r="AQ545" s="48"/>
      <c r="AR545" s="48"/>
      <c r="AS545" s="48"/>
      <c r="AT545" s="48"/>
      <c r="AU545" s="48"/>
      <c r="AV545" s="48"/>
      <c r="AW545" s="48"/>
      <c r="AX545" s="48"/>
      <c r="AY545" s="48"/>
      <c r="AZ545" s="48"/>
      <c r="BA545" s="48"/>
      <c r="BB545" s="48"/>
      <c r="BC545" s="48"/>
      <c r="BD545" s="48"/>
      <c r="BE545" s="48"/>
      <c r="BF545" s="48"/>
      <c r="BG545" s="48"/>
      <c r="BH545" s="48"/>
      <c r="BI545" s="48"/>
      <c r="BJ545" s="48"/>
      <c r="BK545" s="48"/>
    </row>
    <row r="546" spans="1:63" ht="14.25" customHeight="1" x14ac:dyDescent="0.35">
      <c r="A546" s="529" t="s">
        <v>217</v>
      </c>
      <c r="B546" s="528">
        <v>0.16537368495011656</v>
      </c>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c r="AA546" s="48"/>
      <c r="AB546" s="48"/>
      <c r="AC546" s="48"/>
      <c r="AD546" s="48"/>
      <c r="AE546" s="48"/>
      <c r="AF546" s="48"/>
      <c r="AG546" s="48"/>
      <c r="AH546" s="48"/>
      <c r="AI546" s="48"/>
      <c r="AJ546" s="48"/>
      <c r="AK546" s="48"/>
      <c r="AL546" s="48"/>
      <c r="AM546" s="48"/>
      <c r="AN546" s="48"/>
      <c r="AO546" s="48"/>
      <c r="AP546" s="48"/>
      <c r="AQ546" s="48"/>
      <c r="AR546" s="48"/>
      <c r="AS546" s="48"/>
      <c r="AT546" s="48"/>
      <c r="AU546" s="48"/>
      <c r="AV546" s="48"/>
      <c r="AW546" s="48"/>
      <c r="AX546" s="48"/>
      <c r="AY546" s="48"/>
      <c r="AZ546" s="48"/>
      <c r="BA546" s="48"/>
      <c r="BB546" s="48"/>
      <c r="BC546" s="48"/>
      <c r="BD546" s="48"/>
      <c r="BE546" s="48"/>
      <c r="BF546" s="48"/>
      <c r="BG546" s="48"/>
      <c r="BH546" s="48"/>
      <c r="BI546" s="48"/>
      <c r="BJ546" s="48"/>
      <c r="BK546" s="48"/>
    </row>
    <row r="547" spans="1:63" ht="14.25" customHeight="1" x14ac:dyDescent="0.35">
      <c r="A547" s="529" t="s">
        <v>153</v>
      </c>
      <c r="B547" s="528">
        <v>0.19053139744552672</v>
      </c>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c r="AA547" s="48"/>
      <c r="AB547" s="48"/>
      <c r="AC547" s="48"/>
      <c r="AD547" s="48"/>
      <c r="AE547" s="48"/>
      <c r="AF547" s="48"/>
      <c r="AG547" s="48"/>
      <c r="AH547" s="48"/>
      <c r="AI547" s="48"/>
      <c r="AJ547" s="48"/>
      <c r="AK547" s="48"/>
      <c r="AL547" s="48"/>
      <c r="AM547" s="48"/>
      <c r="AN547" s="48"/>
      <c r="AO547" s="48"/>
      <c r="AP547" s="48"/>
      <c r="AQ547" s="48"/>
      <c r="AR547" s="48"/>
      <c r="AS547" s="48"/>
      <c r="AT547" s="48"/>
      <c r="AU547" s="48"/>
      <c r="AV547" s="48"/>
      <c r="AW547" s="48"/>
      <c r="AX547" s="48"/>
      <c r="AY547" s="48"/>
      <c r="AZ547" s="48"/>
      <c r="BA547" s="48"/>
      <c r="BB547" s="48"/>
      <c r="BC547" s="48"/>
      <c r="BD547" s="48"/>
      <c r="BE547" s="48"/>
      <c r="BF547" s="48"/>
      <c r="BG547" s="48"/>
      <c r="BH547" s="48"/>
      <c r="BI547" s="48"/>
      <c r="BJ547" s="48"/>
      <c r="BK547" s="48"/>
    </row>
    <row r="548" spans="1:63" ht="14.25" customHeight="1" x14ac:dyDescent="0.35">
      <c r="A548" s="529" t="s">
        <v>154</v>
      </c>
      <c r="B548" s="528">
        <v>0.11521761085022303</v>
      </c>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c r="AA548" s="48"/>
      <c r="AB548" s="48"/>
      <c r="AC548" s="48"/>
      <c r="AD548" s="48"/>
      <c r="AE548" s="48"/>
      <c r="AF548" s="48"/>
      <c r="AG548" s="48"/>
      <c r="AH548" s="48"/>
      <c r="AI548" s="48"/>
      <c r="AJ548" s="48"/>
      <c r="AK548" s="48"/>
      <c r="AL548" s="48"/>
      <c r="AM548" s="48"/>
      <c r="AN548" s="48"/>
      <c r="AO548" s="48"/>
      <c r="AP548" s="48"/>
      <c r="AQ548" s="48"/>
      <c r="AR548" s="48"/>
      <c r="AS548" s="48"/>
      <c r="AT548" s="48"/>
      <c r="AU548" s="48"/>
      <c r="AV548" s="48"/>
      <c r="AW548" s="48"/>
      <c r="AX548" s="48"/>
      <c r="AY548" s="48"/>
      <c r="AZ548" s="48"/>
      <c r="BA548" s="48"/>
      <c r="BB548" s="48"/>
      <c r="BC548" s="48"/>
      <c r="BD548" s="48"/>
      <c r="BE548" s="48"/>
      <c r="BF548" s="48"/>
      <c r="BG548" s="48"/>
      <c r="BH548" s="48"/>
      <c r="BI548" s="48"/>
      <c r="BJ548" s="48"/>
      <c r="BK548" s="48"/>
    </row>
    <row r="549" spans="1:63" ht="14.25" customHeight="1" x14ac:dyDescent="0.35">
      <c r="A549" s="529" t="s">
        <v>155</v>
      </c>
      <c r="B549" s="528">
        <v>0.13059450081455609</v>
      </c>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c r="AA549" s="48"/>
      <c r="AB549" s="48"/>
      <c r="AC549" s="48"/>
      <c r="AD549" s="48"/>
      <c r="AE549" s="48"/>
      <c r="AF549" s="48"/>
      <c r="AG549" s="48"/>
      <c r="AH549" s="48"/>
      <c r="AI549" s="48"/>
      <c r="AJ549" s="48"/>
      <c r="AK549" s="48"/>
      <c r="AL549" s="48"/>
      <c r="AM549" s="48"/>
      <c r="AN549" s="48"/>
      <c r="AO549" s="48"/>
      <c r="AP549" s="48"/>
      <c r="AQ549" s="48"/>
      <c r="AR549" s="48"/>
      <c r="AS549" s="48"/>
      <c r="AT549" s="48"/>
      <c r="AU549" s="48"/>
      <c r="AV549" s="48"/>
      <c r="AW549" s="48"/>
      <c r="AX549" s="48"/>
      <c r="AY549" s="48"/>
      <c r="AZ549" s="48"/>
      <c r="BA549" s="48"/>
      <c r="BB549" s="48"/>
      <c r="BC549" s="48"/>
      <c r="BD549" s="48"/>
      <c r="BE549" s="48"/>
      <c r="BF549" s="48"/>
      <c r="BG549" s="48"/>
      <c r="BH549" s="48"/>
      <c r="BI549" s="48"/>
      <c r="BJ549" s="48"/>
      <c r="BK549" s="48"/>
    </row>
    <row r="550" spans="1:63" ht="14.25" customHeight="1" x14ac:dyDescent="0.35">
      <c r="A550" s="529" t="s">
        <v>156</v>
      </c>
      <c r="B550" s="528">
        <v>0.1721002385231428</v>
      </c>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c r="AA550" s="48"/>
      <c r="AB550" s="48"/>
      <c r="AC550" s="48"/>
      <c r="AD550" s="48"/>
      <c r="AE550" s="48"/>
      <c r="AF550" s="48"/>
      <c r="AG550" s="48"/>
      <c r="AH550" s="48"/>
      <c r="AI550" s="48"/>
      <c r="AJ550" s="48"/>
      <c r="AK550" s="48"/>
      <c r="AL550" s="48"/>
      <c r="AM550" s="48"/>
      <c r="AN550" s="48"/>
      <c r="AO550" s="48"/>
      <c r="AP550" s="48"/>
      <c r="AQ550" s="48"/>
      <c r="AR550" s="48"/>
      <c r="AS550" s="48"/>
      <c r="AT550" s="48"/>
      <c r="AU550" s="48"/>
      <c r="AV550" s="48"/>
      <c r="AW550" s="48"/>
      <c r="AX550" s="48"/>
      <c r="AY550" s="48"/>
      <c r="AZ550" s="48"/>
      <c r="BA550" s="48"/>
      <c r="BB550" s="48"/>
      <c r="BC550" s="48"/>
      <c r="BD550" s="48"/>
      <c r="BE550" s="48"/>
      <c r="BF550" s="48"/>
      <c r="BG550" s="48"/>
      <c r="BH550" s="48"/>
      <c r="BI550" s="48"/>
      <c r="BJ550" s="48"/>
      <c r="BK550" s="48"/>
    </row>
    <row r="551" spans="1:63" ht="14.25" customHeight="1" x14ac:dyDescent="0.35">
      <c r="A551" s="529" t="s">
        <v>157</v>
      </c>
      <c r="B551" s="528">
        <v>0.14522619131855169</v>
      </c>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c r="AA551" s="48"/>
      <c r="AB551" s="48"/>
      <c r="AC551" s="48"/>
      <c r="AD551" s="48"/>
      <c r="AE551" s="48"/>
      <c r="AF551" s="48"/>
      <c r="AG551" s="48"/>
      <c r="AH551" s="48"/>
      <c r="AI551" s="48"/>
      <c r="AJ551" s="48"/>
      <c r="AK551" s="48"/>
      <c r="AL551" s="48"/>
      <c r="AM551" s="48"/>
      <c r="AN551" s="48"/>
      <c r="AO551" s="48"/>
      <c r="AP551" s="48"/>
      <c r="AQ551" s="48"/>
      <c r="AR551" s="48"/>
      <c r="AS551" s="48"/>
      <c r="AT551" s="48"/>
      <c r="AU551" s="48"/>
      <c r="AV551" s="48"/>
      <c r="AW551" s="48"/>
      <c r="AX551" s="48"/>
      <c r="AY551" s="48"/>
      <c r="AZ551" s="48"/>
      <c r="BA551" s="48"/>
      <c r="BB551" s="48"/>
      <c r="BC551" s="48"/>
      <c r="BD551" s="48"/>
      <c r="BE551" s="48"/>
      <c r="BF551" s="48"/>
      <c r="BG551" s="48"/>
      <c r="BH551" s="48"/>
      <c r="BI551" s="48"/>
      <c r="BJ551" s="48"/>
      <c r="BK551" s="48"/>
    </row>
    <row r="552" spans="1:63" ht="14.25" customHeight="1" x14ac:dyDescent="0.35">
      <c r="A552" s="529" t="s">
        <v>158</v>
      </c>
      <c r="B552" s="528">
        <v>8.1264384047191801E-2</v>
      </c>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c r="AA552" s="48"/>
      <c r="AB552" s="48"/>
      <c r="AC552" s="48"/>
      <c r="AD552" s="48"/>
      <c r="AE552" s="48"/>
      <c r="AF552" s="48"/>
      <c r="AG552" s="48"/>
      <c r="AH552" s="48"/>
      <c r="AI552" s="48"/>
      <c r="AJ552" s="48"/>
      <c r="AK552" s="48"/>
      <c r="AL552" s="48"/>
      <c r="AM552" s="48"/>
      <c r="AN552" s="48"/>
      <c r="AO552" s="48"/>
      <c r="AP552" s="48"/>
      <c r="AQ552" s="48"/>
      <c r="AR552" s="48"/>
      <c r="AS552" s="48"/>
      <c r="AT552" s="48"/>
      <c r="AU552" s="48"/>
      <c r="AV552" s="48"/>
      <c r="AW552" s="48"/>
      <c r="AX552" s="48"/>
      <c r="AY552" s="48"/>
      <c r="AZ552" s="48"/>
      <c r="BA552" s="48"/>
      <c r="BB552" s="48"/>
      <c r="BC552" s="48"/>
      <c r="BD552" s="48"/>
      <c r="BE552" s="48"/>
      <c r="BF552" s="48"/>
      <c r="BG552" s="48"/>
      <c r="BH552" s="48"/>
      <c r="BI552" s="48"/>
      <c r="BJ552" s="48"/>
      <c r="BK552" s="48"/>
    </row>
    <row r="553" spans="1:63" ht="14.25" customHeight="1" x14ac:dyDescent="0.35">
      <c r="A553" s="529" t="s">
        <v>159</v>
      </c>
      <c r="B553" s="528">
        <v>9.9870728042374166E-2</v>
      </c>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c r="AA553" s="48"/>
      <c r="AB553" s="48"/>
      <c r="AC553" s="48"/>
      <c r="AD553" s="48"/>
      <c r="AE553" s="48"/>
      <c r="AF553" s="48"/>
      <c r="AG553" s="48"/>
      <c r="AH553" s="48"/>
      <c r="AI553" s="48"/>
      <c r="AJ553" s="48"/>
      <c r="AK553" s="48"/>
      <c r="AL553" s="48"/>
      <c r="AM553" s="48"/>
      <c r="AN553" s="48"/>
      <c r="AO553" s="48"/>
      <c r="AP553" s="48"/>
      <c r="AQ553" s="48"/>
      <c r="AR553" s="48"/>
      <c r="AS553" s="48"/>
      <c r="AT553" s="48"/>
      <c r="AU553" s="48"/>
      <c r="AV553" s="48"/>
      <c r="AW553" s="48"/>
      <c r="AX553" s="48"/>
      <c r="AY553" s="48"/>
      <c r="AZ553" s="48"/>
      <c r="BA553" s="48"/>
      <c r="BB553" s="48"/>
      <c r="BC553" s="48"/>
      <c r="BD553" s="48"/>
      <c r="BE553" s="48"/>
      <c r="BF553" s="48"/>
      <c r="BG553" s="48"/>
      <c r="BH553" s="48"/>
      <c r="BI553" s="48"/>
      <c r="BJ553" s="48"/>
      <c r="BK553" s="48"/>
    </row>
    <row r="554" spans="1:63" ht="14.25" customHeight="1" x14ac:dyDescent="0.35">
      <c r="A554" s="529" t="s">
        <v>160</v>
      </c>
      <c r="B554" s="528">
        <v>7.008642295565197E-2</v>
      </c>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c r="AA554" s="48"/>
      <c r="AB554" s="48"/>
      <c r="AC554" s="48"/>
      <c r="AD554" s="48"/>
      <c r="AE554" s="48"/>
      <c r="AF554" s="48"/>
      <c r="AG554" s="48"/>
      <c r="AH554" s="48"/>
      <c r="AI554" s="48"/>
      <c r="AJ554" s="48"/>
      <c r="AK554" s="48"/>
      <c r="AL554" s="48"/>
      <c r="AM554" s="48"/>
      <c r="AN554" s="48"/>
      <c r="AO554" s="48"/>
      <c r="AP554" s="48"/>
      <c r="AQ554" s="48"/>
      <c r="AR554" s="48"/>
      <c r="AS554" s="48"/>
      <c r="AT554" s="48"/>
      <c r="AU554" s="48"/>
      <c r="AV554" s="48"/>
      <c r="AW554" s="48"/>
      <c r="AX554" s="48"/>
      <c r="AY554" s="48"/>
      <c r="AZ554" s="48"/>
      <c r="BA554" s="48"/>
      <c r="BB554" s="48"/>
      <c r="BC554" s="48"/>
      <c r="BD554" s="48"/>
      <c r="BE554" s="48"/>
      <c r="BF554" s="48"/>
      <c r="BG554" s="48"/>
      <c r="BH554" s="48"/>
      <c r="BI554" s="48"/>
      <c r="BJ554" s="48"/>
      <c r="BK554" s="48"/>
    </row>
    <row r="555" spans="1:63" ht="14.25" customHeight="1" x14ac:dyDescent="0.35">
      <c r="A555" s="529" t="s">
        <v>161</v>
      </c>
      <c r="B555" s="528">
        <v>0.12702050997360181</v>
      </c>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c r="AA555" s="48"/>
      <c r="AB555" s="48"/>
      <c r="AC555" s="48"/>
      <c r="AD555" s="48"/>
      <c r="AE555" s="48"/>
      <c r="AF555" s="48"/>
      <c r="AG555" s="48"/>
      <c r="AH555" s="48"/>
      <c r="AI555" s="48"/>
      <c r="AJ555" s="48"/>
      <c r="AK555" s="48"/>
      <c r="AL555" s="48"/>
      <c r="AM555" s="48"/>
      <c r="AN555" s="48"/>
      <c r="AO555" s="48"/>
      <c r="AP555" s="48"/>
      <c r="AQ555" s="48"/>
      <c r="AR555" s="48"/>
      <c r="AS555" s="48"/>
      <c r="AT555" s="48"/>
      <c r="AU555" s="48"/>
      <c r="AV555" s="48"/>
      <c r="AW555" s="48"/>
      <c r="AX555" s="48"/>
      <c r="AY555" s="48"/>
      <c r="AZ555" s="48"/>
      <c r="BA555" s="48"/>
      <c r="BB555" s="48"/>
      <c r="BC555" s="48"/>
      <c r="BD555" s="48"/>
      <c r="BE555" s="48"/>
      <c r="BF555" s="48"/>
      <c r="BG555" s="48"/>
      <c r="BH555" s="48"/>
      <c r="BI555" s="48"/>
      <c r="BJ555" s="48"/>
      <c r="BK555" s="48"/>
    </row>
    <row r="556" spans="1:63" ht="14.25" customHeight="1" x14ac:dyDescent="0.35">
      <c r="A556" s="529" t="s">
        <v>162</v>
      </c>
      <c r="B556" s="528">
        <v>7.1098629099813113E-2</v>
      </c>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c r="AA556" s="48"/>
      <c r="AB556" s="48"/>
      <c r="AC556" s="48"/>
      <c r="AD556" s="48"/>
      <c r="AE556" s="48"/>
      <c r="AF556" s="48"/>
      <c r="AG556" s="48"/>
      <c r="AH556" s="48"/>
      <c r="AI556" s="48"/>
      <c r="AJ556" s="48"/>
      <c r="AK556" s="48"/>
      <c r="AL556" s="48"/>
      <c r="AM556" s="48"/>
      <c r="AN556" s="48"/>
      <c r="AO556" s="48"/>
      <c r="AP556" s="48"/>
      <c r="AQ556" s="48"/>
      <c r="AR556" s="48"/>
      <c r="AS556" s="48"/>
      <c r="AT556" s="48"/>
      <c r="AU556" s="48"/>
      <c r="AV556" s="48"/>
      <c r="AW556" s="48"/>
      <c r="AX556" s="48"/>
      <c r="AY556" s="48"/>
      <c r="AZ556" s="48"/>
      <c r="BA556" s="48"/>
      <c r="BB556" s="48"/>
      <c r="BC556" s="48"/>
      <c r="BD556" s="48"/>
      <c r="BE556" s="48"/>
      <c r="BF556" s="48"/>
      <c r="BG556" s="48"/>
      <c r="BH556" s="48"/>
      <c r="BI556" s="48"/>
      <c r="BJ556" s="48"/>
      <c r="BK556" s="48"/>
    </row>
    <row r="557" spans="1:63" ht="14.25" customHeight="1" x14ac:dyDescent="0.35">
      <c r="A557" s="529" t="s">
        <v>292</v>
      </c>
      <c r="B557" s="528">
        <v>5.3272833424024627E-2</v>
      </c>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c r="AA557" s="48"/>
      <c r="AB557" s="48"/>
      <c r="AC557" s="48"/>
      <c r="AD557" s="48"/>
      <c r="AE557" s="48"/>
      <c r="AF557" s="48"/>
      <c r="AG557" s="48"/>
      <c r="AH557" s="48"/>
      <c r="AI557" s="48"/>
      <c r="AJ557" s="48"/>
      <c r="AK557" s="48"/>
      <c r="AL557" s="48"/>
      <c r="AM557" s="48"/>
      <c r="AN557" s="48"/>
      <c r="AO557" s="48"/>
      <c r="AP557" s="48"/>
      <c r="AQ557" s="48"/>
      <c r="AR557" s="48"/>
      <c r="AS557" s="48"/>
      <c r="AT557" s="48"/>
      <c r="AU557" s="48"/>
      <c r="AV557" s="48"/>
      <c r="AW557" s="48"/>
      <c r="AX557" s="48"/>
      <c r="AY557" s="48"/>
      <c r="AZ557" s="48"/>
      <c r="BA557" s="48"/>
      <c r="BB557" s="48"/>
      <c r="BC557" s="48"/>
      <c r="BD557" s="48"/>
      <c r="BE557" s="48"/>
      <c r="BF557" s="48"/>
      <c r="BG557" s="48"/>
      <c r="BH557" s="48"/>
      <c r="BI557" s="48"/>
      <c r="BJ557" s="48"/>
      <c r="BK557" s="48"/>
    </row>
    <row r="558" spans="1:63" ht="14.25" customHeight="1" x14ac:dyDescent="0.35">
      <c r="A558" s="529" t="s">
        <v>164</v>
      </c>
      <c r="B558" s="528">
        <v>0.13800942247894959</v>
      </c>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c r="AA558" s="48"/>
      <c r="AB558" s="48"/>
      <c r="AC558" s="48"/>
      <c r="AD558" s="48"/>
      <c r="AE558" s="48"/>
      <c r="AF558" s="48"/>
      <c r="AG558" s="48"/>
      <c r="AH558" s="48"/>
      <c r="AI558" s="48"/>
      <c r="AJ558" s="48"/>
      <c r="AK558" s="48"/>
      <c r="AL558" s="48"/>
      <c r="AM558" s="48"/>
      <c r="AN558" s="48"/>
      <c r="AO558" s="48"/>
      <c r="AP558" s="48"/>
      <c r="AQ558" s="48"/>
      <c r="AR558" s="48"/>
      <c r="AS558" s="48"/>
      <c r="AT558" s="48"/>
      <c r="AU558" s="48"/>
      <c r="AV558" s="48"/>
      <c r="AW558" s="48"/>
      <c r="AX558" s="48"/>
      <c r="AY558" s="48"/>
      <c r="AZ558" s="48"/>
      <c r="BA558" s="48"/>
      <c r="BB558" s="48"/>
      <c r="BC558" s="48"/>
      <c r="BD558" s="48"/>
      <c r="BE558" s="48"/>
      <c r="BF558" s="48"/>
      <c r="BG558" s="48"/>
      <c r="BH558" s="48"/>
      <c r="BI558" s="48"/>
      <c r="BJ558" s="48"/>
      <c r="BK558" s="48"/>
    </row>
    <row r="559" spans="1:63" ht="14.25" customHeight="1" x14ac:dyDescent="0.35">
      <c r="A559" s="529" t="s">
        <v>165</v>
      </c>
      <c r="B559" s="528">
        <v>0.10619413241107431</v>
      </c>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c r="AA559" s="48"/>
      <c r="AB559" s="48"/>
      <c r="AC559" s="48"/>
      <c r="AD559" s="48"/>
      <c r="AE559" s="48"/>
      <c r="AF559" s="48"/>
      <c r="AG559" s="48"/>
      <c r="AH559" s="48"/>
      <c r="AI559" s="48"/>
      <c r="AJ559" s="48"/>
      <c r="AK559" s="48"/>
      <c r="AL559" s="48"/>
      <c r="AM559" s="48"/>
      <c r="AN559" s="48"/>
      <c r="AO559" s="48"/>
      <c r="AP559" s="48"/>
      <c r="AQ559" s="48"/>
      <c r="AR559" s="48"/>
      <c r="AS559" s="48"/>
      <c r="AT559" s="48"/>
      <c r="AU559" s="48"/>
      <c r="AV559" s="48"/>
      <c r="AW559" s="48"/>
      <c r="AX559" s="48"/>
      <c r="AY559" s="48"/>
      <c r="AZ559" s="48"/>
      <c r="BA559" s="48"/>
      <c r="BB559" s="48"/>
      <c r="BC559" s="48"/>
      <c r="BD559" s="48"/>
      <c r="BE559" s="48"/>
      <c r="BF559" s="48"/>
      <c r="BG559" s="48"/>
      <c r="BH559" s="48"/>
      <c r="BI559" s="48"/>
      <c r="BJ559" s="48"/>
      <c r="BK559" s="48"/>
    </row>
    <row r="560" spans="1:63" ht="14.25" customHeight="1" x14ac:dyDescent="0.35">
      <c r="A560" s="529" t="s">
        <v>166</v>
      </c>
      <c r="B560" s="528">
        <v>0.17211376167672499</v>
      </c>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c r="AA560" s="48"/>
      <c r="AB560" s="48"/>
      <c r="AC560" s="48"/>
      <c r="AD560" s="48"/>
      <c r="AE560" s="48"/>
      <c r="AF560" s="48"/>
      <c r="AG560" s="48"/>
      <c r="AH560" s="48"/>
      <c r="AI560" s="48"/>
      <c r="AJ560" s="48"/>
      <c r="AK560" s="48"/>
      <c r="AL560" s="48"/>
      <c r="AM560" s="48"/>
      <c r="AN560" s="48"/>
      <c r="AO560" s="48"/>
      <c r="AP560" s="48"/>
      <c r="AQ560" s="48"/>
      <c r="AR560" s="48"/>
      <c r="AS560" s="48"/>
      <c r="AT560" s="48"/>
      <c r="AU560" s="48"/>
      <c r="AV560" s="48"/>
      <c r="AW560" s="48"/>
      <c r="AX560" s="48"/>
      <c r="AY560" s="48"/>
      <c r="AZ560" s="48"/>
      <c r="BA560" s="48"/>
      <c r="BB560" s="48"/>
      <c r="BC560" s="48"/>
      <c r="BD560" s="48"/>
      <c r="BE560" s="48"/>
      <c r="BF560" s="48"/>
      <c r="BG560" s="48"/>
      <c r="BH560" s="48"/>
      <c r="BI560" s="48"/>
      <c r="BJ560" s="48"/>
      <c r="BK560" s="48"/>
    </row>
    <row r="561" spans="1:63" ht="14.25" customHeight="1" x14ac:dyDescent="0.35">
      <c r="A561" s="529" t="s">
        <v>167</v>
      </c>
      <c r="B561" s="528">
        <v>5.980911600873122E-2</v>
      </c>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c r="AA561" s="48"/>
      <c r="AB561" s="48"/>
      <c r="AC561" s="48"/>
      <c r="AD561" s="48"/>
      <c r="AE561" s="48"/>
      <c r="AF561" s="48"/>
      <c r="AG561" s="48"/>
      <c r="AH561" s="48"/>
      <c r="AI561" s="48"/>
      <c r="AJ561" s="48"/>
      <c r="AK561" s="48"/>
      <c r="AL561" s="48"/>
      <c r="AM561" s="48"/>
      <c r="AN561" s="48"/>
      <c r="AO561" s="48"/>
      <c r="AP561" s="48"/>
      <c r="AQ561" s="48"/>
      <c r="AR561" s="48"/>
      <c r="AS561" s="48"/>
      <c r="AT561" s="48"/>
      <c r="AU561" s="48"/>
      <c r="AV561" s="48"/>
      <c r="AW561" s="48"/>
      <c r="AX561" s="48"/>
      <c r="AY561" s="48"/>
      <c r="AZ561" s="48"/>
      <c r="BA561" s="48"/>
      <c r="BB561" s="48"/>
      <c r="BC561" s="48"/>
      <c r="BD561" s="48"/>
      <c r="BE561" s="48"/>
      <c r="BF561" s="48"/>
      <c r="BG561" s="48"/>
      <c r="BH561" s="48"/>
      <c r="BI561" s="48"/>
      <c r="BJ561" s="48"/>
      <c r="BK561" s="48"/>
    </row>
    <row r="562" spans="1:63" ht="14.25" customHeight="1" x14ac:dyDescent="0.35">
      <c r="A562" s="529" t="s">
        <v>168</v>
      </c>
      <c r="B562" s="528">
        <v>0.12119006357879743</v>
      </c>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c r="AA562" s="48"/>
      <c r="AB562" s="48"/>
      <c r="AC562" s="48"/>
      <c r="AD562" s="48"/>
      <c r="AE562" s="48"/>
      <c r="AF562" s="48"/>
      <c r="AG562" s="48"/>
      <c r="AH562" s="48"/>
      <c r="AI562" s="48"/>
      <c r="AJ562" s="48"/>
      <c r="AK562" s="48"/>
      <c r="AL562" s="48"/>
      <c r="AM562" s="48"/>
      <c r="AN562" s="48"/>
      <c r="AO562" s="48"/>
      <c r="AP562" s="48"/>
      <c r="AQ562" s="48"/>
      <c r="AR562" s="48"/>
      <c r="AS562" s="48"/>
      <c r="AT562" s="48"/>
      <c r="AU562" s="48"/>
      <c r="AV562" s="48"/>
      <c r="AW562" s="48"/>
      <c r="AX562" s="48"/>
      <c r="AY562" s="48"/>
      <c r="AZ562" s="48"/>
      <c r="BA562" s="48"/>
      <c r="BB562" s="48"/>
      <c r="BC562" s="48"/>
      <c r="BD562" s="48"/>
      <c r="BE562" s="48"/>
      <c r="BF562" s="48"/>
      <c r="BG562" s="48"/>
      <c r="BH562" s="48"/>
      <c r="BI562" s="48"/>
      <c r="BJ562" s="48"/>
      <c r="BK562" s="48"/>
    </row>
    <row r="563" spans="1:63" ht="14.25" customHeight="1" x14ac:dyDescent="0.35">
      <c r="A563" s="529" t="s">
        <v>169</v>
      </c>
      <c r="B563" s="528">
        <v>4.1859376222037462E-2</v>
      </c>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c r="AA563" s="48"/>
      <c r="AB563" s="48"/>
      <c r="AC563" s="48"/>
      <c r="AD563" s="48"/>
      <c r="AE563" s="48"/>
      <c r="AF563" s="48"/>
      <c r="AG563" s="48"/>
      <c r="AH563" s="48"/>
      <c r="AI563" s="48"/>
      <c r="AJ563" s="48"/>
      <c r="AK563" s="48"/>
      <c r="AL563" s="48"/>
      <c r="AM563" s="48"/>
      <c r="AN563" s="48"/>
      <c r="AO563" s="48"/>
      <c r="AP563" s="48"/>
      <c r="AQ563" s="48"/>
      <c r="AR563" s="48"/>
      <c r="AS563" s="48"/>
      <c r="AT563" s="48"/>
      <c r="AU563" s="48"/>
      <c r="AV563" s="48"/>
      <c r="AW563" s="48"/>
      <c r="AX563" s="48"/>
      <c r="AY563" s="48"/>
      <c r="AZ563" s="48"/>
      <c r="BA563" s="48"/>
      <c r="BB563" s="48"/>
      <c r="BC563" s="48"/>
      <c r="BD563" s="48"/>
      <c r="BE563" s="48"/>
      <c r="BF563" s="48"/>
      <c r="BG563" s="48"/>
      <c r="BH563" s="48"/>
      <c r="BI563" s="48"/>
      <c r="BJ563" s="48"/>
      <c r="BK563" s="48"/>
    </row>
    <row r="564" spans="1:63" ht="14.25" customHeight="1" x14ac:dyDescent="0.35">
      <c r="A564" s="529" t="s">
        <v>170</v>
      </c>
      <c r="B564" s="528">
        <v>0.19094668822474486</v>
      </c>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c r="AA564" s="48"/>
      <c r="AB564" s="48"/>
      <c r="AC564" s="48"/>
      <c r="AD564" s="48"/>
      <c r="AE564" s="48"/>
      <c r="AF564" s="48"/>
      <c r="AG564" s="48"/>
      <c r="AH564" s="48"/>
      <c r="AI564" s="48"/>
      <c r="AJ564" s="48"/>
      <c r="AK564" s="48"/>
      <c r="AL564" s="48"/>
      <c r="AM564" s="48"/>
      <c r="AN564" s="48"/>
      <c r="AO564" s="48"/>
      <c r="AP564" s="48"/>
      <c r="AQ564" s="48"/>
      <c r="AR564" s="48"/>
      <c r="AS564" s="48"/>
      <c r="AT564" s="48"/>
      <c r="AU564" s="48"/>
      <c r="AV564" s="48"/>
      <c r="AW564" s="48"/>
      <c r="AX564" s="48"/>
      <c r="AY564" s="48"/>
      <c r="AZ564" s="48"/>
      <c r="BA564" s="48"/>
      <c r="BB564" s="48"/>
      <c r="BC564" s="48"/>
      <c r="BD564" s="48"/>
      <c r="BE564" s="48"/>
      <c r="BF564" s="48"/>
      <c r="BG564" s="48"/>
      <c r="BH564" s="48"/>
      <c r="BI564" s="48"/>
      <c r="BJ564" s="48"/>
      <c r="BK564" s="48"/>
    </row>
    <row r="565" spans="1:63" ht="14.25" customHeight="1" x14ac:dyDescent="0.35">
      <c r="A565" s="529" t="s">
        <v>171</v>
      </c>
      <c r="B565" s="528">
        <v>0.13254837591277838</v>
      </c>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c r="AA565" s="48"/>
      <c r="AB565" s="48"/>
      <c r="AC565" s="48"/>
      <c r="AD565" s="48"/>
      <c r="AE565" s="48"/>
      <c r="AF565" s="48"/>
      <c r="AG565" s="48"/>
      <c r="AH565" s="48"/>
      <c r="AI565" s="48"/>
      <c r="AJ565" s="48"/>
      <c r="AK565" s="48"/>
      <c r="AL565" s="48"/>
      <c r="AM565" s="48"/>
      <c r="AN565" s="48"/>
      <c r="AO565" s="48"/>
      <c r="AP565" s="48"/>
      <c r="AQ565" s="48"/>
      <c r="AR565" s="48"/>
      <c r="AS565" s="48"/>
      <c r="AT565" s="48"/>
      <c r="AU565" s="48"/>
      <c r="AV565" s="48"/>
      <c r="AW565" s="48"/>
      <c r="AX565" s="48"/>
      <c r="AY565" s="48"/>
      <c r="AZ565" s="48"/>
      <c r="BA565" s="48"/>
      <c r="BB565" s="48"/>
      <c r="BC565" s="48"/>
      <c r="BD565" s="48"/>
      <c r="BE565" s="48"/>
      <c r="BF565" s="48"/>
      <c r="BG565" s="48"/>
      <c r="BH565" s="48"/>
      <c r="BI565" s="48"/>
      <c r="BJ565" s="48"/>
      <c r="BK565" s="48"/>
    </row>
    <row r="566" spans="1:63" ht="14.25" customHeight="1" x14ac:dyDescent="0.35">
      <c r="A566" s="529" t="s">
        <v>172</v>
      </c>
      <c r="B566" s="528">
        <v>0.11126541427553158</v>
      </c>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c r="AA566" s="48"/>
      <c r="AB566" s="48"/>
      <c r="AC566" s="48"/>
      <c r="AD566" s="48"/>
      <c r="AE566" s="48"/>
      <c r="AF566" s="48"/>
      <c r="AG566" s="48"/>
      <c r="AH566" s="48"/>
      <c r="AI566" s="48"/>
      <c r="AJ566" s="48"/>
      <c r="AK566" s="48"/>
      <c r="AL566" s="48"/>
      <c r="AM566" s="48"/>
      <c r="AN566" s="48"/>
      <c r="AO566" s="48"/>
      <c r="AP566" s="48"/>
      <c r="AQ566" s="48"/>
      <c r="AR566" s="48"/>
      <c r="AS566" s="48"/>
      <c r="AT566" s="48"/>
      <c r="AU566" s="48"/>
      <c r="AV566" s="48"/>
      <c r="AW566" s="48"/>
      <c r="AX566" s="48"/>
      <c r="AY566" s="48"/>
      <c r="AZ566" s="48"/>
      <c r="BA566" s="48"/>
      <c r="BB566" s="48"/>
      <c r="BC566" s="48"/>
      <c r="BD566" s="48"/>
      <c r="BE566" s="48"/>
      <c r="BF566" s="48"/>
      <c r="BG566" s="48"/>
      <c r="BH566" s="48"/>
      <c r="BI566" s="48"/>
      <c r="BJ566" s="48"/>
      <c r="BK566" s="48"/>
    </row>
    <row r="567" spans="1:63" ht="14.25" customHeight="1" x14ac:dyDescent="0.35">
      <c r="A567" s="529" t="s">
        <v>173</v>
      </c>
      <c r="B567" s="528">
        <v>0.2013288199638949</v>
      </c>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c r="AA567" s="48"/>
      <c r="AB567" s="48"/>
      <c r="AC567" s="48"/>
      <c r="AD567" s="48"/>
      <c r="AE567" s="48"/>
      <c r="AF567" s="48"/>
      <c r="AG567" s="48"/>
      <c r="AH567" s="48"/>
      <c r="AI567" s="48"/>
      <c r="AJ567" s="48"/>
      <c r="AK567" s="48"/>
      <c r="AL567" s="48"/>
      <c r="AM567" s="48"/>
      <c r="AN567" s="48"/>
      <c r="AO567" s="48"/>
      <c r="AP567" s="48"/>
      <c r="AQ567" s="48"/>
      <c r="AR567" s="48"/>
      <c r="AS567" s="48"/>
      <c r="AT567" s="48"/>
      <c r="AU567" s="48"/>
      <c r="AV567" s="48"/>
      <c r="AW567" s="48"/>
      <c r="AX567" s="48"/>
      <c r="AY567" s="48"/>
      <c r="AZ567" s="48"/>
      <c r="BA567" s="48"/>
      <c r="BB567" s="48"/>
      <c r="BC567" s="48"/>
      <c r="BD567" s="48"/>
      <c r="BE567" s="48"/>
      <c r="BF567" s="48"/>
      <c r="BG567" s="48"/>
      <c r="BH567" s="48"/>
      <c r="BI567" s="48"/>
      <c r="BJ567" s="48"/>
      <c r="BK567" s="48"/>
    </row>
    <row r="568" spans="1:63" ht="14.25" customHeight="1" x14ac:dyDescent="0.35">
      <c r="A568" s="530" t="s">
        <v>136</v>
      </c>
      <c r="B568" s="528">
        <v>0.12018983862372334</v>
      </c>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c r="AA568" s="48"/>
      <c r="AB568" s="48"/>
      <c r="AC568" s="48"/>
      <c r="AD568" s="48"/>
      <c r="AE568" s="48"/>
      <c r="AF568" s="48"/>
      <c r="AG568" s="48"/>
      <c r="AH568" s="48"/>
      <c r="AI568" s="48"/>
      <c r="AJ568" s="48"/>
      <c r="AK568" s="48"/>
      <c r="AL568" s="48"/>
      <c r="AM568" s="48"/>
      <c r="AN568" s="48"/>
      <c r="AO568" s="48"/>
      <c r="AP568" s="48"/>
      <c r="AQ568" s="48"/>
      <c r="AR568" s="48"/>
      <c r="AS568" s="48"/>
      <c r="AT568" s="48"/>
      <c r="AU568" s="48"/>
      <c r="AV568" s="48"/>
      <c r="AW568" s="48"/>
      <c r="AX568" s="48"/>
      <c r="AY568" s="48"/>
      <c r="AZ568" s="48"/>
      <c r="BA568" s="48"/>
      <c r="BB568" s="48"/>
      <c r="BC568" s="48"/>
      <c r="BD568" s="48"/>
      <c r="BE568" s="48"/>
      <c r="BF568" s="48"/>
      <c r="BG568" s="48"/>
      <c r="BH568" s="48"/>
      <c r="BI568" s="48"/>
      <c r="BJ568" s="48"/>
      <c r="BK568" s="48"/>
    </row>
    <row r="569" spans="1:63" ht="14.25" customHeight="1" x14ac:dyDescent="0.35">
      <c r="A569" s="530" t="s">
        <v>197</v>
      </c>
      <c r="B569" s="528">
        <v>8.7691836843988596E-2</v>
      </c>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c r="AA569" s="48"/>
      <c r="AB569" s="48"/>
      <c r="AC569" s="48"/>
      <c r="AD569" s="48"/>
      <c r="AE569" s="48"/>
      <c r="AF569" s="48"/>
      <c r="AG569" s="48"/>
      <c r="AH569" s="48"/>
      <c r="AI569" s="48"/>
      <c r="AJ569" s="48"/>
      <c r="AK569" s="48"/>
      <c r="AL569" s="48"/>
      <c r="AM569" s="48"/>
      <c r="AN569" s="48"/>
      <c r="AO569" s="48"/>
      <c r="AP569" s="48"/>
      <c r="AQ569" s="48"/>
      <c r="AR569" s="48"/>
      <c r="AS569" s="48"/>
      <c r="AT569" s="48"/>
      <c r="AU569" s="48"/>
      <c r="AV569" s="48"/>
      <c r="AW569" s="48"/>
      <c r="AX569" s="48"/>
      <c r="AY569" s="48"/>
      <c r="AZ569" s="48"/>
      <c r="BA569" s="48"/>
      <c r="BB569" s="48"/>
      <c r="BC569" s="48"/>
      <c r="BD569" s="48"/>
      <c r="BE569" s="48"/>
      <c r="BF569" s="48"/>
      <c r="BG569" s="48"/>
      <c r="BH569" s="48"/>
      <c r="BI569" s="48"/>
      <c r="BJ569" s="48"/>
      <c r="BK569" s="48"/>
    </row>
    <row r="570" spans="1:63" ht="14.25" customHeight="1" x14ac:dyDescent="0.35">
      <c r="A570" s="530" t="s">
        <v>218</v>
      </c>
      <c r="B570" s="528">
        <v>0.1432645320047943</v>
      </c>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c r="AA570" s="48"/>
      <c r="AB570" s="48"/>
      <c r="AC570" s="48"/>
      <c r="AD570" s="48"/>
      <c r="AE570" s="48"/>
      <c r="AF570" s="48"/>
      <c r="AG570" s="48"/>
      <c r="AH570" s="48"/>
      <c r="AI570" s="48"/>
      <c r="AJ570" s="48"/>
      <c r="AK570" s="48"/>
      <c r="AL570" s="48"/>
      <c r="AM570" s="48"/>
      <c r="AN570" s="48"/>
      <c r="AO570" s="48"/>
      <c r="AP570" s="48"/>
      <c r="AQ570" s="48"/>
      <c r="AR570" s="48"/>
      <c r="AS570" s="48"/>
      <c r="AT570" s="48"/>
      <c r="AU570" s="48"/>
      <c r="AV570" s="48"/>
      <c r="AW570" s="48"/>
      <c r="AX570" s="48"/>
      <c r="AY570" s="48"/>
      <c r="AZ570" s="48"/>
      <c r="BA570" s="48"/>
      <c r="BB570" s="48"/>
      <c r="BC570" s="48"/>
      <c r="BD570" s="48"/>
      <c r="BE570" s="48"/>
      <c r="BF570" s="48"/>
      <c r="BG570" s="48"/>
      <c r="BH570" s="48"/>
      <c r="BI570" s="48"/>
      <c r="BJ570" s="48"/>
      <c r="BK570" s="48"/>
    </row>
    <row r="571" spans="1:63" ht="14.25" customHeight="1" x14ac:dyDescent="0.35">
      <c r="A571" s="530" t="s">
        <v>198</v>
      </c>
      <c r="B571" s="528">
        <v>3.2652064616684996E-2</v>
      </c>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c r="AA571" s="48"/>
      <c r="AB571" s="48"/>
      <c r="AC571" s="48"/>
      <c r="AD571" s="48"/>
      <c r="AE571" s="48"/>
      <c r="AF571" s="48"/>
      <c r="AG571" s="48"/>
      <c r="AH571" s="48"/>
      <c r="AI571" s="48"/>
      <c r="AJ571" s="48"/>
      <c r="AK571" s="48"/>
      <c r="AL571" s="48"/>
      <c r="AM571" s="48"/>
      <c r="AN571" s="48"/>
      <c r="AO571" s="48"/>
      <c r="AP571" s="48"/>
      <c r="AQ571" s="48"/>
      <c r="AR571" s="48"/>
      <c r="AS571" s="48"/>
      <c r="AT571" s="48"/>
      <c r="AU571" s="48"/>
      <c r="AV571" s="48"/>
      <c r="AW571" s="48"/>
      <c r="AX571" s="48"/>
      <c r="AY571" s="48"/>
      <c r="AZ571" s="48"/>
      <c r="BA571" s="48"/>
      <c r="BB571" s="48"/>
      <c r="BC571" s="48"/>
      <c r="BD571" s="48"/>
      <c r="BE571" s="48"/>
      <c r="BF571" s="48"/>
      <c r="BG571" s="48"/>
      <c r="BH571" s="48"/>
      <c r="BI571" s="48"/>
      <c r="BJ571" s="48"/>
      <c r="BK571" s="48"/>
    </row>
    <row r="572" spans="1:63" ht="14.25" customHeight="1" x14ac:dyDescent="0.35">
      <c r="A572" s="530" t="s">
        <v>140</v>
      </c>
      <c r="B572" s="528">
        <v>4.9444891834059951E-2</v>
      </c>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c r="AA572" s="48"/>
      <c r="AB572" s="48"/>
      <c r="AC572" s="48"/>
      <c r="AD572" s="48"/>
      <c r="AE572" s="48"/>
      <c r="AF572" s="48"/>
      <c r="AG572" s="48"/>
      <c r="AH572" s="48"/>
      <c r="AI572" s="48"/>
      <c r="AJ572" s="48"/>
      <c r="AK572" s="48"/>
      <c r="AL572" s="48"/>
      <c r="AM572" s="48"/>
      <c r="AN572" s="48"/>
      <c r="AO572" s="48"/>
      <c r="AP572" s="48"/>
      <c r="AQ572" s="48"/>
      <c r="AR572" s="48"/>
      <c r="AS572" s="48"/>
      <c r="AT572" s="48"/>
      <c r="AU572" s="48"/>
      <c r="AV572" s="48"/>
      <c r="AW572" s="48"/>
      <c r="AX572" s="48"/>
      <c r="AY572" s="48"/>
      <c r="AZ572" s="48"/>
      <c r="BA572" s="48"/>
      <c r="BB572" s="48"/>
      <c r="BC572" s="48"/>
      <c r="BD572" s="48"/>
      <c r="BE572" s="48"/>
      <c r="BF572" s="48"/>
      <c r="BG572" s="48"/>
      <c r="BH572" s="48"/>
      <c r="BI572" s="48"/>
      <c r="BJ572" s="48"/>
      <c r="BK572" s="48"/>
    </row>
    <row r="573" spans="1:63" ht="14.25" customHeight="1" x14ac:dyDescent="0.35">
      <c r="A573" s="530" t="s">
        <v>199</v>
      </c>
      <c r="B573" s="528">
        <v>7.1303179457055305E-2</v>
      </c>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c r="AA573" s="48"/>
      <c r="AB573" s="48"/>
      <c r="AC573" s="48"/>
      <c r="AD573" s="48"/>
      <c r="AE573" s="48"/>
      <c r="AF573" s="48"/>
      <c r="AG573" s="48"/>
      <c r="AH573" s="48"/>
      <c r="AI573" s="48"/>
      <c r="AJ573" s="48"/>
      <c r="AK573" s="48"/>
      <c r="AL573" s="48"/>
      <c r="AM573" s="48"/>
      <c r="AN573" s="48"/>
      <c r="AO573" s="48"/>
      <c r="AP573" s="48"/>
      <c r="AQ573" s="48"/>
      <c r="AR573" s="48"/>
      <c r="AS573" s="48"/>
      <c r="AT573" s="48"/>
      <c r="AU573" s="48"/>
      <c r="AV573" s="48"/>
      <c r="AW573" s="48"/>
      <c r="AX573" s="48"/>
      <c r="AY573" s="48"/>
      <c r="AZ573" s="48"/>
      <c r="BA573" s="48"/>
      <c r="BB573" s="48"/>
      <c r="BC573" s="48"/>
      <c r="BD573" s="48"/>
      <c r="BE573" s="48"/>
      <c r="BF573" s="48"/>
      <c r="BG573" s="48"/>
      <c r="BH573" s="48"/>
      <c r="BI573" s="48"/>
      <c r="BJ573" s="48"/>
      <c r="BK573" s="48"/>
    </row>
    <row r="574" spans="1:63" ht="14.25" customHeight="1" x14ac:dyDescent="0.35">
      <c r="A574" s="530" t="s">
        <v>142</v>
      </c>
      <c r="B574" s="528">
        <v>8.1590846882825807E-2</v>
      </c>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c r="AA574" s="48"/>
      <c r="AB574" s="48"/>
      <c r="AC574" s="48"/>
      <c r="AD574" s="48"/>
      <c r="AE574" s="48"/>
      <c r="AF574" s="48"/>
      <c r="AG574" s="48"/>
      <c r="AH574" s="48"/>
      <c r="AI574" s="48"/>
      <c r="AJ574" s="48"/>
      <c r="AK574" s="48"/>
      <c r="AL574" s="48"/>
      <c r="AM574" s="48"/>
      <c r="AN574" s="48"/>
      <c r="AO574" s="48"/>
      <c r="AP574" s="48"/>
      <c r="AQ574" s="48"/>
      <c r="AR574" s="48"/>
      <c r="AS574" s="48"/>
      <c r="AT574" s="48"/>
      <c r="AU574" s="48"/>
      <c r="AV574" s="48"/>
      <c r="AW574" s="48"/>
      <c r="AX574" s="48"/>
      <c r="AY574" s="48"/>
      <c r="AZ574" s="48"/>
      <c r="BA574" s="48"/>
      <c r="BB574" s="48"/>
      <c r="BC574" s="48"/>
      <c r="BD574" s="48"/>
      <c r="BE574" s="48"/>
      <c r="BF574" s="48"/>
      <c r="BG574" s="48"/>
      <c r="BH574" s="48"/>
      <c r="BI574" s="48"/>
      <c r="BJ574" s="48"/>
      <c r="BK574" s="48"/>
    </row>
    <row r="575" spans="1:63" ht="14.25" customHeight="1" x14ac:dyDescent="0.35">
      <c r="A575" s="530" t="s">
        <v>143</v>
      </c>
      <c r="B575" s="528">
        <v>0.17218265248388498</v>
      </c>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c r="AA575" s="48"/>
      <c r="AB575" s="48"/>
      <c r="AC575" s="48"/>
      <c r="AD575" s="48"/>
      <c r="AE575" s="48"/>
      <c r="AF575" s="48"/>
      <c r="AG575" s="48"/>
      <c r="AH575" s="48"/>
      <c r="AI575" s="48"/>
      <c r="AJ575" s="48"/>
      <c r="AK575" s="48"/>
      <c r="AL575" s="48"/>
      <c r="AM575" s="48"/>
      <c r="AN575" s="48"/>
      <c r="AO575" s="48"/>
      <c r="AP575" s="48"/>
      <c r="AQ575" s="48"/>
      <c r="AR575" s="48"/>
      <c r="AS575" s="48"/>
      <c r="AT575" s="48"/>
      <c r="AU575" s="48"/>
      <c r="AV575" s="48"/>
      <c r="AW575" s="48"/>
      <c r="AX575" s="48"/>
      <c r="AY575" s="48"/>
      <c r="AZ575" s="48"/>
      <c r="BA575" s="48"/>
      <c r="BB575" s="48"/>
      <c r="BC575" s="48"/>
      <c r="BD575" s="48"/>
      <c r="BE575" s="48"/>
      <c r="BF575" s="48"/>
      <c r="BG575" s="48"/>
      <c r="BH575" s="48"/>
      <c r="BI575" s="48"/>
      <c r="BJ575" s="48"/>
      <c r="BK575" s="48"/>
    </row>
    <row r="577" spans="1:63" ht="14.25" customHeight="1" x14ac:dyDescent="0.35">
      <c r="A577" s="197" t="s">
        <v>1423</v>
      </c>
    </row>
    <row r="578" spans="1:63" ht="14.25" customHeight="1" x14ac:dyDescent="0.35">
      <c r="A578" s="39" t="s">
        <v>1480</v>
      </c>
      <c r="B578" s="2"/>
    </row>
    <row r="579" spans="1:63" ht="14.25" customHeight="1" x14ac:dyDescent="0.35">
      <c r="A579" s="43" t="s">
        <v>1449</v>
      </c>
      <c r="B579" s="11" t="s">
        <v>223</v>
      </c>
    </row>
    <row r="580" spans="1:63" ht="14.25" customHeight="1" x14ac:dyDescent="0.35">
      <c r="A580" s="523">
        <v>0</v>
      </c>
      <c r="B580" s="524" t="s">
        <v>1456</v>
      </c>
    </row>
    <row r="581" spans="1:63" ht="14.25" customHeight="1" x14ac:dyDescent="0.35">
      <c r="A581" s="523">
        <v>1</v>
      </c>
      <c r="B581" s="524" t="s">
        <v>1525</v>
      </c>
    </row>
    <row r="582" spans="1:63" ht="14.25" customHeight="1" x14ac:dyDescent="0.35">
      <c r="A582" s="44" t="s">
        <v>224</v>
      </c>
      <c r="B582" s="45">
        <v>0</v>
      </c>
    </row>
    <row r="584" spans="1:63" ht="14.25" customHeight="1" x14ac:dyDescent="0.35">
      <c r="A584" s="17" t="s">
        <v>727</v>
      </c>
      <c r="B584" s="39" t="s">
        <v>1481</v>
      </c>
    </row>
    <row r="585" spans="1:63" ht="14.25" customHeight="1" x14ac:dyDescent="0.35">
      <c r="A585" s="86" t="s">
        <v>448</v>
      </c>
      <c r="B585" s="525" t="s">
        <v>28</v>
      </c>
    </row>
    <row r="586" spans="1:63" ht="14.25" customHeight="1" x14ac:dyDescent="0.35">
      <c r="A586" s="86" t="s">
        <v>180</v>
      </c>
      <c r="B586" s="115">
        <v>2025</v>
      </c>
    </row>
    <row r="587" spans="1:63" ht="14.25" customHeight="1" x14ac:dyDescent="0.35">
      <c r="A587" s="165"/>
    </row>
    <row r="588" spans="1:63" ht="14.25" customHeight="1" x14ac:dyDescent="0.35">
      <c r="A588" s="39" t="s">
        <v>1482</v>
      </c>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c r="AA588" s="48"/>
      <c r="AB588" s="48"/>
      <c r="AC588" s="48"/>
      <c r="AD588" s="48"/>
      <c r="AE588" s="48"/>
      <c r="AF588" s="48"/>
      <c r="AG588" s="48"/>
      <c r="AH588" s="48"/>
      <c r="AI588" s="48"/>
      <c r="AJ588" s="48"/>
      <c r="AK588" s="48"/>
      <c r="AL588" s="48"/>
      <c r="AM588" s="48"/>
      <c r="AN588" s="48"/>
      <c r="AO588" s="48"/>
      <c r="AP588" s="48"/>
      <c r="AQ588" s="48"/>
      <c r="AR588" s="48"/>
      <c r="AS588" s="48"/>
      <c r="AT588" s="48"/>
      <c r="AU588" s="48"/>
      <c r="AV588" s="48"/>
      <c r="AW588" s="48"/>
      <c r="AX588" s="48"/>
      <c r="AY588" s="48"/>
      <c r="AZ588" s="48"/>
      <c r="BA588" s="48"/>
      <c r="BB588" s="48"/>
      <c r="BC588" s="48"/>
      <c r="BD588" s="48"/>
      <c r="BE588" s="48"/>
      <c r="BF588" s="48"/>
      <c r="BG588" s="48"/>
      <c r="BH588" s="48"/>
      <c r="BI588" s="48"/>
      <c r="BJ588" s="48"/>
      <c r="BK588" s="48"/>
    </row>
    <row r="589" spans="1:63" ht="14.25" customHeight="1" x14ac:dyDescent="0.35">
      <c r="A589" s="44" t="s">
        <v>1470</v>
      </c>
      <c r="B589" s="40" t="s">
        <v>180</v>
      </c>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c r="AA589" s="48"/>
      <c r="AB589" s="48"/>
      <c r="AC589" s="48"/>
      <c r="AD589" s="48"/>
      <c r="AE589" s="48"/>
      <c r="AF589" s="48"/>
      <c r="AG589" s="48"/>
      <c r="AH589" s="48"/>
      <c r="AI589" s="48"/>
      <c r="AJ589" s="48"/>
      <c r="AK589" s="48"/>
      <c r="AL589" s="48"/>
      <c r="AM589" s="48"/>
      <c r="AN589" s="48"/>
      <c r="AO589" s="48"/>
      <c r="AP589" s="48"/>
      <c r="AQ589" s="48"/>
      <c r="AR589" s="48"/>
      <c r="AS589" s="48"/>
      <c r="AT589" s="48"/>
      <c r="AU589" s="48"/>
      <c r="AV589" s="48"/>
      <c r="AW589" s="48"/>
      <c r="AX589" s="48"/>
      <c r="AY589" s="48"/>
      <c r="AZ589" s="48"/>
      <c r="BA589" s="48"/>
      <c r="BB589" s="48"/>
      <c r="BC589" s="48"/>
      <c r="BD589" s="48"/>
      <c r="BE589" s="48"/>
      <c r="BF589" s="48"/>
      <c r="BG589" s="48"/>
      <c r="BH589" s="48"/>
      <c r="BI589" s="48"/>
      <c r="BJ589" s="48"/>
      <c r="BK589" s="48"/>
    </row>
    <row r="590" spans="1:63" ht="14.25" customHeight="1" x14ac:dyDescent="0.35">
      <c r="A590" s="527" t="s">
        <v>291</v>
      </c>
      <c r="B590" s="528">
        <v>0.2686174936918227</v>
      </c>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c r="AA590" s="48"/>
      <c r="AB590" s="48"/>
      <c r="AC590" s="48"/>
      <c r="AD590" s="48"/>
      <c r="AE590" s="48"/>
      <c r="AF590" s="48"/>
      <c r="AG590" s="48"/>
      <c r="AH590" s="48"/>
      <c r="AI590" s="48"/>
      <c r="AJ590" s="48"/>
      <c r="AK590" s="48"/>
      <c r="AL590" s="48"/>
      <c r="AM590" s="48"/>
      <c r="AN590" s="48"/>
      <c r="AO590" s="48"/>
      <c r="AP590" s="48"/>
      <c r="AQ590" s="48"/>
      <c r="AR590" s="48"/>
      <c r="AS590" s="48"/>
      <c r="AT590" s="48"/>
      <c r="AU590" s="48"/>
      <c r="AV590" s="48"/>
      <c r="AW590" s="48"/>
      <c r="AX590" s="48"/>
      <c r="AY590" s="48"/>
      <c r="AZ590" s="48"/>
      <c r="BA590" s="48"/>
      <c r="BB590" s="48"/>
      <c r="BC590" s="48"/>
      <c r="BD590" s="48"/>
      <c r="BE590" s="48"/>
      <c r="BF590" s="48"/>
      <c r="BG590" s="48"/>
      <c r="BH590" s="48"/>
      <c r="BI590" s="48"/>
      <c r="BJ590" s="48"/>
      <c r="BK590" s="48"/>
    </row>
    <row r="591" spans="1:63" ht="14.25" customHeight="1" x14ac:dyDescent="0.35">
      <c r="A591" s="529" t="s">
        <v>148</v>
      </c>
      <c r="B591" s="528">
        <v>0.26578720114928905</v>
      </c>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c r="AA591" s="48"/>
      <c r="AB591" s="48"/>
      <c r="AC591" s="48"/>
      <c r="AD591" s="48"/>
      <c r="AE591" s="48"/>
      <c r="AF591" s="48"/>
      <c r="AG591" s="48"/>
      <c r="AH591" s="48"/>
      <c r="AI591" s="48"/>
      <c r="AJ591" s="48"/>
      <c r="AK591" s="48"/>
      <c r="AL591" s="48"/>
      <c r="AM591" s="48"/>
      <c r="AN591" s="48"/>
      <c r="AO591" s="48"/>
      <c r="AP591" s="48"/>
      <c r="AQ591" s="48"/>
      <c r="AR591" s="48"/>
      <c r="AS591" s="48"/>
      <c r="AT591" s="48"/>
      <c r="AU591" s="48"/>
      <c r="AV591" s="48"/>
      <c r="AW591" s="48"/>
      <c r="AX591" s="48"/>
      <c r="AY591" s="48"/>
      <c r="AZ591" s="48"/>
      <c r="BA591" s="48"/>
      <c r="BB591" s="48"/>
      <c r="BC591" s="48"/>
      <c r="BD591" s="48"/>
      <c r="BE591" s="48"/>
      <c r="BF591" s="48"/>
      <c r="BG591" s="48"/>
      <c r="BH591" s="48"/>
      <c r="BI591" s="48"/>
      <c r="BJ591" s="48"/>
      <c r="BK591" s="48"/>
    </row>
    <row r="592" spans="1:63" ht="14.25" customHeight="1" x14ac:dyDescent="0.35">
      <c r="A592" s="529" t="s">
        <v>149</v>
      </c>
      <c r="B592" s="528">
        <v>0.153026050634536</v>
      </c>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c r="AA592" s="48"/>
      <c r="AB592" s="48"/>
      <c r="AC592" s="48"/>
      <c r="AD592" s="48"/>
      <c r="AE592" s="48"/>
      <c r="AF592" s="48"/>
      <c r="AG592" s="48"/>
      <c r="AH592" s="48"/>
      <c r="AI592" s="48"/>
      <c r="AJ592" s="48"/>
      <c r="AK592" s="48"/>
      <c r="AL592" s="48"/>
      <c r="AM592" s="48"/>
      <c r="AN592" s="48"/>
      <c r="AO592" s="48"/>
      <c r="AP592" s="48"/>
      <c r="AQ592" s="48"/>
      <c r="AR592" s="48"/>
      <c r="AS592" s="48"/>
      <c r="AT592" s="48"/>
      <c r="AU592" s="48"/>
      <c r="AV592" s="48"/>
      <c r="AW592" s="48"/>
      <c r="AX592" s="48"/>
      <c r="AY592" s="48"/>
      <c r="AZ592" s="48"/>
      <c r="BA592" s="48"/>
      <c r="BB592" s="48"/>
      <c r="BC592" s="48"/>
      <c r="BD592" s="48"/>
      <c r="BE592" s="48"/>
      <c r="BF592" s="48"/>
      <c r="BG592" s="48"/>
      <c r="BH592" s="48"/>
      <c r="BI592" s="48"/>
      <c r="BJ592" s="48"/>
      <c r="BK592" s="48"/>
    </row>
    <row r="593" spans="1:63" ht="14.25" customHeight="1" x14ac:dyDescent="0.35">
      <c r="A593" s="529" t="s">
        <v>150</v>
      </c>
      <c r="B593" s="528">
        <v>0.21016165385157898</v>
      </c>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c r="AA593" s="48"/>
      <c r="AB593" s="48"/>
      <c r="AC593" s="48"/>
      <c r="AD593" s="48"/>
      <c r="AE593" s="48"/>
      <c r="AF593" s="48"/>
      <c r="AG593" s="48"/>
      <c r="AH593" s="48"/>
      <c r="AI593" s="48"/>
      <c r="AJ593" s="48"/>
      <c r="AK593" s="48"/>
      <c r="AL593" s="48"/>
      <c r="AM593" s="48"/>
      <c r="AN593" s="48"/>
      <c r="AO593" s="48"/>
      <c r="AP593" s="48"/>
      <c r="AQ593" s="48"/>
      <c r="AR593" s="48"/>
      <c r="AS593" s="48"/>
      <c r="AT593" s="48"/>
      <c r="AU593" s="48"/>
      <c r="AV593" s="48"/>
      <c r="AW593" s="48"/>
      <c r="AX593" s="48"/>
      <c r="AY593" s="48"/>
      <c r="AZ593" s="48"/>
      <c r="BA593" s="48"/>
      <c r="BB593" s="48"/>
      <c r="BC593" s="48"/>
      <c r="BD593" s="48"/>
      <c r="BE593" s="48"/>
      <c r="BF593" s="48"/>
      <c r="BG593" s="48"/>
      <c r="BH593" s="48"/>
      <c r="BI593" s="48"/>
      <c r="BJ593" s="48"/>
      <c r="BK593" s="48"/>
    </row>
    <row r="594" spans="1:63" ht="14.25" customHeight="1" x14ac:dyDescent="0.35">
      <c r="A594" s="529" t="s">
        <v>151</v>
      </c>
      <c r="B594" s="528">
        <v>0.14298903476655445</v>
      </c>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c r="AA594" s="48"/>
      <c r="AB594" s="48"/>
      <c r="AC594" s="48"/>
      <c r="AD594" s="48"/>
      <c r="AE594" s="48"/>
      <c r="AF594" s="48"/>
      <c r="AG594" s="48"/>
      <c r="AH594" s="48"/>
      <c r="AI594" s="48"/>
      <c r="AJ594" s="48"/>
      <c r="AK594" s="48"/>
      <c r="AL594" s="48"/>
      <c r="AM594" s="48"/>
      <c r="AN594" s="48"/>
      <c r="AO594" s="48"/>
      <c r="AP594" s="48"/>
      <c r="AQ594" s="48"/>
      <c r="AR594" s="48"/>
      <c r="AS594" s="48"/>
      <c r="AT594" s="48"/>
      <c r="AU594" s="48"/>
      <c r="AV594" s="48"/>
      <c r="AW594" s="48"/>
      <c r="AX594" s="48"/>
      <c r="AY594" s="48"/>
      <c r="AZ594" s="48"/>
      <c r="BA594" s="48"/>
      <c r="BB594" s="48"/>
      <c r="BC594" s="48"/>
      <c r="BD594" s="48"/>
      <c r="BE594" s="48"/>
      <c r="BF594" s="48"/>
      <c r="BG594" s="48"/>
      <c r="BH594" s="48"/>
      <c r="BI594" s="48"/>
      <c r="BJ594" s="48"/>
      <c r="BK594" s="48"/>
    </row>
    <row r="595" spans="1:63" ht="14.25" customHeight="1" x14ac:dyDescent="0.35">
      <c r="A595" s="529" t="s">
        <v>217</v>
      </c>
      <c r="B595" s="528">
        <v>0.2839310325473362</v>
      </c>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c r="AA595" s="48"/>
      <c r="AB595" s="48"/>
      <c r="AC595" s="48"/>
      <c r="AD595" s="48"/>
      <c r="AE595" s="48"/>
      <c r="AF595" s="48"/>
      <c r="AG595" s="48"/>
      <c r="AH595" s="48"/>
      <c r="AI595" s="48"/>
      <c r="AJ595" s="48"/>
      <c r="AK595" s="48"/>
      <c r="AL595" s="48"/>
      <c r="AM595" s="48"/>
      <c r="AN595" s="48"/>
      <c r="AO595" s="48"/>
      <c r="AP595" s="48"/>
      <c r="AQ595" s="48"/>
      <c r="AR595" s="48"/>
      <c r="AS595" s="48"/>
      <c r="AT595" s="48"/>
      <c r="AU595" s="48"/>
      <c r="AV595" s="48"/>
      <c r="AW595" s="48"/>
      <c r="AX595" s="48"/>
      <c r="AY595" s="48"/>
      <c r="AZ595" s="48"/>
      <c r="BA595" s="48"/>
      <c r="BB595" s="48"/>
      <c r="BC595" s="48"/>
      <c r="BD595" s="48"/>
      <c r="BE595" s="48"/>
      <c r="BF595" s="48"/>
      <c r="BG595" s="48"/>
      <c r="BH595" s="48"/>
      <c r="BI595" s="48"/>
      <c r="BJ595" s="48"/>
      <c r="BK595" s="48"/>
    </row>
    <row r="596" spans="1:63" ht="14.25" customHeight="1" x14ac:dyDescent="0.35">
      <c r="A596" s="529" t="s">
        <v>153</v>
      </c>
      <c r="B596" s="528">
        <v>1.7074049643448223E-2</v>
      </c>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c r="AA596" s="48"/>
      <c r="AB596" s="48"/>
      <c r="AC596" s="48"/>
      <c r="AD596" s="48"/>
      <c r="AE596" s="48"/>
      <c r="AF596" s="48"/>
      <c r="AG596" s="48"/>
      <c r="AH596" s="48"/>
      <c r="AI596" s="48"/>
      <c r="AJ596" s="48"/>
      <c r="AK596" s="48"/>
      <c r="AL596" s="48"/>
      <c r="AM596" s="48"/>
      <c r="AN596" s="48"/>
      <c r="AO596" s="48"/>
      <c r="AP596" s="48"/>
      <c r="AQ596" s="48"/>
      <c r="AR596" s="48"/>
      <c r="AS596" s="48"/>
      <c r="AT596" s="48"/>
      <c r="AU596" s="48"/>
      <c r="AV596" s="48"/>
      <c r="AW596" s="48"/>
      <c r="AX596" s="48"/>
      <c r="AY596" s="48"/>
      <c r="AZ596" s="48"/>
      <c r="BA596" s="48"/>
      <c r="BB596" s="48"/>
      <c r="BC596" s="48"/>
      <c r="BD596" s="48"/>
      <c r="BE596" s="48"/>
      <c r="BF596" s="48"/>
      <c r="BG596" s="48"/>
      <c r="BH596" s="48"/>
      <c r="BI596" s="48"/>
      <c r="BJ596" s="48"/>
      <c r="BK596" s="48"/>
    </row>
    <row r="597" spans="1:63" ht="14.25" customHeight="1" x14ac:dyDescent="0.35">
      <c r="A597" s="529" t="s">
        <v>154</v>
      </c>
      <c r="B597" s="528">
        <v>0.21895669492429923</v>
      </c>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c r="AA597" s="48"/>
      <c r="AB597" s="48"/>
      <c r="AC597" s="48"/>
      <c r="AD597" s="48"/>
      <c r="AE597" s="48"/>
      <c r="AF597" s="48"/>
      <c r="AG597" s="48"/>
      <c r="AH597" s="48"/>
      <c r="AI597" s="48"/>
      <c r="AJ597" s="48"/>
      <c r="AK597" s="48"/>
      <c r="AL597" s="48"/>
      <c r="AM597" s="48"/>
      <c r="AN597" s="48"/>
      <c r="AO597" s="48"/>
      <c r="AP597" s="48"/>
      <c r="AQ597" s="48"/>
      <c r="AR597" s="48"/>
      <c r="AS597" s="48"/>
      <c r="AT597" s="48"/>
      <c r="AU597" s="48"/>
      <c r="AV597" s="48"/>
      <c r="AW597" s="48"/>
      <c r="AX597" s="48"/>
      <c r="AY597" s="48"/>
      <c r="AZ597" s="48"/>
      <c r="BA597" s="48"/>
      <c r="BB597" s="48"/>
      <c r="BC597" s="48"/>
      <c r="BD597" s="48"/>
      <c r="BE597" s="48"/>
      <c r="BF597" s="48"/>
      <c r="BG597" s="48"/>
      <c r="BH597" s="48"/>
      <c r="BI597" s="48"/>
      <c r="BJ597" s="48"/>
      <c r="BK597" s="48"/>
    </row>
    <row r="598" spans="1:63" ht="14.25" customHeight="1" x14ac:dyDescent="0.35">
      <c r="A598" s="529" t="s">
        <v>155</v>
      </c>
      <c r="B598" s="528">
        <v>0.21966444942260199</v>
      </c>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c r="AA598" s="48"/>
      <c r="AB598" s="48"/>
      <c r="AC598" s="48"/>
      <c r="AD598" s="48"/>
      <c r="AE598" s="48"/>
      <c r="AF598" s="48"/>
      <c r="AG598" s="48"/>
      <c r="AH598" s="48"/>
      <c r="AI598" s="48"/>
      <c r="AJ598" s="48"/>
      <c r="AK598" s="48"/>
      <c r="AL598" s="48"/>
      <c r="AM598" s="48"/>
      <c r="AN598" s="48"/>
      <c r="AO598" s="48"/>
      <c r="AP598" s="48"/>
      <c r="AQ598" s="48"/>
      <c r="AR598" s="48"/>
      <c r="AS598" s="48"/>
      <c r="AT598" s="48"/>
      <c r="AU598" s="48"/>
      <c r="AV598" s="48"/>
      <c r="AW598" s="48"/>
      <c r="AX598" s="48"/>
      <c r="AY598" s="48"/>
      <c r="AZ598" s="48"/>
      <c r="BA598" s="48"/>
      <c r="BB598" s="48"/>
      <c r="BC598" s="48"/>
      <c r="BD598" s="48"/>
      <c r="BE598" s="48"/>
      <c r="BF598" s="48"/>
      <c r="BG598" s="48"/>
      <c r="BH598" s="48"/>
      <c r="BI598" s="48"/>
      <c r="BJ598" s="48"/>
      <c r="BK598" s="48"/>
    </row>
    <row r="599" spans="1:63" ht="14.25" customHeight="1" x14ac:dyDescent="0.35">
      <c r="A599" s="529" t="s">
        <v>156</v>
      </c>
      <c r="B599" s="528">
        <v>0.31683946076187397</v>
      </c>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c r="AA599" s="48"/>
      <c r="AB599" s="48"/>
      <c r="AC599" s="48"/>
      <c r="AD599" s="48"/>
      <c r="AE599" s="48"/>
      <c r="AF599" s="48"/>
      <c r="AG599" s="48"/>
      <c r="AH599" s="48"/>
      <c r="AI599" s="48"/>
      <c r="AJ599" s="48"/>
      <c r="AK599" s="48"/>
      <c r="AL599" s="48"/>
      <c r="AM599" s="48"/>
      <c r="AN599" s="48"/>
      <c r="AO599" s="48"/>
      <c r="AP599" s="48"/>
      <c r="AQ599" s="48"/>
      <c r="AR599" s="48"/>
      <c r="AS599" s="48"/>
      <c r="AT599" s="48"/>
      <c r="AU599" s="48"/>
      <c r="AV599" s="48"/>
      <c r="AW599" s="48"/>
      <c r="AX599" s="48"/>
      <c r="AY599" s="48"/>
      <c r="AZ599" s="48"/>
      <c r="BA599" s="48"/>
      <c r="BB599" s="48"/>
      <c r="BC599" s="48"/>
      <c r="BD599" s="48"/>
      <c r="BE599" s="48"/>
      <c r="BF599" s="48"/>
      <c r="BG599" s="48"/>
      <c r="BH599" s="48"/>
      <c r="BI599" s="48"/>
      <c r="BJ599" s="48"/>
      <c r="BK599" s="48"/>
    </row>
    <row r="600" spans="1:63" ht="14.25" customHeight="1" x14ac:dyDescent="0.35">
      <c r="A600" s="529" t="s">
        <v>157</v>
      </c>
      <c r="B600" s="528">
        <v>0.27517272303203477</v>
      </c>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c r="AA600" s="48"/>
      <c r="AB600" s="48"/>
      <c r="AC600" s="48"/>
      <c r="AD600" s="48"/>
      <c r="AE600" s="48"/>
      <c r="AF600" s="48"/>
      <c r="AG600" s="48"/>
      <c r="AH600" s="48"/>
      <c r="AI600" s="48"/>
      <c r="AJ600" s="48"/>
      <c r="AK600" s="48"/>
      <c r="AL600" s="48"/>
      <c r="AM600" s="48"/>
      <c r="AN600" s="48"/>
      <c r="AO600" s="48"/>
      <c r="AP600" s="48"/>
      <c r="AQ600" s="48"/>
      <c r="AR600" s="48"/>
      <c r="AS600" s="48"/>
      <c r="AT600" s="48"/>
      <c r="AU600" s="48"/>
      <c r="AV600" s="48"/>
      <c r="AW600" s="48"/>
      <c r="AX600" s="48"/>
      <c r="AY600" s="48"/>
      <c r="AZ600" s="48"/>
      <c r="BA600" s="48"/>
      <c r="BB600" s="48"/>
      <c r="BC600" s="48"/>
      <c r="BD600" s="48"/>
      <c r="BE600" s="48"/>
      <c r="BF600" s="48"/>
      <c r="BG600" s="48"/>
      <c r="BH600" s="48"/>
      <c r="BI600" s="48"/>
      <c r="BJ600" s="48"/>
      <c r="BK600" s="48"/>
    </row>
    <row r="601" spans="1:63" ht="14.25" customHeight="1" x14ac:dyDescent="0.35">
      <c r="A601" s="529" t="s">
        <v>158</v>
      </c>
      <c r="B601" s="528">
        <v>0.29952732222318851</v>
      </c>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c r="AA601" s="48"/>
      <c r="AB601" s="48"/>
      <c r="AC601" s="48"/>
      <c r="AD601" s="48"/>
      <c r="AE601" s="48"/>
      <c r="AF601" s="48"/>
      <c r="AG601" s="48"/>
      <c r="AH601" s="48"/>
      <c r="AI601" s="48"/>
      <c r="AJ601" s="48"/>
      <c r="AK601" s="48"/>
      <c r="AL601" s="48"/>
      <c r="AM601" s="48"/>
      <c r="AN601" s="48"/>
      <c r="AO601" s="48"/>
      <c r="AP601" s="48"/>
      <c r="AQ601" s="48"/>
      <c r="AR601" s="48"/>
      <c r="AS601" s="48"/>
      <c r="AT601" s="48"/>
      <c r="AU601" s="48"/>
      <c r="AV601" s="48"/>
      <c r="AW601" s="48"/>
      <c r="AX601" s="48"/>
      <c r="AY601" s="48"/>
      <c r="AZ601" s="48"/>
      <c r="BA601" s="48"/>
      <c r="BB601" s="48"/>
      <c r="BC601" s="48"/>
      <c r="BD601" s="48"/>
      <c r="BE601" s="48"/>
      <c r="BF601" s="48"/>
      <c r="BG601" s="48"/>
      <c r="BH601" s="48"/>
      <c r="BI601" s="48"/>
      <c r="BJ601" s="48"/>
      <c r="BK601" s="48"/>
    </row>
    <row r="602" spans="1:63" ht="14.25" customHeight="1" x14ac:dyDescent="0.35">
      <c r="A602" s="529" t="s">
        <v>159</v>
      </c>
      <c r="B602" s="528">
        <v>0.27928014516473404</v>
      </c>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c r="AA602" s="48"/>
      <c r="AB602" s="48"/>
      <c r="AC602" s="48"/>
      <c r="AD602" s="48"/>
      <c r="AE602" s="48"/>
      <c r="AF602" s="48"/>
      <c r="AG602" s="48"/>
      <c r="AH602" s="48"/>
      <c r="AI602" s="48"/>
      <c r="AJ602" s="48"/>
      <c r="AK602" s="48"/>
      <c r="AL602" s="48"/>
      <c r="AM602" s="48"/>
      <c r="AN602" s="48"/>
      <c r="AO602" s="48"/>
      <c r="AP602" s="48"/>
      <c r="AQ602" s="48"/>
      <c r="AR602" s="48"/>
      <c r="AS602" s="48"/>
      <c r="AT602" s="48"/>
      <c r="AU602" s="48"/>
      <c r="AV602" s="48"/>
      <c r="AW602" s="48"/>
      <c r="AX602" s="48"/>
      <c r="AY602" s="48"/>
      <c r="AZ602" s="48"/>
      <c r="BA602" s="48"/>
      <c r="BB602" s="48"/>
      <c r="BC602" s="48"/>
      <c r="BD602" s="48"/>
      <c r="BE602" s="48"/>
      <c r="BF602" s="48"/>
      <c r="BG602" s="48"/>
      <c r="BH602" s="48"/>
      <c r="BI602" s="48"/>
      <c r="BJ602" s="48"/>
      <c r="BK602" s="48"/>
    </row>
    <row r="603" spans="1:63" ht="14.25" customHeight="1" x14ac:dyDescent="0.35">
      <c r="A603" s="529" t="s">
        <v>160</v>
      </c>
      <c r="B603" s="528">
        <v>0.10668139385611995</v>
      </c>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c r="AA603" s="48"/>
      <c r="AB603" s="48"/>
      <c r="AC603" s="48"/>
      <c r="AD603" s="48"/>
      <c r="AE603" s="48"/>
      <c r="AF603" s="48"/>
      <c r="AG603" s="48"/>
      <c r="AH603" s="48"/>
      <c r="AI603" s="48"/>
      <c r="AJ603" s="48"/>
      <c r="AK603" s="48"/>
      <c r="AL603" s="48"/>
      <c r="AM603" s="48"/>
      <c r="AN603" s="48"/>
      <c r="AO603" s="48"/>
      <c r="AP603" s="48"/>
      <c r="AQ603" s="48"/>
      <c r="AR603" s="48"/>
      <c r="AS603" s="48"/>
      <c r="AT603" s="48"/>
      <c r="AU603" s="48"/>
      <c r="AV603" s="48"/>
      <c r="AW603" s="48"/>
      <c r="AX603" s="48"/>
      <c r="AY603" s="48"/>
      <c r="AZ603" s="48"/>
      <c r="BA603" s="48"/>
      <c r="BB603" s="48"/>
      <c r="BC603" s="48"/>
      <c r="BD603" s="48"/>
      <c r="BE603" s="48"/>
      <c r="BF603" s="48"/>
      <c r="BG603" s="48"/>
      <c r="BH603" s="48"/>
      <c r="BI603" s="48"/>
      <c r="BJ603" s="48"/>
      <c r="BK603" s="48"/>
    </row>
    <row r="604" spans="1:63" ht="14.25" customHeight="1" x14ac:dyDescent="0.35">
      <c r="A604" s="529" t="s">
        <v>161</v>
      </c>
      <c r="B604" s="528">
        <v>0.23596492699327087</v>
      </c>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c r="AA604" s="48"/>
      <c r="AB604" s="48"/>
      <c r="AC604" s="48"/>
      <c r="AD604" s="48"/>
      <c r="AE604" s="48"/>
      <c r="AF604" s="48"/>
      <c r="AG604" s="48"/>
      <c r="AH604" s="48"/>
      <c r="AI604" s="48"/>
      <c r="AJ604" s="48"/>
      <c r="AK604" s="48"/>
      <c r="AL604" s="48"/>
      <c r="AM604" s="48"/>
      <c r="AN604" s="48"/>
      <c r="AO604" s="48"/>
      <c r="AP604" s="48"/>
      <c r="AQ604" s="48"/>
      <c r="AR604" s="48"/>
      <c r="AS604" s="48"/>
      <c r="AT604" s="48"/>
      <c r="AU604" s="48"/>
      <c r="AV604" s="48"/>
      <c r="AW604" s="48"/>
      <c r="AX604" s="48"/>
      <c r="AY604" s="48"/>
      <c r="AZ604" s="48"/>
      <c r="BA604" s="48"/>
      <c r="BB604" s="48"/>
      <c r="BC604" s="48"/>
      <c r="BD604" s="48"/>
      <c r="BE604" s="48"/>
      <c r="BF604" s="48"/>
      <c r="BG604" s="48"/>
      <c r="BH604" s="48"/>
      <c r="BI604" s="48"/>
      <c r="BJ604" s="48"/>
      <c r="BK604" s="48"/>
    </row>
    <row r="605" spans="1:63" ht="14.25" customHeight="1" x14ac:dyDescent="0.35">
      <c r="A605" s="529" t="s">
        <v>162</v>
      </c>
      <c r="B605" s="528">
        <v>0.1692717547669827</v>
      </c>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c r="AA605" s="48"/>
      <c r="AB605" s="48"/>
      <c r="AC605" s="48"/>
      <c r="AD605" s="48"/>
      <c r="AE605" s="48"/>
      <c r="AF605" s="48"/>
      <c r="AG605" s="48"/>
      <c r="AH605" s="48"/>
      <c r="AI605" s="48"/>
      <c r="AJ605" s="48"/>
      <c r="AK605" s="48"/>
      <c r="AL605" s="48"/>
      <c r="AM605" s="48"/>
      <c r="AN605" s="48"/>
      <c r="AO605" s="48"/>
      <c r="AP605" s="48"/>
      <c r="AQ605" s="48"/>
      <c r="AR605" s="48"/>
      <c r="AS605" s="48"/>
      <c r="AT605" s="48"/>
      <c r="AU605" s="48"/>
      <c r="AV605" s="48"/>
      <c r="AW605" s="48"/>
      <c r="AX605" s="48"/>
      <c r="AY605" s="48"/>
      <c r="AZ605" s="48"/>
      <c r="BA605" s="48"/>
      <c r="BB605" s="48"/>
      <c r="BC605" s="48"/>
      <c r="BD605" s="48"/>
      <c r="BE605" s="48"/>
      <c r="BF605" s="48"/>
      <c r="BG605" s="48"/>
      <c r="BH605" s="48"/>
      <c r="BI605" s="48"/>
      <c r="BJ605" s="48"/>
      <c r="BK605" s="48"/>
    </row>
    <row r="606" spans="1:63" ht="14.25" customHeight="1" x14ac:dyDescent="0.35">
      <c r="A606" s="529" t="s">
        <v>292</v>
      </c>
      <c r="B606" s="528">
        <v>0.2411818742180187</v>
      </c>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c r="AA606" s="48"/>
      <c r="AB606" s="48"/>
      <c r="AC606" s="48"/>
      <c r="AD606" s="48"/>
      <c r="AE606" s="48"/>
      <c r="AF606" s="48"/>
      <c r="AG606" s="48"/>
      <c r="AH606" s="48"/>
      <c r="AI606" s="48"/>
      <c r="AJ606" s="48"/>
      <c r="AK606" s="48"/>
      <c r="AL606" s="48"/>
      <c r="AM606" s="48"/>
      <c r="AN606" s="48"/>
      <c r="AO606" s="48"/>
      <c r="AP606" s="48"/>
      <c r="AQ606" s="48"/>
      <c r="AR606" s="48"/>
      <c r="AS606" s="48"/>
      <c r="AT606" s="48"/>
      <c r="AU606" s="48"/>
      <c r="AV606" s="48"/>
      <c r="AW606" s="48"/>
      <c r="AX606" s="48"/>
      <c r="AY606" s="48"/>
      <c r="AZ606" s="48"/>
      <c r="BA606" s="48"/>
      <c r="BB606" s="48"/>
      <c r="BC606" s="48"/>
      <c r="BD606" s="48"/>
      <c r="BE606" s="48"/>
      <c r="BF606" s="48"/>
      <c r="BG606" s="48"/>
      <c r="BH606" s="48"/>
      <c r="BI606" s="48"/>
      <c r="BJ606" s="48"/>
      <c r="BK606" s="48"/>
    </row>
    <row r="607" spans="1:63" ht="14.25" customHeight="1" x14ac:dyDescent="0.35">
      <c r="A607" s="529" t="s">
        <v>164</v>
      </c>
      <c r="B607" s="528">
        <v>0.26167763893175972</v>
      </c>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c r="AA607" s="48"/>
      <c r="AB607" s="48"/>
      <c r="AC607" s="48"/>
      <c r="AD607" s="48"/>
      <c r="AE607" s="48"/>
      <c r="AF607" s="48"/>
      <c r="AG607" s="48"/>
      <c r="AH607" s="48"/>
      <c r="AI607" s="48"/>
      <c r="AJ607" s="48"/>
      <c r="AK607" s="48"/>
      <c r="AL607" s="48"/>
      <c r="AM607" s="48"/>
      <c r="AN607" s="48"/>
      <c r="AO607" s="48"/>
      <c r="AP607" s="48"/>
      <c r="AQ607" s="48"/>
      <c r="AR607" s="48"/>
      <c r="AS607" s="48"/>
      <c r="AT607" s="48"/>
      <c r="AU607" s="48"/>
      <c r="AV607" s="48"/>
      <c r="AW607" s="48"/>
      <c r="AX607" s="48"/>
      <c r="AY607" s="48"/>
      <c r="AZ607" s="48"/>
      <c r="BA607" s="48"/>
      <c r="BB607" s="48"/>
      <c r="BC607" s="48"/>
      <c r="BD607" s="48"/>
      <c r="BE607" s="48"/>
      <c r="BF607" s="48"/>
      <c r="BG607" s="48"/>
      <c r="BH607" s="48"/>
      <c r="BI607" s="48"/>
      <c r="BJ607" s="48"/>
      <c r="BK607" s="48"/>
    </row>
    <row r="608" spans="1:63" ht="14.25" customHeight="1" x14ac:dyDescent="0.35">
      <c r="A608" s="529" t="s">
        <v>165</v>
      </c>
      <c r="B608" s="528">
        <v>0.11910646790003326</v>
      </c>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c r="AA608" s="48"/>
      <c r="AB608" s="48"/>
      <c r="AC608" s="48"/>
      <c r="AD608" s="48"/>
      <c r="AE608" s="48"/>
      <c r="AF608" s="48"/>
      <c r="AG608" s="48"/>
      <c r="AH608" s="48"/>
      <c r="AI608" s="48"/>
      <c r="AJ608" s="48"/>
      <c r="AK608" s="48"/>
      <c r="AL608" s="48"/>
      <c r="AM608" s="48"/>
      <c r="AN608" s="48"/>
      <c r="AO608" s="48"/>
      <c r="AP608" s="48"/>
      <c r="AQ608" s="48"/>
      <c r="AR608" s="48"/>
      <c r="AS608" s="48"/>
      <c r="AT608" s="48"/>
      <c r="AU608" s="48"/>
      <c r="AV608" s="48"/>
      <c r="AW608" s="48"/>
      <c r="AX608" s="48"/>
      <c r="AY608" s="48"/>
      <c r="AZ608" s="48"/>
      <c r="BA608" s="48"/>
      <c r="BB608" s="48"/>
      <c r="BC608" s="48"/>
      <c r="BD608" s="48"/>
      <c r="BE608" s="48"/>
      <c r="BF608" s="48"/>
      <c r="BG608" s="48"/>
      <c r="BH608" s="48"/>
      <c r="BI608" s="48"/>
      <c r="BJ608" s="48"/>
      <c r="BK608" s="48"/>
    </row>
    <row r="609" spans="1:63" ht="14.25" customHeight="1" x14ac:dyDescent="0.35">
      <c r="A609" s="529" t="s">
        <v>166</v>
      </c>
      <c r="B609" s="528">
        <v>0.24237194546189864</v>
      </c>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c r="AA609" s="48"/>
      <c r="AB609" s="48"/>
      <c r="AC609" s="48"/>
      <c r="AD609" s="48"/>
      <c r="AE609" s="48"/>
      <c r="AF609" s="48"/>
      <c r="AG609" s="48"/>
      <c r="AH609" s="48"/>
      <c r="AI609" s="48"/>
      <c r="AJ609" s="48"/>
      <c r="AK609" s="48"/>
      <c r="AL609" s="48"/>
      <c r="AM609" s="48"/>
      <c r="AN609" s="48"/>
      <c r="AO609" s="48"/>
      <c r="AP609" s="48"/>
      <c r="AQ609" s="48"/>
      <c r="AR609" s="48"/>
      <c r="AS609" s="48"/>
      <c r="AT609" s="48"/>
      <c r="AU609" s="48"/>
      <c r="AV609" s="48"/>
      <c r="AW609" s="48"/>
      <c r="AX609" s="48"/>
      <c r="AY609" s="48"/>
      <c r="AZ609" s="48"/>
      <c r="BA609" s="48"/>
      <c r="BB609" s="48"/>
      <c r="BC609" s="48"/>
      <c r="BD609" s="48"/>
      <c r="BE609" s="48"/>
      <c r="BF609" s="48"/>
      <c r="BG609" s="48"/>
      <c r="BH609" s="48"/>
      <c r="BI609" s="48"/>
      <c r="BJ609" s="48"/>
      <c r="BK609" s="48"/>
    </row>
    <row r="610" spans="1:63" ht="14.25" customHeight="1" x14ac:dyDescent="0.35">
      <c r="A610" s="529" t="s">
        <v>167</v>
      </c>
      <c r="B610" s="528">
        <v>0.26894270260874342</v>
      </c>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c r="AA610" s="48"/>
      <c r="AB610" s="48"/>
      <c r="AC610" s="48"/>
      <c r="AD610" s="48"/>
      <c r="AE610" s="48"/>
      <c r="AF610" s="48"/>
      <c r="AG610" s="48"/>
      <c r="AH610" s="48"/>
      <c r="AI610" s="48"/>
      <c r="AJ610" s="48"/>
      <c r="AK610" s="48"/>
      <c r="AL610" s="48"/>
      <c r="AM610" s="48"/>
      <c r="AN610" s="48"/>
      <c r="AO610" s="48"/>
      <c r="AP610" s="48"/>
      <c r="AQ610" s="48"/>
      <c r="AR610" s="48"/>
      <c r="AS610" s="48"/>
      <c r="AT610" s="48"/>
      <c r="AU610" s="48"/>
      <c r="AV610" s="48"/>
      <c r="AW610" s="48"/>
      <c r="AX610" s="48"/>
      <c r="AY610" s="48"/>
      <c r="AZ610" s="48"/>
      <c r="BA610" s="48"/>
      <c r="BB610" s="48"/>
      <c r="BC610" s="48"/>
      <c r="BD610" s="48"/>
      <c r="BE610" s="48"/>
      <c r="BF610" s="48"/>
      <c r="BG610" s="48"/>
      <c r="BH610" s="48"/>
      <c r="BI610" s="48"/>
      <c r="BJ610" s="48"/>
      <c r="BK610" s="48"/>
    </row>
    <row r="611" spans="1:63" ht="14.25" customHeight="1" x14ac:dyDescent="0.35">
      <c r="A611" s="529" t="s">
        <v>168</v>
      </c>
      <c r="B611" s="528">
        <v>0.22825771146790139</v>
      </c>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c r="AA611" s="48"/>
      <c r="AB611" s="48"/>
      <c r="AC611" s="48"/>
      <c r="AD611" s="48"/>
      <c r="AE611" s="48"/>
      <c r="AF611" s="48"/>
      <c r="AG611" s="48"/>
      <c r="AH611" s="48"/>
      <c r="AI611" s="48"/>
      <c r="AJ611" s="48"/>
      <c r="AK611" s="48"/>
      <c r="AL611" s="48"/>
      <c r="AM611" s="48"/>
      <c r="AN611" s="48"/>
      <c r="AO611" s="48"/>
      <c r="AP611" s="48"/>
      <c r="AQ611" s="48"/>
      <c r="AR611" s="48"/>
      <c r="AS611" s="48"/>
      <c r="AT611" s="48"/>
      <c r="AU611" s="48"/>
      <c r="AV611" s="48"/>
      <c r="AW611" s="48"/>
      <c r="AX611" s="48"/>
      <c r="AY611" s="48"/>
      <c r="AZ611" s="48"/>
      <c r="BA611" s="48"/>
      <c r="BB611" s="48"/>
      <c r="BC611" s="48"/>
      <c r="BD611" s="48"/>
      <c r="BE611" s="48"/>
      <c r="BF611" s="48"/>
      <c r="BG611" s="48"/>
      <c r="BH611" s="48"/>
      <c r="BI611" s="48"/>
      <c r="BJ611" s="48"/>
      <c r="BK611" s="48"/>
    </row>
    <row r="612" spans="1:63" ht="14.25" customHeight="1" x14ac:dyDescent="0.35">
      <c r="A612" s="529" t="s">
        <v>169</v>
      </c>
      <c r="B612" s="528">
        <v>0.18510015882063094</v>
      </c>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c r="AA612" s="48"/>
      <c r="AB612" s="48"/>
      <c r="AC612" s="48"/>
      <c r="AD612" s="48"/>
      <c r="AE612" s="48"/>
      <c r="AF612" s="48"/>
      <c r="AG612" s="48"/>
      <c r="AH612" s="48"/>
      <c r="AI612" s="48"/>
      <c r="AJ612" s="48"/>
      <c r="AK612" s="48"/>
      <c r="AL612" s="48"/>
      <c r="AM612" s="48"/>
      <c r="AN612" s="48"/>
      <c r="AO612" s="48"/>
      <c r="AP612" s="48"/>
      <c r="AQ612" s="48"/>
      <c r="AR612" s="48"/>
      <c r="AS612" s="48"/>
      <c r="AT612" s="48"/>
      <c r="AU612" s="48"/>
      <c r="AV612" s="48"/>
      <c r="AW612" s="48"/>
      <c r="AX612" s="48"/>
      <c r="AY612" s="48"/>
      <c r="AZ612" s="48"/>
      <c r="BA612" s="48"/>
      <c r="BB612" s="48"/>
      <c r="BC612" s="48"/>
      <c r="BD612" s="48"/>
      <c r="BE612" s="48"/>
      <c r="BF612" s="48"/>
      <c r="BG612" s="48"/>
      <c r="BH612" s="48"/>
      <c r="BI612" s="48"/>
      <c r="BJ612" s="48"/>
      <c r="BK612" s="48"/>
    </row>
    <row r="613" spans="1:63" ht="14.25" customHeight="1" x14ac:dyDescent="0.35">
      <c r="A613" s="529" t="s">
        <v>170</v>
      </c>
      <c r="B613" s="528">
        <v>0.27987859127424841</v>
      </c>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c r="AA613" s="48"/>
      <c r="AB613" s="48"/>
      <c r="AC613" s="48"/>
      <c r="AD613" s="48"/>
      <c r="AE613" s="48"/>
      <c r="AF613" s="48"/>
      <c r="AG613" s="48"/>
      <c r="AH613" s="48"/>
      <c r="AI613" s="48"/>
      <c r="AJ613" s="48"/>
      <c r="AK613" s="48"/>
      <c r="AL613" s="48"/>
      <c r="AM613" s="48"/>
      <c r="AN613" s="48"/>
      <c r="AO613" s="48"/>
      <c r="AP613" s="48"/>
      <c r="AQ613" s="48"/>
      <c r="AR613" s="48"/>
      <c r="AS613" s="48"/>
      <c r="AT613" s="48"/>
      <c r="AU613" s="48"/>
      <c r="AV613" s="48"/>
      <c r="AW613" s="48"/>
      <c r="AX613" s="48"/>
      <c r="AY613" s="48"/>
      <c r="AZ613" s="48"/>
      <c r="BA613" s="48"/>
      <c r="BB613" s="48"/>
      <c r="BC613" s="48"/>
      <c r="BD613" s="48"/>
      <c r="BE613" s="48"/>
      <c r="BF613" s="48"/>
      <c r="BG613" s="48"/>
      <c r="BH613" s="48"/>
      <c r="BI613" s="48"/>
      <c r="BJ613" s="48"/>
      <c r="BK613" s="48"/>
    </row>
    <row r="614" spans="1:63" ht="14.25" customHeight="1" x14ac:dyDescent="0.35">
      <c r="A614" s="529" t="s">
        <v>171</v>
      </c>
      <c r="B614" s="528">
        <v>0.26706453222554433</v>
      </c>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c r="AA614" s="48"/>
      <c r="AB614" s="48"/>
      <c r="AC614" s="48"/>
      <c r="AD614" s="48"/>
      <c r="AE614" s="48"/>
      <c r="AF614" s="48"/>
      <c r="AG614" s="48"/>
      <c r="AH614" s="48"/>
      <c r="AI614" s="48"/>
      <c r="AJ614" s="48"/>
      <c r="AK614" s="48"/>
      <c r="AL614" s="48"/>
      <c r="AM614" s="48"/>
      <c r="AN614" s="48"/>
      <c r="AO614" s="48"/>
      <c r="AP614" s="48"/>
      <c r="AQ614" s="48"/>
      <c r="AR614" s="48"/>
      <c r="AS614" s="48"/>
      <c r="AT614" s="48"/>
      <c r="AU614" s="48"/>
      <c r="AV614" s="48"/>
      <c r="AW614" s="48"/>
      <c r="AX614" s="48"/>
      <c r="AY614" s="48"/>
      <c r="AZ614" s="48"/>
      <c r="BA614" s="48"/>
      <c r="BB614" s="48"/>
      <c r="BC614" s="48"/>
      <c r="BD614" s="48"/>
      <c r="BE614" s="48"/>
      <c r="BF614" s="48"/>
      <c r="BG614" s="48"/>
      <c r="BH614" s="48"/>
      <c r="BI614" s="48"/>
      <c r="BJ614" s="48"/>
      <c r="BK614" s="48"/>
    </row>
    <row r="615" spans="1:63" ht="14.25" customHeight="1" x14ac:dyDescent="0.35">
      <c r="A615" s="529" t="s">
        <v>172</v>
      </c>
      <c r="B615" s="528">
        <v>0.21269157399261862</v>
      </c>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c r="AA615" s="48"/>
      <c r="AB615" s="48"/>
      <c r="AC615" s="48"/>
      <c r="AD615" s="48"/>
      <c r="AE615" s="48"/>
      <c r="AF615" s="48"/>
      <c r="AG615" s="48"/>
      <c r="AH615" s="48"/>
      <c r="AI615" s="48"/>
      <c r="AJ615" s="48"/>
      <c r="AK615" s="48"/>
      <c r="AL615" s="48"/>
      <c r="AM615" s="48"/>
      <c r="AN615" s="48"/>
      <c r="AO615" s="48"/>
      <c r="AP615" s="48"/>
      <c r="AQ615" s="48"/>
      <c r="AR615" s="48"/>
      <c r="AS615" s="48"/>
      <c r="AT615" s="48"/>
      <c r="AU615" s="48"/>
      <c r="AV615" s="48"/>
      <c r="AW615" s="48"/>
      <c r="AX615" s="48"/>
      <c r="AY615" s="48"/>
      <c r="AZ615" s="48"/>
      <c r="BA615" s="48"/>
      <c r="BB615" s="48"/>
      <c r="BC615" s="48"/>
      <c r="BD615" s="48"/>
      <c r="BE615" s="48"/>
      <c r="BF615" s="48"/>
      <c r="BG615" s="48"/>
      <c r="BH615" s="48"/>
      <c r="BI615" s="48"/>
      <c r="BJ615" s="48"/>
      <c r="BK615" s="48"/>
    </row>
    <row r="616" spans="1:63" ht="14.25" customHeight="1" x14ac:dyDescent="0.35">
      <c r="A616" s="529" t="s">
        <v>173</v>
      </c>
      <c r="B616" s="528">
        <v>6.7643691414242466E-2</v>
      </c>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c r="AA616" s="48"/>
      <c r="AB616" s="48"/>
      <c r="AC616" s="48"/>
      <c r="AD616" s="48"/>
      <c r="AE616" s="48"/>
      <c r="AF616" s="48"/>
      <c r="AG616" s="48"/>
      <c r="AH616" s="48"/>
      <c r="AI616" s="48"/>
      <c r="AJ616" s="48"/>
      <c r="AK616" s="48"/>
      <c r="AL616" s="48"/>
      <c r="AM616" s="48"/>
      <c r="AN616" s="48"/>
      <c r="AO616" s="48"/>
      <c r="AP616" s="48"/>
      <c r="AQ616" s="48"/>
      <c r="AR616" s="48"/>
      <c r="AS616" s="48"/>
      <c r="AT616" s="48"/>
      <c r="AU616" s="48"/>
      <c r="AV616" s="48"/>
      <c r="AW616" s="48"/>
      <c r="AX616" s="48"/>
      <c r="AY616" s="48"/>
      <c r="AZ616" s="48"/>
      <c r="BA616" s="48"/>
      <c r="BB616" s="48"/>
      <c r="BC616" s="48"/>
      <c r="BD616" s="48"/>
      <c r="BE616" s="48"/>
      <c r="BF616" s="48"/>
      <c r="BG616" s="48"/>
      <c r="BH616" s="48"/>
      <c r="BI616" s="48"/>
      <c r="BJ616" s="48"/>
      <c r="BK616" s="48"/>
    </row>
    <row r="617" spans="1:63" ht="14.25" customHeight="1" x14ac:dyDescent="0.35">
      <c r="A617" s="530" t="s">
        <v>136</v>
      </c>
      <c r="B617" s="528">
        <v>0.12680124459322797</v>
      </c>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c r="AA617" s="48"/>
      <c r="AB617" s="48"/>
      <c r="AC617" s="48"/>
      <c r="AD617" s="48"/>
      <c r="AE617" s="48"/>
      <c r="AF617" s="48"/>
      <c r="AG617" s="48"/>
      <c r="AH617" s="48"/>
      <c r="AI617" s="48"/>
      <c r="AJ617" s="48"/>
      <c r="AK617" s="48"/>
      <c r="AL617" s="48"/>
      <c r="AM617" s="48"/>
      <c r="AN617" s="48"/>
      <c r="AO617" s="48"/>
      <c r="AP617" s="48"/>
      <c r="AQ617" s="48"/>
      <c r="AR617" s="48"/>
      <c r="AS617" s="48"/>
      <c r="AT617" s="48"/>
      <c r="AU617" s="48"/>
      <c r="AV617" s="48"/>
      <c r="AW617" s="48"/>
      <c r="AX617" s="48"/>
      <c r="AY617" s="48"/>
      <c r="AZ617" s="48"/>
      <c r="BA617" s="48"/>
      <c r="BB617" s="48"/>
      <c r="BC617" s="48"/>
      <c r="BD617" s="48"/>
      <c r="BE617" s="48"/>
      <c r="BF617" s="48"/>
      <c r="BG617" s="48"/>
      <c r="BH617" s="48"/>
      <c r="BI617" s="48"/>
      <c r="BJ617" s="48"/>
      <c r="BK617" s="48"/>
    </row>
    <row r="618" spans="1:63" ht="14.25" customHeight="1" x14ac:dyDescent="0.35">
      <c r="A618" s="530" t="s">
        <v>197</v>
      </c>
      <c r="B618" s="528">
        <v>7.3716591932032186E-2</v>
      </c>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c r="AA618" s="48"/>
      <c r="AB618" s="48"/>
      <c r="AC618" s="48"/>
      <c r="AD618" s="48"/>
      <c r="AE618" s="48"/>
      <c r="AF618" s="48"/>
      <c r="AG618" s="48"/>
      <c r="AH618" s="48"/>
      <c r="AI618" s="48"/>
      <c r="AJ618" s="48"/>
      <c r="AK618" s="48"/>
      <c r="AL618" s="48"/>
      <c r="AM618" s="48"/>
      <c r="AN618" s="48"/>
      <c r="AO618" s="48"/>
      <c r="AP618" s="48"/>
      <c r="AQ618" s="48"/>
      <c r="AR618" s="48"/>
      <c r="AS618" s="48"/>
      <c r="AT618" s="48"/>
      <c r="AU618" s="48"/>
      <c r="AV618" s="48"/>
      <c r="AW618" s="48"/>
      <c r="AX618" s="48"/>
      <c r="AY618" s="48"/>
      <c r="AZ618" s="48"/>
      <c r="BA618" s="48"/>
      <c r="BB618" s="48"/>
      <c r="BC618" s="48"/>
      <c r="BD618" s="48"/>
      <c r="BE618" s="48"/>
      <c r="BF618" s="48"/>
      <c r="BG618" s="48"/>
      <c r="BH618" s="48"/>
      <c r="BI618" s="48"/>
      <c r="BJ618" s="48"/>
      <c r="BK618" s="48"/>
    </row>
    <row r="619" spans="1:63" ht="14.25" customHeight="1" x14ac:dyDescent="0.35">
      <c r="A619" s="530" t="s">
        <v>218</v>
      </c>
      <c r="B619" s="528">
        <v>0.11455696660157717</v>
      </c>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c r="AA619" s="48"/>
      <c r="AB619" s="48"/>
      <c r="AC619" s="48"/>
      <c r="AD619" s="48"/>
      <c r="AE619" s="48"/>
      <c r="AF619" s="48"/>
      <c r="AG619" s="48"/>
      <c r="AH619" s="48"/>
      <c r="AI619" s="48"/>
      <c r="AJ619" s="48"/>
      <c r="AK619" s="48"/>
      <c r="AL619" s="48"/>
      <c r="AM619" s="48"/>
      <c r="AN619" s="48"/>
      <c r="AO619" s="48"/>
      <c r="AP619" s="48"/>
      <c r="AQ619" s="48"/>
      <c r="AR619" s="48"/>
      <c r="AS619" s="48"/>
      <c r="AT619" s="48"/>
      <c r="AU619" s="48"/>
      <c r="AV619" s="48"/>
      <c r="AW619" s="48"/>
      <c r="AX619" s="48"/>
      <c r="AY619" s="48"/>
      <c r="AZ619" s="48"/>
      <c r="BA619" s="48"/>
      <c r="BB619" s="48"/>
      <c r="BC619" s="48"/>
      <c r="BD619" s="48"/>
      <c r="BE619" s="48"/>
      <c r="BF619" s="48"/>
      <c r="BG619" s="48"/>
      <c r="BH619" s="48"/>
      <c r="BI619" s="48"/>
      <c r="BJ619" s="48"/>
      <c r="BK619" s="48"/>
    </row>
    <row r="620" spans="1:63" ht="14.25" customHeight="1" x14ac:dyDescent="0.35">
      <c r="A620" s="530" t="s">
        <v>198</v>
      </c>
      <c r="B620" s="528">
        <v>6.7165960830545032E-2</v>
      </c>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c r="AA620" s="48"/>
      <c r="AB620" s="48"/>
      <c r="AC620" s="48"/>
      <c r="AD620" s="48"/>
      <c r="AE620" s="48"/>
      <c r="AF620" s="48"/>
      <c r="AG620" s="48"/>
      <c r="AH620" s="48"/>
      <c r="AI620" s="48"/>
      <c r="AJ620" s="48"/>
      <c r="AK620" s="48"/>
      <c r="AL620" s="48"/>
      <c r="AM620" s="48"/>
      <c r="AN620" s="48"/>
      <c r="AO620" s="48"/>
      <c r="AP620" s="48"/>
      <c r="AQ620" s="48"/>
      <c r="AR620" s="48"/>
      <c r="AS620" s="48"/>
      <c r="AT620" s="48"/>
      <c r="AU620" s="48"/>
      <c r="AV620" s="48"/>
      <c r="AW620" s="48"/>
      <c r="AX620" s="48"/>
      <c r="AY620" s="48"/>
      <c r="AZ620" s="48"/>
      <c r="BA620" s="48"/>
      <c r="BB620" s="48"/>
      <c r="BC620" s="48"/>
      <c r="BD620" s="48"/>
      <c r="BE620" s="48"/>
      <c r="BF620" s="48"/>
      <c r="BG620" s="48"/>
      <c r="BH620" s="48"/>
      <c r="BI620" s="48"/>
      <c r="BJ620" s="48"/>
      <c r="BK620" s="48"/>
    </row>
    <row r="621" spans="1:63" ht="14.25" customHeight="1" x14ac:dyDescent="0.35">
      <c r="A621" s="530" t="s">
        <v>140</v>
      </c>
      <c r="B621" s="528">
        <v>0.161123387438491</v>
      </c>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c r="AA621" s="48"/>
      <c r="AB621" s="48"/>
      <c r="AC621" s="48"/>
      <c r="AD621" s="48"/>
      <c r="AE621" s="48"/>
      <c r="AF621" s="48"/>
      <c r="AG621" s="48"/>
      <c r="AH621" s="48"/>
      <c r="AI621" s="48"/>
      <c r="AJ621" s="48"/>
      <c r="AK621" s="48"/>
      <c r="AL621" s="48"/>
      <c r="AM621" s="48"/>
      <c r="AN621" s="48"/>
      <c r="AO621" s="48"/>
      <c r="AP621" s="48"/>
      <c r="AQ621" s="48"/>
      <c r="AR621" s="48"/>
      <c r="AS621" s="48"/>
      <c r="AT621" s="48"/>
      <c r="AU621" s="48"/>
      <c r="AV621" s="48"/>
      <c r="AW621" s="48"/>
      <c r="AX621" s="48"/>
      <c r="AY621" s="48"/>
      <c r="AZ621" s="48"/>
      <c r="BA621" s="48"/>
      <c r="BB621" s="48"/>
      <c r="BC621" s="48"/>
      <c r="BD621" s="48"/>
      <c r="BE621" s="48"/>
      <c r="BF621" s="48"/>
      <c r="BG621" s="48"/>
      <c r="BH621" s="48"/>
      <c r="BI621" s="48"/>
      <c r="BJ621" s="48"/>
      <c r="BK621" s="48"/>
    </row>
    <row r="622" spans="1:63" ht="14.25" customHeight="1" x14ac:dyDescent="0.35">
      <c r="A622" s="530" t="s">
        <v>199</v>
      </c>
      <c r="B622" s="528">
        <v>0.11406648756931856</v>
      </c>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c r="AA622" s="48"/>
      <c r="AB622" s="48"/>
      <c r="AC622" s="48"/>
      <c r="AD622" s="48"/>
      <c r="AE622" s="48"/>
      <c r="AF622" s="48"/>
      <c r="AG622" s="48"/>
      <c r="AH622" s="48"/>
      <c r="AI622" s="48"/>
      <c r="AJ622" s="48"/>
      <c r="AK622" s="48"/>
      <c r="AL622" s="48"/>
      <c r="AM622" s="48"/>
      <c r="AN622" s="48"/>
      <c r="AO622" s="48"/>
      <c r="AP622" s="48"/>
      <c r="AQ622" s="48"/>
      <c r="AR622" s="48"/>
      <c r="AS622" s="48"/>
      <c r="AT622" s="48"/>
      <c r="AU622" s="48"/>
      <c r="AV622" s="48"/>
      <c r="AW622" s="48"/>
      <c r="AX622" s="48"/>
      <c r="AY622" s="48"/>
      <c r="AZ622" s="48"/>
      <c r="BA622" s="48"/>
      <c r="BB622" s="48"/>
      <c r="BC622" s="48"/>
      <c r="BD622" s="48"/>
      <c r="BE622" s="48"/>
      <c r="BF622" s="48"/>
      <c r="BG622" s="48"/>
      <c r="BH622" s="48"/>
      <c r="BI622" s="48"/>
      <c r="BJ622" s="48"/>
      <c r="BK622" s="48"/>
    </row>
    <row r="623" spans="1:63" ht="14.25" customHeight="1" x14ac:dyDescent="0.35">
      <c r="A623" s="530" t="s">
        <v>142</v>
      </c>
      <c r="B623" s="528">
        <v>0.1143805091005765</v>
      </c>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c r="AA623" s="48"/>
      <c r="AB623" s="48"/>
      <c r="AC623" s="48"/>
      <c r="AD623" s="48"/>
      <c r="AE623" s="48"/>
      <c r="AF623" s="48"/>
      <c r="AG623" s="48"/>
      <c r="AH623" s="48"/>
      <c r="AI623" s="48"/>
      <c r="AJ623" s="48"/>
      <c r="AK623" s="48"/>
      <c r="AL623" s="48"/>
      <c r="AM623" s="48"/>
      <c r="AN623" s="48"/>
      <c r="AO623" s="48"/>
      <c r="AP623" s="48"/>
      <c r="AQ623" s="48"/>
      <c r="AR623" s="48"/>
      <c r="AS623" s="48"/>
      <c r="AT623" s="48"/>
      <c r="AU623" s="48"/>
      <c r="AV623" s="48"/>
      <c r="AW623" s="48"/>
      <c r="AX623" s="48"/>
      <c r="AY623" s="48"/>
      <c r="AZ623" s="48"/>
      <c r="BA623" s="48"/>
      <c r="BB623" s="48"/>
      <c r="BC623" s="48"/>
      <c r="BD623" s="48"/>
      <c r="BE623" s="48"/>
      <c r="BF623" s="48"/>
      <c r="BG623" s="48"/>
      <c r="BH623" s="48"/>
      <c r="BI623" s="48"/>
      <c r="BJ623" s="48"/>
      <c r="BK623" s="48"/>
    </row>
    <row r="624" spans="1:63" ht="14.25" customHeight="1" x14ac:dyDescent="0.35">
      <c r="A624" s="530" t="s">
        <v>143</v>
      </c>
      <c r="B624" s="528">
        <v>6.4701419694979806E-2</v>
      </c>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c r="AA624" s="48"/>
      <c r="AB624" s="48"/>
      <c r="AC624" s="48"/>
      <c r="AD624" s="48"/>
      <c r="AE624" s="48"/>
      <c r="AF624" s="48"/>
      <c r="AG624" s="48"/>
      <c r="AH624" s="48"/>
      <c r="AI624" s="48"/>
      <c r="AJ624" s="48"/>
      <c r="AK624" s="48"/>
      <c r="AL624" s="48"/>
      <c r="AM624" s="48"/>
      <c r="AN624" s="48"/>
      <c r="AO624" s="48"/>
      <c r="AP624" s="48"/>
      <c r="AQ624" s="48"/>
      <c r="AR624" s="48"/>
      <c r="AS624" s="48"/>
      <c r="AT624" s="48"/>
      <c r="AU624" s="48"/>
      <c r="AV624" s="48"/>
      <c r="AW624" s="48"/>
      <c r="AX624" s="48"/>
      <c r="AY624" s="48"/>
      <c r="AZ624" s="48"/>
      <c r="BA624" s="48"/>
      <c r="BB624" s="48"/>
      <c r="BC624" s="48"/>
      <c r="BD624" s="48"/>
      <c r="BE624" s="48"/>
      <c r="BF624" s="48"/>
      <c r="BG624" s="48"/>
      <c r="BH624" s="48"/>
      <c r="BI624" s="48"/>
      <c r="BJ624" s="48"/>
      <c r="BK624" s="48"/>
    </row>
    <row r="626" spans="1:63" ht="14.25" customHeight="1" x14ac:dyDescent="0.35">
      <c r="A626" s="197" t="s">
        <v>1425</v>
      </c>
    </row>
    <row r="627" spans="1:63" ht="14.25" customHeight="1" x14ac:dyDescent="0.35">
      <c r="A627" s="39" t="s">
        <v>1483</v>
      </c>
      <c r="B627" s="2"/>
    </row>
    <row r="628" spans="1:63" ht="14.25" customHeight="1" x14ac:dyDescent="0.35">
      <c r="A628" s="43" t="s">
        <v>1449</v>
      </c>
      <c r="B628" s="11" t="s">
        <v>223</v>
      </c>
    </row>
    <row r="629" spans="1:63" ht="14.25" customHeight="1" x14ac:dyDescent="0.35">
      <c r="A629" s="523">
        <v>0</v>
      </c>
      <c r="B629" s="524" t="s">
        <v>1456</v>
      </c>
    </row>
    <row r="630" spans="1:63" ht="14.25" customHeight="1" x14ac:dyDescent="0.35">
      <c r="A630" s="523">
        <v>1</v>
      </c>
      <c r="B630" s="524" t="s">
        <v>1525</v>
      </c>
    </row>
    <row r="631" spans="1:63" ht="14.25" customHeight="1" x14ac:dyDescent="0.35">
      <c r="A631" s="44" t="s">
        <v>224</v>
      </c>
      <c r="B631" s="45">
        <v>0</v>
      </c>
    </row>
    <row r="633" spans="1:63" ht="14.25" customHeight="1" x14ac:dyDescent="0.35">
      <c r="A633" s="17" t="s">
        <v>727</v>
      </c>
      <c r="B633" s="39" t="s">
        <v>1484</v>
      </c>
    </row>
    <row r="634" spans="1:63" ht="14.25" customHeight="1" x14ac:dyDescent="0.35">
      <c r="A634" s="86" t="s">
        <v>448</v>
      </c>
      <c r="B634" s="525" t="s">
        <v>28</v>
      </c>
    </row>
    <row r="635" spans="1:63" ht="14.25" customHeight="1" x14ac:dyDescent="0.35">
      <c r="A635" s="86" t="s">
        <v>180</v>
      </c>
      <c r="B635" s="115">
        <v>2025</v>
      </c>
    </row>
    <row r="636" spans="1:63" ht="14.25" customHeight="1" x14ac:dyDescent="0.35">
      <c r="A636" s="165"/>
    </row>
    <row r="637" spans="1:63" ht="14.25" customHeight="1" x14ac:dyDescent="0.35">
      <c r="A637" s="39" t="s">
        <v>1485</v>
      </c>
      <c r="G637" s="48"/>
      <c r="H637" s="48"/>
      <c r="I637" s="48"/>
      <c r="J637" s="48"/>
      <c r="K637" s="48"/>
      <c r="L637" s="48"/>
      <c r="M637" s="48"/>
      <c r="N637" s="48"/>
      <c r="O637" s="48"/>
      <c r="P637" s="48"/>
      <c r="Q637" s="48"/>
      <c r="R637" s="48"/>
      <c r="S637" s="48"/>
      <c r="T637" s="48"/>
      <c r="U637" s="48"/>
      <c r="V637" s="48"/>
      <c r="W637" s="48"/>
      <c r="X637" s="48"/>
      <c r="Y637" s="48"/>
      <c r="Z637" s="48"/>
      <c r="AA637" s="48"/>
      <c r="AB637" s="48"/>
      <c r="AC637" s="48"/>
      <c r="AD637" s="48"/>
      <c r="AE637" s="48"/>
      <c r="AF637" s="48"/>
      <c r="AG637" s="48"/>
      <c r="AH637" s="48"/>
      <c r="AI637" s="48"/>
      <c r="AJ637" s="48"/>
      <c r="AK637" s="48"/>
      <c r="AL637" s="48"/>
      <c r="AM637" s="48"/>
      <c r="AN637" s="48"/>
      <c r="AO637" s="48"/>
      <c r="AP637" s="48"/>
      <c r="AQ637" s="48"/>
      <c r="AR637" s="48"/>
      <c r="AS637" s="48"/>
      <c r="AT637" s="48"/>
      <c r="AU637" s="48"/>
      <c r="AV637" s="48"/>
      <c r="AW637" s="48"/>
      <c r="AX637" s="48"/>
      <c r="AY637" s="48"/>
      <c r="AZ637" s="48"/>
      <c r="BA637" s="48"/>
      <c r="BB637" s="48"/>
      <c r="BC637" s="48"/>
      <c r="BD637" s="48"/>
      <c r="BE637" s="48"/>
      <c r="BF637" s="48"/>
      <c r="BG637" s="48"/>
      <c r="BH637" s="48"/>
      <c r="BI637" s="48"/>
      <c r="BJ637" s="48"/>
      <c r="BK637" s="48"/>
    </row>
    <row r="638" spans="1:63" ht="14.25" customHeight="1" x14ac:dyDescent="0.35">
      <c r="A638" s="44" t="s">
        <v>1470</v>
      </c>
      <c r="B638" s="39" t="s">
        <v>1486</v>
      </c>
      <c r="C638" s="39" t="s">
        <v>1487</v>
      </c>
      <c r="D638" s="39" t="s">
        <v>1488</v>
      </c>
      <c r="E638" s="39" t="s">
        <v>1489</v>
      </c>
      <c r="F638" s="39" t="s">
        <v>1490</v>
      </c>
      <c r="G638" s="48"/>
      <c r="H638" s="48"/>
      <c r="I638" s="48"/>
      <c r="J638" s="48"/>
      <c r="K638" s="48"/>
      <c r="L638" s="48"/>
      <c r="M638" s="48"/>
      <c r="N638" s="48"/>
      <c r="O638" s="48"/>
      <c r="P638" s="48"/>
      <c r="Q638" s="48"/>
      <c r="R638" s="48"/>
      <c r="S638" s="48"/>
      <c r="T638" s="48"/>
      <c r="U638" s="48"/>
      <c r="V638" s="48"/>
      <c r="W638" s="48"/>
      <c r="X638" s="48"/>
      <c r="Y638" s="48"/>
      <c r="Z638" s="48"/>
      <c r="AA638" s="48"/>
      <c r="AB638" s="48"/>
      <c r="AC638" s="48"/>
      <c r="AD638" s="48"/>
      <c r="AE638" s="48"/>
      <c r="AF638" s="48"/>
      <c r="AG638" s="48"/>
      <c r="AH638" s="48"/>
      <c r="AI638" s="48"/>
      <c r="AJ638" s="48"/>
      <c r="AK638" s="48"/>
      <c r="AL638" s="48"/>
      <c r="AM638" s="48"/>
      <c r="AN638" s="48"/>
      <c r="AO638" s="48"/>
      <c r="AP638" s="48"/>
      <c r="AQ638" s="48"/>
      <c r="AR638" s="48"/>
      <c r="AS638" s="48"/>
      <c r="AT638" s="48"/>
      <c r="AU638" s="48"/>
      <c r="AV638" s="48"/>
      <c r="AW638" s="48"/>
      <c r="AX638" s="48"/>
      <c r="AY638" s="48"/>
      <c r="AZ638" s="48"/>
      <c r="BA638" s="48"/>
      <c r="BB638" s="48"/>
      <c r="BC638" s="48"/>
      <c r="BD638" s="48"/>
      <c r="BE638" s="48"/>
      <c r="BF638" s="48"/>
      <c r="BG638" s="48"/>
      <c r="BH638" s="48"/>
      <c r="BI638" s="48"/>
      <c r="BJ638" s="48"/>
      <c r="BK638" s="48"/>
    </row>
    <row r="639" spans="1:63" ht="14.25" customHeight="1" x14ac:dyDescent="0.35">
      <c r="A639" s="527" t="s">
        <v>291</v>
      </c>
      <c r="B639" s="528">
        <v>0.41610235006874541</v>
      </c>
      <c r="C639" s="528">
        <v>6.2757795642366804E-2</v>
      </c>
      <c r="D639" s="528">
        <v>0.39823830470160537</v>
      </c>
      <c r="E639" s="528">
        <v>6.0456900727576972E-2</v>
      </c>
      <c r="F639" s="528">
        <v>6.2444648859705458E-2</v>
      </c>
      <c r="G639" s="48"/>
      <c r="H639" s="48"/>
      <c r="I639" s="48"/>
      <c r="J639" s="48"/>
      <c r="K639" s="48"/>
      <c r="L639" s="48"/>
      <c r="M639" s="48"/>
      <c r="N639" s="48"/>
      <c r="O639" s="48"/>
      <c r="P639" s="48"/>
      <c r="Q639" s="48"/>
      <c r="R639" s="48"/>
      <c r="S639" s="48"/>
      <c r="T639" s="48"/>
      <c r="U639" s="48"/>
      <c r="V639" s="48"/>
      <c r="W639" s="48"/>
      <c r="X639" s="48"/>
      <c r="Y639" s="48"/>
      <c r="Z639" s="48"/>
      <c r="AA639" s="48"/>
      <c r="AB639" s="48"/>
      <c r="AC639" s="48"/>
      <c r="AD639" s="48"/>
      <c r="AE639" s="48"/>
      <c r="AF639" s="48"/>
      <c r="AG639" s="48"/>
      <c r="AH639" s="48"/>
      <c r="AI639" s="48"/>
      <c r="AJ639" s="48"/>
      <c r="AK639" s="48"/>
      <c r="AL639" s="48"/>
      <c r="AM639" s="48"/>
      <c r="AN639" s="48"/>
      <c r="AO639" s="48"/>
      <c r="AP639" s="48"/>
      <c r="AQ639" s="48"/>
      <c r="AR639" s="48"/>
      <c r="AS639" s="48"/>
      <c r="AT639" s="48"/>
      <c r="AU639" s="48"/>
      <c r="AV639" s="48"/>
      <c r="AW639" s="48"/>
      <c r="AX639" s="48"/>
      <c r="AY639" s="48"/>
      <c r="AZ639" s="48"/>
      <c r="BA639" s="48"/>
      <c r="BB639" s="48"/>
      <c r="BC639" s="48"/>
      <c r="BD639" s="48"/>
      <c r="BE639" s="48"/>
      <c r="BF639" s="48"/>
      <c r="BG639" s="48"/>
      <c r="BH639" s="48"/>
      <c r="BI639" s="48"/>
      <c r="BJ639" s="48"/>
      <c r="BK639" s="48"/>
    </row>
    <row r="640" spans="1:63" ht="14.25" customHeight="1" x14ac:dyDescent="0.35">
      <c r="A640" s="529" t="s">
        <v>148</v>
      </c>
      <c r="B640" s="528">
        <v>0.5024662637584838</v>
      </c>
      <c r="C640" s="528">
        <v>5.3039989215840452E-2</v>
      </c>
      <c r="D640" s="528">
        <v>0.36123564409822562</v>
      </c>
      <c r="E640" s="528">
        <v>4.3887750787876802E-2</v>
      </c>
      <c r="F640" s="528">
        <v>3.937035213957326E-2</v>
      </c>
      <c r="G640" s="48"/>
      <c r="H640" s="48"/>
      <c r="I640" s="48"/>
      <c r="J640" s="48"/>
      <c r="K640" s="48"/>
      <c r="L640" s="48"/>
      <c r="M640" s="48"/>
      <c r="N640" s="48"/>
      <c r="O640" s="48"/>
      <c r="P640" s="48"/>
      <c r="Q640" s="48"/>
      <c r="R640" s="48"/>
      <c r="S640" s="48"/>
      <c r="T640" s="48"/>
      <c r="U640" s="48"/>
      <c r="V640" s="48"/>
      <c r="W640" s="48"/>
      <c r="X640" s="48"/>
      <c r="Y640" s="48"/>
      <c r="Z640" s="48"/>
      <c r="AA640" s="48"/>
      <c r="AB640" s="48"/>
      <c r="AC640" s="48"/>
      <c r="AD640" s="48"/>
      <c r="AE640" s="48"/>
      <c r="AF640" s="48"/>
      <c r="AG640" s="48"/>
      <c r="AH640" s="48"/>
      <c r="AI640" s="48"/>
      <c r="AJ640" s="48"/>
      <c r="AK640" s="48"/>
      <c r="AL640" s="48"/>
      <c r="AM640" s="48"/>
      <c r="AN640" s="48"/>
      <c r="AO640" s="48"/>
      <c r="AP640" s="48"/>
      <c r="AQ640" s="48"/>
      <c r="AR640" s="48"/>
      <c r="AS640" s="48"/>
      <c r="AT640" s="48"/>
      <c r="AU640" s="48"/>
      <c r="AV640" s="48"/>
      <c r="AW640" s="48"/>
      <c r="AX640" s="48"/>
      <c r="AY640" s="48"/>
      <c r="AZ640" s="48"/>
      <c r="BA640" s="48"/>
      <c r="BB640" s="48"/>
      <c r="BC640" s="48"/>
      <c r="BD640" s="48"/>
      <c r="BE640" s="48"/>
      <c r="BF640" s="48"/>
      <c r="BG640" s="48"/>
      <c r="BH640" s="48"/>
      <c r="BI640" s="48"/>
      <c r="BJ640" s="48"/>
      <c r="BK640" s="48"/>
    </row>
    <row r="641" spans="1:63" ht="14.25" customHeight="1" x14ac:dyDescent="0.35">
      <c r="A641" s="529" t="s">
        <v>149</v>
      </c>
      <c r="B641" s="528">
        <v>0.42824794960180673</v>
      </c>
      <c r="C641" s="528">
        <v>0.17494353975989541</v>
      </c>
      <c r="D641" s="528">
        <v>0.31541364554855572</v>
      </c>
      <c r="E641" s="528">
        <v>5.425234755735172E-2</v>
      </c>
      <c r="F641" s="528">
        <v>2.7142517532390414E-2</v>
      </c>
      <c r="G641" s="48"/>
      <c r="H641" s="48"/>
      <c r="I641" s="48"/>
      <c r="J641" s="48"/>
      <c r="K641" s="48"/>
      <c r="L641" s="48"/>
      <c r="M641" s="48"/>
      <c r="N641" s="48"/>
      <c r="O641" s="48"/>
      <c r="P641" s="48"/>
      <c r="Q641" s="48"/>
      <c r="R641" s="48"/>
      <c r="S641" s="48"/>
      <c r="T641" s="48"/>
      <c r="U641" s="48"/>
      <c r="V641" s="48"/>
      <c r="W641" s="48"/>
      <c r="X641" s="48"/>
      <c r="Y641" s="48"/>
      <c r="Z641" s="48"/>
      <c r="AA641" s="48"/>
      <c r="AB641" s="48"/>
      <c r="AC641" s="48"/>
      <c r="AD641" s="48"/>
      <c r="AE641" s="48"/>
      <c r="AF641" s="48"/>
      <c r="AG641" s="48"/>
      <c r="AH641" s="48"/>
      <c r="AI641" s="48"/>
      <c r="AJ641" s="48"/>
      <c r="AK641" s="48"/>
      <c r="AL641" s="48"/>
      <c r="AM641" s="48"/>
      <c r="AN641" s="48"/>
      <c r="AO641" s="48"/>
      <c r="AP641" s="48"/>
      <c r="AQ641" s="48"/>
      <c r="AR641" s="48"/>
      <c r="AS641" s="48"/>
      <c r="AT641" s="48"/>
      <c r="AU641" s="48"/>
      <c r="AV641" s="48"/>
      <c r="AW641" s="48"/>
      <c r="AX641" s="48"/>
      <c r="AY641" s="48"/>
      <c r="AZ641" s="48"/>
      <c r="BA641" s="48"/>
      <c r="BB641" s="48"/>
      <c r="BC641" s="48"/>
      <c r="BD641" s="48"/>
      <c r="BE641" s="48"/>
      <c r="BF641" s="48"/>
      <c r="BG641" s="48"/>
      <c r="BH641" s="48"/>
      <c r="BI641" s="48"/>
      <c r="BJ641" s="48"/>
      <c r="BK641" s="48"/>
    </row>
    <row r="642" spans="1:63" ht="14.25" customHeight="1" x14ac:dyDescent="0.35">
      <c r="A642" s="529" t="s">
        <v>150</v>
      </c>
      <c r="B642" s="528">
        <v>0.45699424324224869</v>
      </c>
      <c r="C642" s="528">
        <v>7.7500476663555806E-2</v>
      </c>
      <c r="D642" s="528">
        <v>0.32976889343809895</v>
      </c>
      <c r="E642" s="528">
        <v>5.3254524958772781E-2</v>
      </c>
      <c r="F642" s="528">
        <v>8.2481861697323688E-2</v>
      </c>
      <c r="G642" s="48"/>
      <c r="H642" s="48"/>
      <c r="I642" s="48"/>
      <c r="J642" s="48"/>
      <c r="K642" s="48"/>
      <c r="L642" s="48"/>
      <c r="M642" s="48"/>
      <c r="N642" s="48"/>
      <c r="O642" s="48"/>
      <c r="P642" s="48"/>
      <c r="Q642" s="48"/>
      <c r="R642" s="48"/>
      <c r="S642" s="48"/>
      <c r="T642" s="48"/>
      <c r="U642" s="48"/>
      <c r="V642" s="48"/>
      <c r="W642" s="48"/>
      <c r="X642" s="48"/>
      <c r="Y642" s="48"/>
      <c r="Z642" s="48"/>
      <c r="AA642" s="48"/>
      <c r="AB642" s="48"/>
      <c r="AC642" s="48"/>
      <c r="AD642" s="48"/>
      <c r="AE642" s="48"/>
      <c r="AF642" s="48"/>
      <c r="AG642" s="48"/>
      <c r="AH642" s="48"/>
      <c r="AI642" s="48"/>
      <c r="AJ642" s="48"/>
      <c r="AK642" s="48"/>
      <c r="AL642" s="48"/>
      <c r="AM642" s="48"/>
      <c r="AN642" s="48"/>
      <c r="AO642" s="48"/>
      <c r="AP642" s="48"/>
      <c r="AQ642" s="48"/>
      <c r="AR642" s="48"/>
      <c r="AS642" s="48"/>
      <c r="AT642" s="48"/>
      <c r="AU642" s="48"/>
      <c r="AV642" s="48"/>
      <c r="AW642" s="48"/>
      <c r="AX642" s="48"/>
      <c r="AY642" s="48"/>
      <c r="AZ642" s="48"/>
      <c r="BA642" s="48"/>
      <c r="BB642" s="48"/>
      <c r="BC642" s="48"/>
      <c r="BD642" s="48"/>
      <c r="BE642" s="48"/>
      <c r="BF642" s="48"/>
      <c r="BG642" s="48"/>
      <c r="BH642" s="48"/>
      <c r="BI642" s="48"/>
      <c r="BJ642" s="48"/>
      <c r="BK642" s="48"/>
    </row>
    <row r="643" spans="1:63" ht="14.25" customHeight="1" x14ac:dyDescent="0.35">
      <c r="A643" s="529" t="s">
        <v>151</v>
      </c>
      <c r="B643" s="528">
        <v>0.44294214725877024</v>
      </c>
      <c r="C643" s="528">
        <v>5.9003436946416937E-2</v>
      </c>
      <c r="D643" s="528">
        <v>0.37297681953760203</v>
      </c>
      <c r="E643" s="528">
        <v>7.0147016518539815E-2</v>
      </c>
      <c r="F643" s="528">
        <v>5.4930579738670951E-2</v>
      </c>
      <c r="G643" s="48"/>
      <c r="H643" s="48"/>
      <c r="I643" s="48"/>
      <c r="J643" s="48"/>
      <c r="K643" s="48"/>
      <c r="L643" s="48"/>
      <c r="M643" s="48"/>
      <c r="N643" s="48"/>
      <c r="O643" s="48"/>
      <c r="P643" s="48"/>
      <c r="Q643" s="48"/>
      <c r="R643" s="48"/>
      <c r="S643" s="48"/>
      <c r="T643" s="48"/>
      <c r="U643" s="48"/>
      <c r="V643" s="48"/>
      <c r="W643" s="48"/>
      <c r="X643" s="48"/>
      <c r="Y643" s="48"/>
      <c r="Z643" s="48"/>
      <c r="AA643" s="48"/>
      <c r="AB643" s="48"/>
      <c r="AC643" s="48"/>
      <c r="AD643" s="48"/>
      <c r="AE643" s="48"/>
      <c r="AF643" s="48"/>
      <c r="AG643" s="48"/>
      <c r="AH643" s="48"/>
      <c r="AI643" s="48"/>
      <c r="AJ643" s="48"/>
      <c r="AK643" s="48"/>
      <c r="AL643" s="48"/>
      <c r="AM643" s="48"/>
      <c r="AN643" s="48"/>
      <c r="AO643" s="48"/>
      <c r="AP643" s="48"/>
      <c r="AQ643" s="48"/>
      <c r="AR643" s="48"/>
      <c r="AS643" s="48"/>
      <c r="AT643" s="48"/>
      <c r="AU643" s="48"/>
      <c r="AV643" s="48"/>
      <c r="AW643" s="48"/>
      <c r="AX643" s="48"/>
      <c r="AY643" s="48"/>
      <c r="AZ643" s="48"/>
      <c r="BA643" s="48"/>
      <c r="BB643" s="48"/>
      <c r="BC643" s="48"/>
      <c r="BD643" s="48"/>
      <c r="BE643" s="48"/>
      <c r="BF643" s="48"/>
      <c r="BG643" s="48"/>
      <c r="BH643" s="48"/>
      <c r="BI643" s="48"/>
      <c r="BJ643" s="48"/>
      <c r="BK643" s="48"/>
    </row>
    <row r="644" spans="1:63" ht="14.25" customHeight="1" x14ac:dyDescent="0.35">
      <c r="A644" s="529" t="s">
        <v>217</v>
      </c>
      <c r="B644" s="528">
        <v>0.50109708787994511</v>
      </c>
      <c r="C644" s="528">
        <v>0.13408587074506084</v>
      </c>
      <c r="D644" s="528">
        <v>0.32252851662483917</v>
      </c>
      <c r="E644" s="528">
        <v>4.9933244174256264E-2</v>
      </c>
      <c r="F644" s="528">
        <v>-7.6447194241013499E-3</v>
      </c>
      <c r="G644" s="48"/>
      <c r="H644" s="48"/>
      <c r="I644" s="48"/>
      <c r="J644" s="48"/>
      <c r="K644" s="48"/>
      <c r="L644" s="48"/>
      <c r="M644" s="48"/>
      <c r="N644" s="48"/>
      <c r="O644" s="48"/>
      <c r="P644" s="48"/>
      <c r="Q644" s="48"/>
      <c r="R644" s="48"/>
      <c r="S644" s="48"/>
      <c r="T644" s="48"/>
      <c r="U644" s="48"/>
      <c r="V644" s="48"/>
      <c r="W644" s="48"/>
      <c r="X644" s="48"/>
      <c r="Y644" s="48"/>
      <c r="Z644" s="48"/>
      <c r="AA644" s="48"/>
      <c r="AB644" s="48"/>
      <c r="AC644" s="48"/>
      <c r="AD644" s="48"/>
      <c r="AE644" s="48"/>
      <c r="AF644" s="48"/>
      <c r="AG644" s="48"/>
      <c r="AH644" s="48"/>
      <c r="AI644" s="48"/>
      <c r="AJ644" s="48"/>
      <c r="AK644" s="48"/>
      <c r="AL644" s="48"/>
      <c r="AM644" s="48"/>
      <c r="AN644" s="48"/>
      <c r="AO644" s="48"/>
      <c r="AP644" s="48"/>
      <c r="AQ644" s="48"/>
      <c r="AR644" s="48"/>
      <c r="AS644" s="48"/>
      <c r="AT644" s="48"/>
      <c r="AU644" s="48"/>
      <c r="AV644" s="48"/>
      <c r="AW644" s="48"/>
      <c r="AX644" s="48"/>
      <c r="AY644" s="48"/>
      <c r="AZ644" s="48"/>
      <c r="BA644" s="48"/>
      <c r="BB644" s="48"/>
      <c r="BC644" s="48"/>
      <c r="BD644" s="48"/>
      <c r="BE644" s="48"/>
      <c r="BF644" s="48"/>
      <c r="BG644" s="48"/>
      <c r="BH644" s="48"/>
      <c r="BI644" s="48"/>
      <c r="BJ644" s="48"/>
      <c r="BK644" s="48"/>
    </row>
    <row r="645" spans="1:63" ht="14.25" customHeight="1" x14ac:dyDescent="0.35">
      <c r="A645" s="529" t="s">
        <v>153</v>
      </c>
      <c r="B645" s="528">
        <v>0.49965943959267622</v>
      </c>
      <c r="C645" s="528">
        <v>7.1154485329890799E-2</v>
      </c>
      <c r="D645" s="528">
        <v>0.33341297405093473</v>
      </c>
      <c r="E645" s="528">
        <v>6.0645764189615564E-2</v>
      </c>
      <c r="F645" s="528">
        <v>3.5127336836882628E-2</v>
      </c>
      <c r="G645" s="48"/>
      <c r="H645" s="48"/>
      <c r="I645" s="48"/>
      <c r="J645" s="48"/>
      <c r="K645" s="48"/>
      <c r="L645" s="48"/>
      <c r="M645" s="48"/>
      <c r="N645" s="48"/>
      <c r="O645" s="48"/>
      <c r="P645" s="48"/>
      <c r="Q645" s="48"/>
      <c r="R645" s="48"/>
      <c r="S645" s="48"/>
      <c r="T645" s="48"/>
      <c r="U645" s="48"/>
      <c r="V645" s="48"/>
      <c r="W645" s="48"/>
      <c r="X645" s="48"/>
      <c r="Y645" s="48"/>
      <c r="Z645" s="48"/>
      <c r="AA645" s="48"/>
      <c r="AB645" s="48"/>
      <c r="AC645" s="48"/>
      <c r="AD645" s="48"/>
      <c r="AE645" s="48"/>
      <c r="AF645" s="48"/>
      <c r="AG645" s="48"/>
      <c r="AH645" s="48"/>
      <c r="AI645" s="48"/>
      <c r="AJ645" s="48"/>
      <c r="AK645" s="48"/>
      <c r="AL645" s="48"/>
      <c r="AM645" s="48"/>
      <c r="AN645" s="48"/>
      <c r="AO645" s="48"/>
      <c r="AP645" s="48"/>
      <c r="AQ645" s="48"/>
      <c r="AR645" s="48"/>
      <c r="AS645" s="48"/>
      <c r="AT645" s="48"/>
      <c r="AU645" s="48"/>
      <c r="AV645" s="48"/>
      <c r="AW645" s="48"/>
      <c r="AX645" s="48"/>
      <c r="AY645" s="48"/>
      <c r="AZ645" s="48"/>
      <c r="BA645" s="48"/>
      <c r="BB645" s="48"/>
      <c r="BC645" s="48"/>
      <c r="BD645" s="48"/>
      <c r="BE645" s="48"/>
      <c r="BF645" s="48"/>
      <c r="BG645" s="48"/>
      <c r="BH645" s="48"/>
      <c r="BI645" s="48"/>
      <c r="BJ645" s="48"/>
      <c r="BK645" s="48"/>
    </row>
    <row r="646" spans="1:63" ht="14.25" customHeight="1" x14ac:dyDescent="0.35">
      <c r="A646" s="529" t="s">
        <v>154</v>
      </c>
      <c r="B646" s="528">
        <v>0.51547197914727239</v>
      </c>
      <c r="C646" s="528">
        <v>0.13369329113138462</v>
      </c>
      <c r="D646" s="528">
        <v>0.29059765406814375</v>
      </c>
      <c r="E646" s="528">
        <v>4.9574877428163598E-2</v>
      </c>
      <c r="F646" s="528">
        <v>1.0662198225035793E-2</v>
      </c>
      <c r="G646" s="48"/>
      <c r="H646" s="48"/>
      <c r="I646" s="48"/>
      <c r="J646" s="48"/>
      <c r="K646" s="48"/>
      <c r="L646" s="48"/>
      <c r="M646" s="48"/>
      <c r="N646" s="48"/>
      <c r="O646" s="48"/>
      <c r="P646" s="48"/>
      <c r="Q646" s="48"/>
      <c r="R646" s="48"/>
      <c r="S646" s="48"/>
      <c r="T646" s="48"/>
      <c r="U646" s="48"/>
      <c r="V646" s="48"/>
      <c r="W646" s="48"/>
      <c r="X646" s="48"/>
      <c r="Y646" s="48"/>
      <c r="Z646" s="48"/>
      <c r="AA646" s="48"/>
      <c r="AB646" s="48"/>
      <c r="AC646" s="48"/>
      <c r="AD646" s="48"/>
      <c r="AE646" s="48"/>
      <c r="AF646" s="48"/>
      <c r="AG646" s="48"/>
      <c r="AH646" s="48"/>
      <c r="AI646" s="48"/>
      <c r="AJ646" s="48"/>
      <c r="AK646" s="48"/>
      <c r="AL646" s="48"/>
      <c r="AM646" s="48"/>
      <c r="AN646" s="48"/>
      <c r="AO646" s="48"/>
      <c r="AP646" s="48"/>
      <c r="AQ646" s="48"/>
      <c r="AR646" s="48"/>
      <c r="AS646" s="48"/>
      <c r="AT646" s="48"/>
      <c r="AU646" s="48"/>
      <c r="AV646" s="48"/>
      <c r="AW646" s="48"/>
      <c r="AX646" s="48"/>
      <c r="AY646" s="48"/>
      <c r="AZ646" s="48"/>
      <c r="BA646" s="48"/>
      <c r="BB646" s="48"/>
      <c r="BC646" s="48"/>
      <c r="BD646" s="48"/>
      <c r="BE646" s="48"/>
      <c r="BF646" s="48"/>
      <c r="BG646" s="48"/>
      <c r="BH646" s="48"/>
      <c r="BI646" s="48"/>
      <c r="BJ646" s="48"/>
      <c r="BK646" s="48"/>
    </row>
    <row r="647" spans="1:63" ht="14.25" customHeight="1" x14ac:dyDescent="0.35">
      <c r="A647" s="529" t="s">
        <v>155</v>
      </c>
      <c r="B647" s="528">
        <v>0.45161431637972577</v>
      </c>
      <c r="C647" s="528">
        <v>6.9286371402286759E-2</v>
      </c>
      <c r="D647" s="528">
        <v>0.36413895825119375</v>
      </c>
      <c r="E647" s="528">
        <v>5.0177421474569585E-2</v>
      </c>
      <c r="F647" s="528">
        <v>6.4782932492224179E-2</v>
      </c>
      <c r="G647" s="48"/>
      <c r="H647" s="48"/>
      <c r="I647" s="48"/>
      <c r="J647" s="48"/>
      <c r="K647" s="48"/>
      <c r="L647" s="48"/>
      <c r="M647" s="48"/>
      <c r="N647" s="48"/>
      <c r="O647" s="48"/>
      <c r="P647" s="48"/>
      <c r="Q647" s="48"/>
      <c r="R647" s="48"/>
      <c r="S647" s="48"/>
      <c r="T647" s="48"/>
      <c r="U647" s="48"/>
      <c r="V647" s="48"/>
      <c r="W647" s="48"/>
      <c r="X647" s="48"/>
      <c r="Y647" s="48"/>
      <c r="Z647" s="48"/>
      <c r="AA647" s="48"/>
      <c r="AB647" s="48"/>
      <c r="AC647" s="48"/>
      <c r="AD647" s="48"/>
      <c r="AE647" s="48"/>
      <c r="AF647" s="48"/>
      <c r="AG647" s="48"/>
      <c r="AH647" s="48"/>
      <c r="AI647" s="48"/>
      <c r="AJ647" s="48"/>
      <c r="AK647" s="48"/>
      <c r="AL647" s="48"/>
      <c r="AM647" s="48"/>
      <c r="AN647" s="48"/>
      <c r="AO647" s="48"/>
      <c r="AP647" s="48"/>
      <c r="AQ647" s="48"/>
      <c r="AR647" s="48"/>
      <c r="AS647" s="48"/>
      <c r="AT647" s="48"/>
      <c r="AU647" s="48"/>
      <c r="AV647" s="48"/>
      <c r="AW647" s="48"/>
      <c r="AX647" s="48"/>
      <c r="AY647" s="48"/>
      <c r="AZ647" s="48"/>
      <c r="BA647" s="48"/>
      <c r="BB647" s="48"/>
      <c r="BC647" s="48"/>
      <c r="BD647" s="48"/>
      <c r="BE647" s="48"/>
      <c r="BF647" s="48"/>
      <c r="BG647" s="48"/>
      <c r="BH647" s="48"/>
      <c r="BI647" s="48"/>
      <c r="BJ647" s="48"/>
      <c r="BK647" s="48"/>
    </row>
    <row r="648" spans="1:63" ht="14.25" customHeight="1" x14ac:dyDescent="0.35">
      <c r="A648" s="529" t="s">
        <v>156</v>
      </c>
      <c r="B648" s="528">
        <v>0.45562449020807783</v>
      </c>
      <c r="C648" s="528">
        <v>6.5182854799943943E-2</v>
      </c>
      <c r="D648" s="528">
        <v>0.37953502624149843</v>
      </c>
      <c r="E648" s="528">
        <v>6.3813543903693842E-2</v>
      </c>
      <c r="F648" s="528">
        <v>3.5844084846785938E-2</v>
      </c>
      <c r="G648" s="48"/>
      <c r="H648" s="48"/>
      <c r="I648" s="48"/>
      <c r="J648" s="48"/>
      <c r="K648" s="48"/>
      <c r="L648" s="48"/>
      <c r="M648" s="48"/>
      <c r="N648" s="48"/>
      <c r="O648" s="48"/>
      <c r="P648" s="48"/>
      <c r="Q648" s="48"/>
      <c r="R648" s="48"/>
      <c r="S648" s="48"/>
      <c r="T648" s="48"/>
      <c r="U648" s="48"/>
      <c r="V648" s="48"/>
      <c r="W648" s="48"/>
      <c r="X648" s="48"/>
      <c r="Y648" s="48"/>
      <c r="Z648" s="48"/>
      <c r="AA648" s="48"/>
      <c r="AB648" s="48"/>
      <c r="AC648" s="48"/>
      <c r="AD648" s="48"/>
      <c r="AE648" s="48"/>
      <c r="AF648" s="48"/>
      <c r="AG648" s="48"/>
      <c r="AH648" s="48"/>
      <c r="AI648" s="48"/>
      <c r="AJ648" s="48"/>
      <c r="AK648" s="48"/>
      <c r="AL648" s="48"/>
      <c r="AM648" s="48"/>
      <c r="AN648" s="48"/>
      <c r="AO648" s="48"/>
      <c r="AP648" s="48"/>
      <c r="AQ648" s="48"/>
      <c r="AR648" s="48"/>
      <c r="AS648" s="48"/>
      <c r="AT648" s="48"/>
      <c r="AU648" s="48"/>
      <c r="AV648" s="48"/>
      <c r="AW648" s="48"/>
      <c r="AX648" s="48"/>
      <c r="AY648" s="48"/>
      <c r="AZ648" s="48"/>
      <c r="BA648" s="48"/>
      <c r="BB648" s="48"/>
      <c r="BC648" s="48"/>
      <c r="BD648" s="48"/>
      <c r="BE648" s="48"/>
      <c r="BF648" s="48"/>
      <c r="BG648" s="48"/>
      <c r="BH648" s="48"/>
      <c r="BI648" s="48"/>
      <c r="BJ648" s="48"/>
      <c r="BK648" s="48"/>
    </row>
    <row r="649" spans="1:63" ht="14.25" customHeight="1" x14ac:dyDescent="0.35">
      <c r="A649" s="529" t="s">
        <v>157</v>
      </c>
      <c r="B649" s="528">
        <v>0.46868700927033757</v>
      </c>
      <c r="C649" s="528">
        <v>5.1280631929721626E-2</v>
      </c>
      <c r="D649" s="528">
        <v>0.37145403460936555</v>
      </c>
      <c r="E649" s="528">
        <v>5.2396425348991874E-2</v>
      </c>
      <c r="F649" s="528">
        <v>5.6181898841583491E-2</v>
      </c>
      <c r="G649" s="48"/>
      <c r="H649" s="48"/>
      <c r="I649" s="48"/>
      <c r="J649" s="48"/>
      <c r="K649" s="48"/>
      <c r="L649" s="48"/>
      <c r="M649" s="48"/>
      <c r="N649" s="48"/>
      <c r="O649" s="48"/>
      <c r="P649" s="48"/>
      <c r="Q649" s="48"/>
      <c r="R649" s="48"/>
      <c r="S649" s="48"/>
      <c r="T649" s="48"/>
      <c r="U649" s="48"/>
      <c r="V649" s="48"/>
      <c r="W649" s="48"/>
      <c r="X649" s="48"/>
      <c r="Y649" s="48"/>
      <c r="Z649" s="48"/>
      <c r="AA649" s="48"/>
      <c r="AB649" s="48"/>
      <c r="AC649" s="48"/>
      <c r="AD649" s="48"/>
      <c r="AE649" s="48"/>
      <c r="AF649" s="48"/>
      <c r="AG649" s="48"/>
      <c r="AH649" s="48"/>
      <c r="AI649" s="48"/>
      <c r="AJ649" s="48"/>
      <c r="AK649" s="48"/>
      <c r="AL649" s="48"/>
      <c r="AM649" s="48"/>
      <c r="AN649" s="48"/>
      <c r="AO649" s="48"/>
      <c r="AP649" s="48"/>
      <c r="AQ649" s="48"/>
      <c r="AR649" s="48"/>
      <c r="AS649" s="48"/>
      <c r="AT649" s="48"/>
      <c r="AU649" s="48"/>
      <c r="AV649" s="48"/>
      <c r="AW649" s="48"/>
      <c r="AX649" s="48"/>
      <c r="AY649" s="48"/>
      <c r="AZ649" s="48"/>
      <c r="BA649" s="48"/>
      <c r="BB649" s="48"/>
      <c r="BC649" s="48"/>
      <c r="BD649" s="48"/>
      <c r="BE649" s="48"/>
      <c r="BF649" s="48"/>
      <c r="BG649" s="48"/>
      <c r="BH649" s="48"/>
      <c r="BI649" s="48"/>
      <c r="BJ649" s="48"/>
      <c r="BK649" s="48"/>
    </row>
    <row r="650" spans="1:63" ht="14.25" customHeight="1" x14ac:dyDescent="0.35">
      <c r="A650" s="529" t="s">
        <v>158</v>
      </c>
      <c r="B650" s="528">
        <v>0.41431957292098121</v>
      </c>
      <c r="C650" s="528">
        <v>7.8374522527497825E-2</v>
      </c>
      <c r="D650" s="528">
        <v>0.4031478669059782</v>
      </c>
      <c r="E650" s="528">
        <v>3.1294583275806524E-2</v>
      </c>
      <c r="F650" s="528">
        <v>7.2863454369736264E-2</v>
      </c>
      <c r="G650" s="48"/>
      <c r="H650" s="48"/>
      <c r="I650" s="48"/>
      <c r="J650" s="48"/>
      <c r="K650" s="48"/>
      <c r="L650" s="48"/>
      <c r="M650" s="48"/>
      <c r="N650" s="48"/>
      <c r="O650" s="48"/>
      <c r="P650" s="48"/>
      <c r="Q650" s="48"/>
      <c r="R650" s="48"/>
      <c r="S650" s="48"/>
      <c r="T650" s="48"/>
      <c r="U650" s="48"/>
      <c r="V650" s="48"/>
      <c r="W650" s="48"/>
      <c r="X650" s="48"/>
      <c r="Y650" s="48"/>
      <c r="Z650" s="48"/>
      <c r="AA650" s="48"/>
      <c r="AB650" s="48"/>
      <c r="AC650" s="48"/>
      <c r="AD650" s="48"/>
      <c r="AE650" s="48"/>
      <c r="AF650" s="48"/>
      <c r="AG650" s="48"/>
      <c r="AH650" s="48"/>
      <c r="AI650" s="48"/>
      <c r="AJ650" s="48"/>
      <c r="AK650" s="48"/>
      <c r="AL650" s="48"/>
      <c r="AM650" s="48"/>
      <c r="AN650" s="48"/>
      <c r="AO650" s="48"/>
      <c r="AP650" s="48"/>
      <c r="AQ650" s="48"/>
      <c r="AR650" s="48"/>
      <c r="AS650" s="48"/>
      <c r="AT650" s="48"/>
      <c r="AU650" s="48"/>
      <c r="AV650" s="48"/>
      <c r="AW650" s="48"/>
      <c r="AX650" s="48"/>
      <c r="AY650" s="48"/>
      <c r="AZ650" s="48"/>
      <c r="BA650" s="48"/>
      <c r="BB650" s="48"/>
      <c r="BC650" s="48"/>
      <c r="BD650" s="48"/>
      <c r="BE650" s="48"/>
      <c r="BF650" s="48"/>
      <c r="BG650" s="48"/>
      <c r="BH650" s="48"/>
      <c r="BI650" s="48"/>
      <c r="BJ650" s="48"/>
      <c r="BK650" s="48"/>
    </row>
    <row r="651" spans="1:63" ht="14.25" customHeight="1" x14ac:dyDescent="0.35">
      <c r="A651" s="529" t="s">
        <v>159</v>
      </c>
      <c r="B651" s="528">
        <v>0.43789644208544443</v>
      </c>
      <c r="C651" s="528">
        <v>0.14457003597940807</v>
      </c>
      <c r="D651" s="528">
        <v>0.28434802047059959</v>
      </c>
      <c r="E651" s="528">
        <v>6.2772872812902503E-2</v>
      </c>
      <c r="F651" s="528">
        <v>7.0412628651645548E-2</v>
      </c>
      <c r="G651" s="48"/>
      <c r="H651" s="48"/>
      <c r="I651" s="48"/>
      <c r="J651" s="48"/>
      <c r="K651" s="48"/>
      <c r="L651" s="48"/>
      <c r="M651" s="48"/>
      <c r="N651" s="48"/>
      <c r="O651" s="48"/>
      <c r="P651" s="48"/>
      <c r="Q651" s="48"/>
      <c r="R651" s="48"/>
      <c r="S651" s="48"/>
      <c r="T651" s="48"/>
      <c r="U651" s="48"/>
      <c r="V651" s="48"/>
      <c r="W651" s="48"/>
      <c r="X651" s="48"/>
      <c r="Y651" s="48"/>
      <c r="Z651" s="48"/>
      <c r="AA651" s="48"/>
      <c r="AB651" s="48"/>
      <c r="AC651" s="48"/>
      <c r="AD651" s="48"/>
      <c r="AE651" s="48"/>
      <c r="AF651" s="48"/>
      <c r="AG651" s="48"/>
      <c r="AH651" s="48"/>
      <c r="AI651" s="48"/>
      <c r="AJ651" s="48"/>
      <c r="AK651" s="48"/>
      <c r="AL651" s="48"/>
      <c r="AM651" s="48"/>
      <c r="AN651" s="48"/>
      <c r="AO651" s="48"/>
      <c r="AP651" s="48"/>
      <c r="AQ651" s="48"/>
      <c r="AR651" s="48"/>
      <c r="AS651" s="48"/>
      <c r="AT651" s="48"/>
      <c r="AU651" s="48"/>
      <c r="AV651" s="48"/>
      <c r="AW651" s="48"/>
      <c r="AX651" s="48"/>
      <c r="AY651" s="48"/>
      <c r="AZ651" s="48"/>
      <c r="BA651" s="48"/>
      <c r="BB651" s="48"/>
      <c r="BC651" s="48"/>
      <c r="BD651" s="48"/>
      <c r="BE651" s="48"/>
      <c r="BF651" s="48"/>
      <c r="BG651" s="48"/>
      <c r="BH651" s="48"/>
      <c r="BI651" s="48"/>
      <c r="BJ651" s="48"/>
      <c r="BK651" s="48"/>
    </row>
    <row r="652" spans="1:63" ht="14.25" customHeight="1" x14ac:dyDescent="0.35">
      <c r="A652" s="529" t="s">
        <v>160</v>
      </c>
      <c r="B652" s="528">
        <v>0.47780979912622279</v>
      </c>
      <c r="C652" s="528">
        <v>6.9452523981384753E-2</v>
      </c>
      <c r="D652" s="528">
        <v>0.34268745844809573</v>
      </c>
      <c r="E652" s="528">
        <v>3.7512465571279331E-2</v>
      </c>
      <c r="F652" s="528">
        <v>7.2537752873017378E-2</v>
      </c>
      <c r="G652" s="48"/>
      <c r="H652" s="48"/>
      <c r="I652" s="48"/>
      <c r="J652" s="48"/>
      <c r="K652" s="48"/>
      <c r="L652" s="48"/>
      <c r="M652" s="48"/>
      <c r="N652" s="48"/>
      <c r="O652" s="48"/>
      <c r="P652" s="48"/>
      <c r="Q652" s="48"/>
      <c r="R652" s="48"/>
      <c r="S652" s="48"/>
      <c r="T652" s="48"/>
      <c r="U652" s="48"/>
      <c r="V652" s="48"/>
      <c r="W652" s="48"/>
      <c r="X652" s="48"/>
      <c r="Y652" s="48"/>
      <c r="Z652" s="48"/>
      <c r="AA652" s="48"/>
      <c r="AB652" s="48"/>
      <c r="AC652" s="48"/>
      <c r="AD652" s="48"/>
      <c r="AE652" s="48"/>
      <c r="AF652" s="48"/>
      <c r="AG652" s="48"/>
      <c r="AH652" s="48"/>
      <c r="AI652" s="48"/>
      <c r="AJ652" s="48"/>
      <c r="AK652" s="48"/>
      <c r="AL652" s="48"/>
      <c r="AM652" s="48"/>
      <c r="AN652" s="48"/>
      <c r="AO652" s="48"/>
      <c r="AP652" s="48"/>
      <c r="AQ652" s="48"/>
      <c r="AR652" s="48"/>
      <c r="AS652" s="48"/>
      <c r="AT652" s="48"/>
      <c r="AU652" s="48"/>
      <c r="AV652" s="48"/>
      <c r="AW652" s="48"/>
      <c r="AX652" s="48"/>
      <c r="AY652" s="48"/>
      <c r="AZ652" s="48"/>
      <c r="BA652" s="48"/>
      <c r="BB652" s="48"/>
      <c r="BC652" s="48"/>
      <c r="BD652" s="48"/>
      <c r="BE652" s="48"/>
      <c r="BF652" s="48"/>
      <c r="BG652" s="48"/>
      <c r="BH652" s="48"/>
      <c r="BI652" s="48"/>
      <c r="BJ652" s="48"/>
      <c r="BK652" s="48"/>
    </row>
    <row r="653" spans="1:63" ht="14.25" customHeight="1" x14ac:dyDescent="0.35">
      <c r="A653" s="529" t="s">
        <v>161</v>
      </c>
      <c r="B653" s="528">
        <v>0.42908530597407674</v>
      </c>
      <c r="C653" s="528">
        <v>5.3935425064971003E-2</v>
      </c>
      <c r="D653" s="528">
        <v>0.45156066039834414</v>
      </c>
      <c r="E653" s="528">
        <v>3.4524151850384946E-2</v>
      </c>
      <c r="F653" s="528">
        <v>3.089445671222317E-2</v>
      </c>
      <c r="G653" s="48"/>
      <c r="H653" s="48"/>
      <c r="I653" s="48"/>
      <c r="J653" s="48"/>
      <c r="K653" s="48"/>
      <c r="L653" s="48"/>
      <c r="M653" s="48"/>
      <c r="N653" s="48"/>
      <c r="O653" s="48"/>
      <c r="P653" s="48"/>
      <c r="Q653" s="48"/>
      <c r="R653" s="48"/>
      <c r="S653" s="48"/>
      <c r="T653" s="48"/>
      <c r="U653" s="48"/>
      <c r="V653" s="48"/>
      <c r="W653" s="48"/>
      <c r="X653" s="48"/>
      <c r="Y653" s="48"/>
      <c r="Z653" s="48"/>
      <c r="AA653" s="48"/>
      <c r="AB653" s="48"/>
      <c r="AC653" s="48"/>
      <c r="AD653" s="48"/>
      <c r="AE653" s="48"/>
      <c r="AF653" s="48"/>
      <c r="AG653" s="48"/>
      <c r="AH653" s="48"/>
      <c r="AI653" s="48"/>
      <c r="AJ653" s="48"/>
      <c r="AK653" s="48"/>
      <c r="AL653" s="48"/>
      <c r="AM653" s="48"/>
      <c r="AN653" s="48"/>
      <c r="AO653" s="48"/>
      <c r="AP653" s="48"/>
      <c r="AQ653" s="48"/>
      <c r="AR653" s="48"/>
      <c r="AS653" s="48"/>
      <c r="AT653" s="48"/>
      <c r="AU653" s="48"/>
      <c r="AV653" s="48"/>
      <c r="AW653" s="48"/>
      <c r="AX653" s="48"/>
      <c r="AY653" s="48"/>
      <c r="AZ653" s="48"/>
      <c r="BA653" s="48"/>
      <c r="BB653" s="48"/>
      <c r="BC653" s="48"/>
      <c r="BD653" s="48"/>
      <c r="BE653" s="48"/>
      <c r="BF653" s="48"/>
      <c r="BG653" s="48"/>
      <c r="BH653" s="48"/>
      <c r="BI653" s="48"/>
      <c r="BJ653" s="48"/>
      <c r="BK653" s="48"/>
    </row>
    <row r="654" spans="1:63" ht="14.25" customHeight="1" x14ac:dyDescent="0.35">
      <c r="A654" s="529" t="s">
        <v>162</v>
      </c>
      <c r="B654" s="528">
        <v>0.51095321305822039</v>
      </c>
      <c r="C654" s="528">
        <v>0.13131126103711244</v>
      </c>
      <c r="D654" s="528">
        <v>0.29600870239431565</v>
      </c>
      <c r="E654" s="528">
        <v>7.8020668186499706E-2</v>
      </c>
      <c r="F654" s="528">
        <v>-1.6293844676148118E-2</v>
      </c>
      <c r="G654" s="48"/>
      <c r="H654" s="48"/>
      <c r="I654" s="48"/>
      <c r="J654" s="48"/>
      <c r="K654" s="48"/>
      <c r="L654" s="48"/>
      <c r="M654" s="48"/>
      <c r="N654" s="48"/>
      <c r="O654" s="48"/>
      <c r="P654" s="48"/>
      <c r="Q654" s="48"/>
      <c r="R654" s="48"/>
      <c r="S654" s="48"/>
      <c r="T654" s="48"/>
      <c r="U654" s="48"/>
      <c r="V654" s="48"/>
      <c r="W654" s="48"/>
      <c r="X654" s="48"/>
      <c r="Y654" s="48"/>
      <c r="Z654" s="48"/>
      <c r="AA654" s="48"/>
      <c r="AB654" s="48"/>
      <c r="AC654" s="48"/>
      <c r="AD654" s="48"/>
      <c r="AE654" s="48"/>
      <c r="AF654" s="48"/>
      <c r="AG654" s="48"/>
      <c r="AH654" s="48"/>
      <c r="AI654" s="48"/>
      <c r="AJ654" s="48"/>
      <c r="AK654" s="48"/>
      <c r="AL654" s="48"/>
      <c r="AM654" s="48"/>
      <c r="AN654" s="48"/>
      <c r="AO654" s="48"/>
      <c r="AP654" s="48"/>
      <c r="AQ654" s="48"/>
      <c r="AR654" s="48"/>
      <c r="AS654" s="48"/>
      <c r="AT654" s="48"/>
      <c r="AU654" s="48"/>
      <c r="AV654" s="48"/>
      <c r="AW654" s="48"/>
      <c r="AX654" s="48"/>
      <c r="AY654" s="48"/>
      <c r="AZ654" s="48"/>
      <c r="BA654" s="48"/>
      <c r="BB654" s="48"/>
      <c r="BC654" s="48"/>
      <c r="BD654" s="48"/>
      <c r="BE654" s="48"/>
      <c r="BF654" s="48"/>
      <c r="BG654" s="48"/>
      <c r="BH654" s="48"/>
      <c r="BI654" s="48"/>
      <c r="BJ654" s="48"/>
      <c r="BK654" s="48"/>
    </row>
    <row r="655" spans="1:63" ht="14.25" customHeight="1" x14ac:dyDescent="0.35">
      <c r="A655" s="529" t="s">
        <v>292</v>
      </c>
      <c r="B655" s="528">
        <v>0.51889282629577904</v>
      </c>
      <c r="C655" s="528">
        <v>0.11136314102822825</v>
      </c>
      <c r="D655" s="528">
        <v>0.32724425465963852</v>
      </c>
      <c r="E655" s="528">
        <v>4.4525883293107207E-2</v>
      </c>
      <c r="F655" s="528">
        <v>-2.0261052767531181E-3</v>
      </c>
      <c r="G655" s="48"/>
      <c r="H655" s="48"/>
      <c r="I655" s="48"/>
      <c r="J655" s="48"/>
      <c r="K655" s="48"/>
      <c r="L655" s="48"/>
      <c r="M655" s="48"/>
      <c r="N655" s="48"/>
      <c r="O655" s="48"/>
      <c r="P655" s="48"/>
      <c r="Q655" s="48"/>
      <c r="R655" s="48"/>
      <c r="S655" s="48"/>
      <c r="T655" s="48"/>
      <c r="U655" s="48"/>
      <c r="V655" s="48"/>
      <c r="W655" s="48"/>
      <c r="X655" s="48"/>
      <c r="Y655" s="48"/>
      <c r="Z655" s="48"/>
      <c r="AA655" s="48"/>
      <c r="AB655" s="48"/>
      <c r="AC655" s="48"/>
      <c r="AD655" s="48"/>
      <c r="AE655" s="48"/>
      <c r="AF655" s="48"/>
      <c r="AG655" s="48"/>
      <c r="AH655" s="48"/>
      <c r="AI655" s="48"/>
      <c r="AJ655" s="48"/>
      <c r="AK655" s="48"/>
      <c r="AL655" s="48"/>
      <c r="AM655" s="48"/>
      <c r="AN655" s="48"/>
      <c r="AO655" s="48"/>
      <c r="AP655" s="48"/>
      <c r="AQ655" s="48"/>
      <c r="AR655" s="48"/>
      <c r="AS655" s="48"/>
      <c r="AT655" s="48"/>
      <c r="AU655" s="48"/>
      <c r="AV655" s="48"/>
      <c r="AW655" s="48"/>
      <c r="AX655" s="48"/>
      <c r="AY655" s="48"/>
      <c r="AZ655" s="48"/>
      <c r="BA655" s="48"/>
      <c r="BB655" s="48"/>
      <c r="BC655" s="48"/>
      <c r="BD655" s="48"/>
      <c r="BE655" s="48"/>
      <c r="BF655" s="48"/>
      <c r="BG655" s="48"/>
      <c r="BH655" s="48"/>
      <c r="BI655" s="48"/>
      <c r="BJ655" s="48"/>
      <c r="BK655" s="48"/>
    </row>
    <row r="656" spans="1:63" ht="14.25" customHeight="1" x14ac:dyDescent="0.35">
      <c r="A656" s="529" t="s">
        <v>164</v>
      </c>
      <c r="B656" s="528">
        <v>0.41262107905849299</v>
      </c>
      <c r="C656" s="528">
        <v>9.740671982762765E-2</v>
      </c>
      <c r="D656" s="528">
        <v>0.38169121112724957</v>
      </c>
      <c r="E656" s="528">
        <v>7.6822077509835399E-2</v>
      </c>
      <c r="F656" s="528">
        <v>3.1458912476794249E-2</v>
      </c>
      <c r="G656" s="48"/>
      <c r="H656" s="48"/>
      <c r="I656" s="48"/>
      <c r="J656" s="48"/>
      <c r="K656" s="48"/>
      <c r="L656" s="48"/>
      <c r="M656" s="48"/>
      <c r="N656" s="48"/>
      <c r="O656" s="48"/>
      <c r="P656" s="48"/>
      <c r="Q656" s="48"/>
      <c r="R656" s="48"/>
      <c r="S656" s="48"/>
      <c r="T656" s="48"/>
      <c r="U656" s="48"/>
      <c r="V656" s="48"/>
      <c r="W656" s="48"/>
      <c r="X656" s="48"/>
      <c r="Y656" s="48"/>
      <c r="Z656" s="48"/>
      <c r="AA656" s="48"/>
      <c r="AB656" s="48"/>
      <c r="AC656" s="48"/>
      <c r="AD656" s="48"/>
      <c r="AE656" s="48"/>
      <c r="AF656" s="48"/>
      <c r="AG656" s="48"/>
      <c r="AH656" s="48"/>
      <c r="AI656" s="48"/>
      <c r="AJ656" s="48"/>
      <c r="AK656" s="48"/>
      <c r="AL656" s="48"/>
      <c r="AM656" s="48"/>
      <c r="AN656" s="48"/>
      <c r="AO656" s="48"/>
      <c r="AP656" s="48"/>
      <c r="AQ656" s="48"/>
      <c r="AR656" s="48"/>
      <c r="AS656" s="48"/>
      <c r="AT656" s="48"/>
      <c r="AU656" s="48"/>
      <c r="AV656" s="48"/>
      <c r="AW656" s="48"/>
      <c r="AX656" s="48"/>
      <c r="AY656" s="48"/>
      <c r="AZ656" s="48"/>
      <c r="BA656" s="48"/>
      <c r="BB656" s="48"/>
      <c r="BC656" s="48"/>
      <c r="BD656" s="48"/>
      <c r="BE656" s="48"/>
      <c r="BF656" s="48"/>
      <c r="BG656" s="48"/>
      <c r="BH656" s="48"/>
      <c r="BI656" s="48"/>
      <c r="BJ656" s="48"/>
      <c r="BK656" s="48"/>
    </row>
    <row r="657" spans="1:63" ht="14.25" customHeight="1" x14ac:dyDescent="0.35">
      <c r="A657" s="529" t="s">
        <v>165</v>
      </c>
      <c r="B657" s="528">
        <v>0.48535961610298561</v>
      </c>
      <c r="C657" s="528">
        <v>0.11577253527197495</v>
      </c>
      <c r="D657" s="528">
        <v>0.28344013103071752</v>
      </c>
      <c r="E657" s="528">
        <v>5.7699491393925474E-2</v>
      </c>
      <c r="F657" s="528">
        <v>5.7728226200396589E-2</v>
      </c>
      <c r="G657" s="48"/>
      <c r="H657" s="48"/>
      <c r="I657" s="48"/>
      <c r="J657" s="48"/>
      <c r="K657" s="48"/>
      <c r="L657" s="48"/>
      <c r="M657" s="48"/>
      <c r="N657" s="48"/>
      <c r="O657" s="48"/>
      <c r="P657" s="48"/>
      <c r="Q657" s="48"/>
      <c r="R657" s="48"/>
      <c r="S657" s="48"/>
      <c r="T657" s="48"/>
      <c r="U657" s="48"/>
      <c r="V657" s="48"/>
      <c r="W657" s="48"/>
      <c r="X657" s="48"/>
      <c r="Y657" s="48"/>
      <c r="Z657" s="48"/>
      <c r="AA657" s="48"/>
      <c r="AB657" s="48"/>
      <c r="AC657" s="48"/>
      <c r="AD657" s="48"/>
      <c r="AE657" s="48"/>
      <c r="AF657" s="48"/>
      <c r="AG657" s="48"/>
      <c r="AH657" s="48"/>
      <c r="AI657" s="48"/>
      <c r="AJ657" s="48"/>
      <c r="AK657" s="48"/>
      <c r="AL657" s="48"/>
      <c r="AM657" s="48"/>
      <c r="AN657" s="48"/>
      <c r="AO657" s="48"/>
      <c r="AP657" s="48"/>
      <c r="AQ657" s="48"/>
      <c r="AR657" s="48"/>
      <c r="AS657" s="48"/>
      <c r="AT657" s="48"/>
      <c r="AU657" s="48"/>
      <c r="AV657" s="48"/>
      <c r="AW657" s="48"/>
      <c r="AX657" s="48"/>
      <c r="AY657" s="48"/>
      <c r="AZ657" s="48"/>
      <c r="BA657" s="48"/>
      <c r="BB657" s="48"/>
      <c r="BC657" s="48"/>
      <c r="BD657" s="48"/>
      <c r="BE657" s="48"/>
      <c r="BF657" s="48"/>
      <c r="BG657" s="48"/>
      <c r="BH657" s="48"/>
      <c r="BI657" s="48"/>
      <c r="BJ657" s="48"/>
      <c r="BK657" s="48"/>
    </row>
    <row r="658" spans="1:63" ht="14.25" customHeight="1" x14ac:dyDescent="0.35">
      <c r="A658" s="529" t="s">
        <v>166</v>
      </c>
      <c r="B658" s="528">
        <v>0.59064988828117515</v>
      </c>
      <c r="C658" s="528">
        <v>8.423462324025717E-2</v>
      </c>
      <c r="D658" s="528">
        <v>0.26823141560773672</v>
      </c>
      <c r="E658" s="528">
        <v>4.1915121108689397E-2</v>
      </c>
      <c r="F658" s="528">
        <v>1.4968951762141868E-2</v>
      </c>
      <c r="G658" s="48"/>
      <c r="H658" s="48"/>
      <c r="I658" s="48"/>
      <c r="J658" s="48"/>
      <c r="K658" s="48"/>
      <c r="L658" s="48"/>
      <c r="M658" s="48"/>
      <c r="N658" s="48"/>
      <c r="O658" s="48"/>
      <c r="P658" s="48"/>
      <c r="Q658" s="48"/>
      <c r="R658" s="48"/>
      <c r="S658" s="48"/>
      <c r="T658" s="48"/>
      <c r="U658" s="48"/>
      <c r="V658" s="48"/>
      <c r="W658" s="48"/>
      <c r="X658" s="48"/>
      <c r="Y658" s="48"/>
      <c r="Z658" s="48"/>
      <c r="AA658" s="48"/>
      <c r="AB658" s="48"/>
      <c r="AC658" s="48"/>
      <c r="AD658" s="48"/>
      <c r="AE658" s="48"/>
      <c r="AF658" s="48"/>
      <c r="AG658" s="48"/>
      <c r="AH658" s="48"/>
      <c r="AI658" s="48"/>
      <c r="AJ658" s="48"/>
      <c r="AK658" s="48"/>
      <c r="AL658" s="48"/>
      <c r="AM658" s="48"/>
      <c r="AN658" s="48"/>
      <c r="AO658" s="48"/>
      <c r="AP658" s="48"/>
      <c r="AQ658" s="48"/>
      <c r="AR658" s="48"/>
      <c r="AS658" s="48"/>
      <c r="AT658" s="48"/>
      <c r="AU658" s="48"/>
      <c r="AV658" s="48"/>
      <c r="AW658" s="48"/>
      <c r="AX658" s="48"/>
      <c r="AY658" s="48"/>
      <c r="AZ658" s="48"/>
      <c r="BA658" s="48"/>
      <c r="BB658" s="48"/>
      <c r="BC658" s="48"/>
      <c r="BD658" s="48"/>
      <c r="BE658" s="48"/>
      <c r="BF658" s="48"/>
      <c r="BG658" s="48"/>
      <c r="BH658" s="48"/>
      <c r="BI658" s="48"/>
      <c r="BJ658" s="48"/>
      <c r="BK658" s="48"/>
    </row>
    <row r="659" spans="1:63" ht="14.25" customHeight="1" x14ac:dyDescent="0.35">
      <c r="A659" s="529" t="s">
        <v>167</v>
      </c>
      <c r="B659" s="528">
        <v>0.45739688558116465</v>
      </c>
      <c r="C659" s="528">
        <v>0.11491926624111956</v>
      </c>
      <c r="D659" s="528">
        <v>0.36228020755280366</v>
      </c>
      <c r="E659" s="528">
        <v>5.2145106677859342E-2</v>
      </c>
      <c r="F659" s="528">
        <v>1.3258533947052824E-2</v>
      </c>
      <c r="G659" s="48"/>
      <c r="H659" s="48"/>
      <c r="I659" s="48"/>
      <c r="J659" s="48"/>
      <c r="K659" s="48"/>
      <c r="L659" s="48"/>
      <c r="M659" s="48"/>
      <c r="N659" s="48"/>
      <c r="O659" s="48"/>
      <c r="P659" s="48"/>
      <c r="Q659" s="48"/>
      <c r="R659" s="48"/>
      <c r="S659" s="48"/>
      <c r="T659" s="48"/>
      <c r="U659" s="48"/>
      <c r="V659" s="48"/>
      <c r="W659" s="48"/>
      <c r="X659" s="48"/>
      <c r="Y659" s="48"/>
      <c r="Z659" s="48"/>
      <c r="AA659" s="48"/>
      <c r="AB659" s="48"/>
      <c r="AC659" s="48"/>
      <c r="AD659" s="48"/>
      <c r="AE659" s="48"/>
      <c r="AF659" s="48"/>
      <c r="AG659" s="48"/>
      <c r="AH659" s="48"/>
      <c r="AI659" s="48"/>
      <c r="AJ659" s="48"/>
      <c r="AK659" s="48"/>
      <c r="AL659" s="48"/>
      <c r="AM659" s="48"/>
      <c r="AN659" s="48"/>
      <c r="AO659" s="48"/>
      <c r="AP659" s="48"/>
      <c r="AQ659" s="48"/>
      <c r="AR659" s="48"/>
      <c r="AS659" s="48"/>
      <c r="AT659" s="48"/>
      <c r="AU659" s="48"/>
      <c r="AV659" s="48"/>
      <c r="AW659" s="48"/>
      <c r="AX659" s="48"/>
      <c r="AY659" s="48"/>
      <c r="AZ659" s="48"/>
      <c r="BA659" s="48"/>
      <c r="BB659" s="48"/>
      <c r="BC659" s="48"/>
      <c r="BD659" s="48"/>
      <c r="BE659" s="48"/>
      <c r="BF659" s="48"/>
      <c r="BG659" s="48"/>
      <c r="BH659" s="48"/>
      <c r="BI659" s="48"/>
      <c r="BJ659" s="48"/>
      <c r="BK659" s="48"/>
    </row>
    <row r="660" spans="1:63" ht="14.25" customHeight="1" x14ac:dyDescent="0.35">
      <c r="A660" s="529" t="s">
        <v>168</v>
      </c>
      <c r="B660" s="528">
        <v>0.41430648864919051</v>
      </c>
      <c r="C660" s="528">
        <v>5.224549467523177E-2</v>
      </c>
      <c r="D660" s="528">
        <v>0.40859169372315346</v>
      </c>
      <c r="E660" s="528">
        <v>5.598303513081393E-2</v>
      </c>
      <c r="F660" s="528">
        <v>6.8873287821610535E-2</v>
      </c>
      <c r="G660" s="48"/>
      <c r="H660" s="48"/>
      <c r="I660" s="48"/>
      <c r="J660" s="48"/>
      <c r="K660" s="48"/>
      <c r="L660" s="48"/>
      <c r="M660" s="48"/>
      <c r="N660" s="48"/>
      <c r="O660" s="48"/>
      <c r="P660" s="48"/>
      <c r="Q660" s="48"/>
      <c r="R660" s="48"/>
      <c r="S660" s="48"/>
      <c r="T660" s="48"/>
      <c r="U660" s="48"/>
      <c r="V660" s="48"/>
      <c r="W660" s="48"/>
      <c r="X660" s="48"/>
      <c r="Y660" s="48"/>
      <c r="Z660" s="48"/>
      <c r="AA660" s="48"/>
      <c r="AB660" s="48"/>
      <c r="AC660" s="48"/>
      <c r="AD660" s="48"/>
      <c r="AE660" s="48"/>
      <c r="AF660" s="48"/>
      <c r="AG660" s="48"/>
      <c r="AH660" s="48"/>
      <c r="AI660" s="48"/>
      <c r="AJ660" s="48"/>
      <c r="AK660" s="48"/>
      <c r="AL660" s="48"/>
      <c r="AM660" s="48"/>
      <c r="AN660" s="48"/>
      <c r="AO660" s="48"/>
      <c r="AP660" s="48"/>
      <c r="AQ660" s="48"/>
      <c r="AR660" s="48"/>
      <c r="AS660" s="48"/>
      <c r="AT660" s="48"/>
      <c r="AU660" s="48"/>
      <c r="AV660" s="48"/>
      <c r="AW660" s="48"/>
      <c r="AX660" s="48"/>
      <c r="AY660" s="48"/>
      <c r="AZ660" s="48"/>
      <c r="BA660" s="48"/>
      <c r="BB660" s="48"/>
      <c r="BC660" s="48"/>
      <c r="BD660" s="48"/>
      <c r="BE660" s="48"/>
      <c r="BF660" s="48"/>
      <c r="BG660" s="48"/>
      <c r="BH660" s="48"/>
      <c r="BI660" s="48"/>
      <c r="BJ660" s="48"/>
      <c r="BK660" s="48"/>
    </row>
    <row r="661" spans="1:63" ht="14.25" customHeight="1" x14ac:dyDescent="0.35">
      <c r="A661" s="529" t="s">
        <v>169</v>
      </c>
      <c r="B661" s="528">
        <v>0.41100910402594576</v>
      </c>
      <c r="C661" s="528">
        <v>0.15177028676260704</v>
      </c>
      <c r="D661" s="528">
        <v>0.30977330757092658</v>
      </c>
      <c r="E661" s="528">
        <v>7.08703709119307E-2</v>
      </c>
      <c r="F661" s="528">
        <v>5.6576930728589797E-2</v>
      </c>
      <c r="G661" s="48"/>
      <c r="H661" s="48"/>
      <c r="I661" s="48"/>
      <c r="J661" s="48"/>
      <c r="K661" s="48"/>
      <c r="L661" s="48"/>
      <c r="M661" s="48"/>
      <c r="N661" s="48"/>
      <c r="O661" s="48"/>
      <c r="P661" s="48"/>
      <c r="Q661" s="48"/>
      <c r="R661" s="48"/>
      <c r="S661" s="48"/>
      <c r="T661" s="48"/>
      <c r="U661" s="48"/>
      <c r="V661" s="48"/>
      <c r="W661" s="48"/>
      <c r="X661" s="48"/>
      <c r="Y661" s="48"/>
      <c r="Z661" s="48"/>
      <c r="AA661" s="48"/>
      <c r="AB661" s="48"/>
      <c r="AC661" s="48"/>
      <c r="AD661" s="48"/>
      <c r="AE661" s="48"/>
      <c r="AF661" s="48"/>
      <c r="AG661" s="48"/>
      <c r="AH661" s="48"/>
      <c r="AI661" s="48"/>
      <c r="AJ661" s="48"/>
      <c r="AK661" s="48"/>
      <c r="AL661" s="48"/>
      <c r="AM661" s="48"/>
      <c r="AN661" s="48"/>
      <c r="AO661" s="48"/>
      <c r="AP661" s="48"/>
      <c r="AQ661" s="48"/>
      <c r="AR661" s="48"/>
      <c r="AS661" s="48"/>
      <c r="AT661" s="48"/>
      <c r="AU661" s="48"/>
      <c r="AV661" s="48"/>
      <c r="AW661" s="48"/>
      <c r="AX661" s="48"/>
      <c r="AY661" s="48"/>
      <c r="AZ661" s="48"/>
      <c r="BA661" s="48"/>
      <c r="BB661" s="48"/>
      <c r="BC661" s="48"/>
      <c r="BD661" s="48"/>
      <c r="BE661" s="48"/>
      <c r="BF661" s="48"/>
      <c r="BG661" s="48"/>
      <c r="BH661" s="48"/>
      <c r="BI661" s="48"/>
      <c r="BJ661" s="48"/>
      <c r="BK661" s="48"/>
    </row>
    <row r="662" spans="1:63" ht="14.25" customHeight="1" x14ac:dyDescent="0.35">
      <c r="A662" s="529" t="s">
        <v>170</v>
      </c>
      <c r="B662" s="528">
        <v>0.43523806454070491</v>
      </c>
      <c r="C662" s="528">
        <v>0.14929396700002637</v>
      </c>
      <c r="D662" s="528">
        <v>0.32136442085954647</v>
      </c>
      <c r="E662" s="528">
        <v>4.236491020385439E-2</v>
      </c>
      <c r="F662" s="528">
        <v>5.1738637395868044E-2</v>
      </c>
      <c r="G662" s="48"/>
      <c r="H662" s="48"/>
      <c r="I662" s="48"/>
      <c r="J662" s="48"/>
      <c r="K662" s="48"/>
      <c r="L662" s="48"/>
      <c r="M662" s="48"/>
      <c r="N662" s="48"/>
      <c r="O662" s="48"/>
      <c r="P662" s="48"/>
      <c r="Q662" s="48"/>
      <c r="R662" s="48"/>
      <c r="S662" s="48"/>
      <c r="T662" s="48"/>
      <c r="U662" s="48"/>
      <c r="V662" s="48"/>
      <c r="W662" s="48"/>
      <c r="X662" s="48"/>
      <c r="Y662" s="48"/>
      <c r="Z662" s="48"/>
      <c r="AA662" s="48"/>
      <c r="AB662" s="48"/>
      <c r="AC662" s="48"/>
      <c r="AD662" s="48"/>
      <c r="AE662" s="48"/>
      <c r="AF662" s="48"/>
      <c r="AG662" s="48"/>
      <c r="AH662" s="48"/>
      <c r="AI662" s="48"/>
      <c r="AJ662" s="48"/>
      <c r="AK662" s="48"/>
      <c r="AL662" s="48"/>
      <c r="AM662" s="48"/>
      <c r="AN662" s="48"/>
      <c r="AO662" s="48"/>
      <c r="AP662" s="48"/>
      <c r="AQ662" s="48"/>
      <c r="AR662" s="48"/>
      <c r="AS662" s="48"/>
      <c r="AT662" s="48"/>
      <c r="AU662" s="48"/>
      <c r="AV662" s="48"/>
      <c r="AW662" s="48"/>
      <c r="AX662" s="48"/>
      <c r="AY662" s="48"/>
      <c r="AZ662" s="48"/>
      <c r="BA662" s="48"/>
      <c r="BB662" s="48"/>
      <c r="BC662" s="48"/>
      <c r="BD662" s="48"/>
      <c r="BE662" s="48"/>
      <c r="BF662" s="48"/>
      <c r="BG662" s="48"/>
      <c r="BH662" s="48"/>
      <c r="BI662" s="48"/>
      <c r="BJ662" s="48"/>
      <c r="BK662" s="48"/>
    </row>
    <row r="663" spans="1:63" ht="14.25" customHeight="1" x14ac:dyDescent="0.35">
      <c r="A663" s="529" t="s">
        <v>171</v>
      </c>
      <c r="B663" s="528">
        <v>0.42135313740515207</v>
      </c>
      <c r="C663" s="528">
        <v>0.10654098993472266</v>
      </c>
      <c r="D663" s="528">
        <v>0.37920802917605323</v>
      </c>
      <c r="E663" s="528">
        <v>4.0514613953113225E-2</v>
      </c>
      <c r="F663" s="528">
        <v>5.2383229530959106E-2</v>
      </c>
      <c r="G663" s="48"/>
      <c r="H663" s="48"/>
      <c r="I663" s="48"/>
      <c r="J663" s="48"/>
      <c r="K663" s="48"/>
      <c r="L663" s="48"/>
      <c r="M663" s="48"/>
      <c r="N663" s="48"/>
      <c r="O663" s="48"/>
      <c r="P663" s="48"/>
      <c r="Q663" s="48"/>
      <c r="R663" s="48"/>
      <c r="S663" s="48"/>
      <c r="T663" s="48"/>
      <c r="U663" s="48"/>
      <c r="V663" s="48"/>
      <c r="W663" s="48"/>
      <c r="X663" s="48"/>
      <c r="Y663" s="48"/>
      <c r="Z663" s="48"/>
      <c r="AA663" s="48"/>
      <c r="AB663" s="48"/>
      <c r="AC663" s="48"/>
      <c r="AD663" s="48"/>
      <c r="AE663" s="48"/>
      <c r="AF663" s="48"/>
      <c r="AG663" s="48"/>
      <c r="AH663" s="48"/>
      <c r="AI663" s="48"/>
      <c r="AJ663" s="48"/>
      <c r="AK663" s="48"/>
      <c r="AL663" s="48"/>
      <c r="AM663" s="48"/>
      <c r="AN663" s="48"/>
      <c r="AO663" s="48"/>
      <c r="AP663" s="48"/>
      <c r="AQ663" s="48"/>
      <c r="AR663" s="48"/>
      <c r="AS663" s="48"/>
      <c r="AT663" s="48"/>
      <c r="AU663" s="48"/>
      <c r="AV663" s="48"/>
      <c r="AW663" s="48"/>
      <c r="AX663" s="48"/>
      <c r="AY663" s="48"/>
      <c r="AZ663" s="48"/>
      <c r="BA663" s="48"/>
      <c r="BB663" s="48"/>
      <c r="BC663" s="48"/>
      <c r="BD663" s="48"/>
      <c r="BE663" s="48"/>
      <c r="BF663" s="48"/>
      <c r="BG663" s="48"/>
      <c r="BH663" s="48"/>
      <c r="BI663" s="48"/>
      <c r="BJ663" s="48"/>
      <c r="BK663" s="48"/>
    </row>
    <row r="664" spans="1:63" ht="14.25" customHeight="1" x14ac:dyDescent="0.35">
      <c r="A664" s="529" t="s">
        <v>172</v>
      </c>
      <c r="B664" s="528">
        <v>0.49010497413004089</v>
      </c>
      <c r="C664" s="528">
        <v>6.3610213497207538E-2</v>
      </c>
      <c r="D664" s="528">
        <v>0.39750312867736326</v>
      </c>
      <c r="E664" s="528">
        <v>3.754879802753236E-2</v>
      </c>
      <c r="F664" s="528">
        <v>1.123288566785597E-2</v>
      </c>
      <c r="G664" s="48"/>
      <c r="H664" s="48"/>
      <c r="I664" s="48"/>
      <c r="J664" s="48"/>
      <c r="K664" s="48"/>
      <c r="L664" s="48"/>
      <c r="M664" s="48"/>
      <c r="N664" s="48"/>
      <c r="O664" s="48"/>
      <c r="P664" s="48"/>
      <c r="Q664" s="48"/>
      <c r="R664" s="48"/>
      <c r="S664" s="48"/>
      <c r="T664" s="48"/>
      <c r="U664" s="48"/>
      <c r="V664" s="48"/>
      <c r="W664" s="48"/>
      <c r="X664" s="48"/>
      <c r="Y664" s="48"/>
      <c r="Z664" s="48"/>
      <c r="AA664" s="48"/>
      <c r="AB664" s="48"/>
      <c r="AC664" s="48"/>
      <c r="AD664" s="48"/>
      <c r="AE664" s="48"/>
      <c r="AF664" s="48"/>
      <c r="AG664" s="48"/>
      <c r="AH664" s="48"/>
      <c r="AI664" s="48"/>
      <c r="AJ664" s="48"/>
      <c r="AK664" s="48"/>
      <c r="AL664" s="48"/>
      <c r="AM664" s="48"/>
      <c r="AN664" s="48"/>
      <c r="AO664" s="48"/>
      <c r="AP664" s="48"/>
      <c r="AQ664" s="48"/>
      <c r="AR664" s="48"/>
      <c r="AS664" s="48"/>
      <c r="AT664" s="48"/>
      <c r="AU664" s="48"/>
      <c r="AV664" s="48"/>
      <c r="AW664" s="48"/>
      <c r="AX664" s="48"/>
      <c r="AY664" s="48"/>
      <c r="AZ664" s="48"/>
      <c r="BA664" s="48"/>
      <c r="BB664" s="48"/>
      <c r="BC664" s="48"/>
      <c r="BD664" s="48"/>
      <c r="BE664" s="48"/>
      <c r="BF664" s="48"/>
      <c r="BG664" s="48"/>
      <c r="BH664" s="48"/>
      <c r="BI664" s="48"/>
      <c r="BJ664" s="48"/>
      <c r="BK664" s="48"/>
    </row>
    <row r="665" spans="1:63" ht="14.25" customHeight="1" x14ac:dyDescent="0.35">
      <c r="A665" s="529" t="s">
        <v>173</v>
      </c>
      <c r="B665" s="528">
        <v>0.54587602822405012</v>
      </c>
      <c r="C665" s="528">
        <v>8.8031658722948838E-2</v>
      </c>
      <c r="D665" s="528">
        <v>0.27928917206963921</v>
      </c>
      <c r="E665" s="528">
        <v>5.4092113941535888E-2</v>
      </c>
      <c r="F665" s="528">
        <v>3.2711027041825776E-2</v>
      </c>
      <c r="G665" s="48"/>
      <c r="H665" s="48"/>
      <c r="I665" s="48"/>
      <c r="J665" s="48"/>
      <c r="K665" s="48"/>
      <c r="L665" s="48"/>
      <c r="M665" s="48"/>
      <c r="N665" s="48"/>
      <c r="O665" s="48"/>
      <c r="P665" s="48"/>
      <c r="Q665" s="48"/>
      <c r="R665" s="48"/>
      <c r="S665" s="48"/>
      <c r="T665" s="48"/>
      <c r="U665" s="48"/>
      <c r="V665" s="48"/>
      <c r="W665" s="48"/>
      <c r="X665" s="48"/>
      <c r="Y665" s="48"/>
      <c r="Z665" s="48"/>
      <c r="AA665" s="48"/>
      <c r="AB665" s="48"/>
      <c r="AC665" s="48"/>
      <c r="AD665" s="48"/>
      <c r="AE665" s="48"/>
      <c r="AF665" s="48"/>
      <c r="AG665" s="48"/>
      <c r="AH665" s="48"/>
      <c r="AI665" s="48"/>
      <c r="AJ665" s="48"/>
      <c r="AK665" s="48"/>
      <c r="AL665" s="48"/>
      <c r="AM665" s="48"/>
      <c r="AN665" s="48"/>
      <c r="AO665" s="48"/>
      <c r="AP665" s="48"/>
      <c r="AQ665" s="48"/>
      <c r="AR665" s="48"/>
      <c r="AS665" s="48"/>
      <c r="AT665" s="48"/>
      <c r="AU665" s="48"/>
      <c r="AV665" s="48"/>
      <c r="AW665" s="48"/>
      <c r="AX665" s="48"/>
      <c r="AY665" s="48"/>
      <c r="AZ665" s="48"/>
      <c r="BA665" s="48"/>
      <c r="BB665" s="48"/>
      <c r="BC665" s="48"/>
      <c r="BD665" s="48"/>
      <c r="BE665" s="48"/>
      <c r="BF665" s="48"/>
      <c r="BG665" s="48"/>
      <c r="BH665" s="48"/>
      <c r="BI665" s="48"/>
      <c r="BJ665" s="48"/>
      <c r="BK665" s="48"/>
    </row>
    <row r="666" spans="1:63" ht="14.25" customHeight="1" x14ac:dyDescent="0.35">
      <c r="A666" s="530" t="s">
        <v>136</v>
      </c>
      <c r="B666" s="528">
        <v>0.49584248093586608</v>
      </c>
      <c r="C666" s="528">
        <v>6.7822181212680438E-2</v>
      </c>
      <c r="D666" s="528">
        <v>0.34551290209678964</v>
      </c>
      <c r="E666" s="528">
        <v>5.0484160064483974E-2</v>
      </c>
      <c r="F666" s="528">
        <v>4.0338275690179864E-2</v>
      </c>
      <c r="G666" s="48"/>
      <c r="H666" s="48"/>
      <c r="I666" s="48"/>
      <c r="J666" s="48"/>
      <c r="K666" s="48"/>
      <c r="L666" s="48"/>
      <c r="M666" s="48"/>
      <c r="N666" s="48"/>
      <c r="O666" s="48"/>
      <c r="P666" s="48"/>
      <c r="Q666" s="48"/>
      <c r="R666" s="48"/>
      <c r="S666" s="48"/>
      <c r="T666" s="48"/>
      <c r="U666" s="48"/>
      <c r="V666" s="48"/>
      <c r="W666" s="48"/>
      <c r="X666" s="48"/>
      <c r="Y666" s="48"/>
      <c r="Z666" s="48"/>
      <c r="AA666" s="48"/>
      <c r="AB666" s="48"/>
      <c r="AC666" s="48"/>
      <c r="AD666" s="48"/>
      <c r="AE666" s="48"/>
      <c r="AF666" s="48"/>
      <c r="AG666" s="48"/>
      <c r="AH666" s="48"/>
      <c r="AI666" s="48"/>
      <c r="AJ666" s="48"/>
      <c r="AK666" s="48"/>
      <c r="AL666" s="48"/>
      <c r="AM666" s="48"/>
      <c r="AN666" s="48"/>
      <c r="AO666" s="48"/>
      <c r="AP666" s="48"/>
      <c r="AQ666" s="48"/>
      <c r="AR666" s="48"/>
      <c r="AS666" s="48"/>
      <c r="AT666" s="48"/>
      <c r="AU666" s="48"/>
      <c r="AV666" s="48"/>
      <c r="AW666" s="48"/>
      <c r="AX666" s="48"/>
      <c r="AY666" s="48"/>
      <c r="AZ666" s="48"/>
      <c r="BA666" s="48"/>
      <c r="BB666" s="48"/>
      <c r="BC666" s="48"/>
      <c r="BD666" s="48"/>
      <c r="BE666" s="48"/>
      <c r="BF666" s="48"/>
      <c r="BG666" s="48"/>
      <c r="BH666" s="48"/>
      <c r="BI666" s="48"/>
      <c r="BJ666" s="48"/>
      <c r="BK666" s="48"/>
    </row>
    <row r="667" spans="1:63" ht="14.25" customHeight="1" x14ac:dyDescent="0.35">
      <c r="A667" s="530" t="s">
        <v>197</v>
      </c>
      <c r="B667" s="528">
        <v>0.53381768520799822</v>
      </c>
      <c r="C667" s="528">
        <v>0.20711825454407873</v>
      </c>
      <c r="D667" s="528">
        <v>0.33674370147547744</v>
      </c>
      <c r="E667" s="528">
        <v>2.1710783504104779E-3</v>
      </c>
      <c r="F667" s="528">
        <v>-7.9850719577964968E-2</v>
      </c>
      <c r="G667" s="48"/>
      <c r="H667" s="48"/>
      <c r="I667" s="48"/>
      <c r="J667" s="48"/>
      <c r="K667" s="48"/>
      <c r="L667" s="48"/>
      <c r="M667" s="48"/>
      <c r="N667" s="48"/>
      <c r="O667" s="48"/>
      <c r="P667" s="48"/>
      <c r="Q667" s="48"/>
      <c r="R667" s="48"/>
      <c r="S667" s="48"/>
      <c r="T667" s="48"/>
      <c r="U667" s="48"/>
      <c r="V667" s="48"/>
      <c r="W667" s="48"/>
      <c r="X667" s="48"/>
      <c r="Y667" s="48"/>
      <c r="Z667" s="48"/>
      <c r="AA667" s="48"/>
      <c r="AB667" s="48"/>
      <c r="AC667" s="48"/>
      <c r="AD667" s="48"/>
      <c r="AE667" s="48"/>
      <c r="AF667" s="48"/>
      <c r="AG667" s="48"/>
      <c r="AH667" s="48"/>
      <c r="AI667" s="48"/>
      <c r="AJ667" s="48"/>
      <c r="AK667" s="48"/>
      <c r="AL667" s="48"/>
      <c r="AM667" s="48"/>
      <c r="AN667" s="48"/>
      <c r="AO667" s="48"/>
      <c r="AP667" s="48"/>
      <c r="AQ667" s="48"/>
      <c r="AR667" s="48"/>
      <c r="AS667" s="48"/>
      <c r="AT667" s="48"/>
      <c r="AU667" s="48"/>
      <c r="AV667" s="48"/>
      <c r="AW667" s="48"/>
      <c r="AX667" s="48"/>
      <c r="AY667" s="48"/>
      <c r="AZ667" s="48"/>
      <c r="BA667" s="48"/>
      <c r="BB667" s="48"/>
      <c r="BC667" s="48"/>
      <c r="BD667" s="48"/>
      <c r="BE667" s="48"/>
      <c r="BF667" s="48"/>
      <c r="BG667" s="48"/>
      <c r="BH667" s="48"/>
      <c r="BI667" s="48"/>
      <c r="BJ667" s="48"/>
      <c r="BK667" s="48"/>
    </row>
    <row r="668" spans="1:63" ht="14.25" customHeight="1" x14ac:dyDescent="0.35">
      <c r="A668" s="530" t="s">
        <v>218</v>
      </c>
      <c r="B668" s="528">
        <v>0.53575080029895228</v>
      </c>
      <c r="C668" s="528">
        <v>0.10730222274543458</v>
      </c>
      <c r="D668" s="528">
        <v>0.25749510814669951</v>
      </c>
      <c r="E668" s="528">
        <v>6.5149741672558978E-2</v>
      </c>
      <c r="F668" s="528">
        <v>3.43021271363547E-2</v>
      </c>
      <c r="G668" s="48"/>
      <c r="H668" s="48"/>
      <c r="I668" s="48"/>
      <c r="J668" s="48"/>
      <c r="K668" s="48"/>
      <c r="L668" s="48"/>
      <c r="M668" s="48"/>
      <c r="N668" s="48"/>
      <c r="O668" s="48"/>
      <c r="P668" s="48"/>
      <c r="Q668" s="48"/>
      <c r="R668" s="48"/>
      <c r="S668" s="48"/>
      <c r="T668" s="48"/>
      <c r="U668" s="48"/>
      <c r="V668" s="48"/>
      <c r="W668" s="48"/>
      <c r="X668" s="48"/>
      <c r="Y668" s="48"/>
      <c r="Z668" s="48"/>
      <c r="AA668" s="48"/>
      <c r="AB668" s="48"/>
      <c r="AC668" s="48"/>
      <c r="AD668" s="48"/>
      <c r="AE668" s="48"/>
      <c r="AF668" s="48"/>
      <c r="AG668" s="48"/>
      <c r="AH668" s="48"/>
      <c r="AI668" s="48"/>
      <c r="AJ668" s="48"/>
      <c r="AK668" s="48"/>
      <c r="AL668" s="48"/>
      <c r="AM668" s="48"/>
      <c r="AN668" s="48"/>
      <c r="AO668" s="48"/>
      <c r="AP668" s="48"/>
      <c r="AQ668" s="48"/>
      <c r="AR668" s="48"/>
      <c r="AS668" s="48"/>
      <c r="AT668" s="48"/>
      <c r="AU668" s="48"/>
      <c r="AV668" s="48"/>
      <c r="AW668" s="48"/>
      <c r="AX668" s="48"/>
      <c r="AY668" s="48"/>
      <c r="AZ668" s="48"/>
      <c r="BA668" s="48"/>
      <c r="BB668" s="48"/>
      <c r="BC668" s="48"/>
      <c r="BD668" s="48"/>
      <c r="BE668" s="48"/>
      <c r="BF668" s="48"/>
      <c r="BG668" s="48"/>
      <c r="BH668" s="48"/>
      <c r="BI668" s="48"/>
      <c r="BJ668" s="48"/>
      <c r="BK668" s="48"/>
    </row>
    <row r="669" spans="1:63" ht="14.25" customHeight="1" x14ac:dyDescent="0.35">
      <c r="A669" s="530" t="s">
        <v>198</v>
      </c>
      <c r="B669" s="528">
        <v>0.40493253100585885</v>
      </c>
      <c r="C669" s="528">
        <v>0.13753833533302531</v>
      </c>
      <c r="D669" s="528">
        <v>0.33005326101132615</v>
      </c>
      <c r="E669" s="528">
        <v>8.3507934763649969E-2</v>
      </c>
      <c r="F669" s="528">
        <v>4.3967937886139931E-2</v>
      </c>
      <c r="G669" s="48"/>
      <c r="H669" s="48"/>
      <c r="I669" s="48"/>
      <c r="J669" s="48"/>
      <c r="K669" s="48"/>
      <c r="L669" s="48"/>
      <c r="M669" s="48"/>
      <c r="N669" s="48"/>
      <c r="O669" s="48"/>
      <c r="P669" s="48"/>
      <c r="Q669" s="48"/>
      <c r="R669" s="48"/>
      <c r="S669" s="48"/>
      <c r="T669" s="48"/>
      <c r="U669" s="48"/>
      <c r="V669" s="48"/>
      <c r="W669" s="48"/>
      <c r="X669" s="48"/>
      <c r="Y669" s="48"/>
      <c r="Z669" s="48"/>
      <c r="AA669" s="48"/>
      <c r="AB669" s="48"/>
      <c r="AC669" s="48"/>
      <c r="AD669" s="48"/>
      <c r="AE669" s="48"/>
      <c r="AF669" s="48"/>
      <c r="AG669" s="48"/>
      <c r="AH669" s="48"/>
      <c r="AI669" s="48"/>
      <c r="AJ669" s="48"/>
      <c r="AK669" s="48"/>
      <c r="AL669" s="48"/>
      <c r="AM669" s="48"/>
      <c r="AN669" s="48"/>
      <c r="AO669" s="48"/>
      <c r="AP669" s="48"/>
      <c r="AQ669" s="48"/>
      <c r="AR669" s="48"/>
      <c r="AS669" s="48"/>
      <c r="AT669" s="48"/>
      <c r="AU669" s="48"/>
      <c r="AV669" s="48"/>
      <c r="AW669" s="48"/>
      <c r="AX669" s="48"/>
      <c r="AY669" s="48"/>
      <c r="AZ669" s="48"/>
      <c r="BA669" s="48"/>
      <c r="BB669" s="48"/>
      <c r="BC669" s="48"/>
      <c r="BD669" s="48"/>
      <c r="BE669" s="48"/>
      <c r="BF669" s="48"/>
      <c r="BG669" s="48"/>
      <c r="BH669" s="48"/>
      <c r="BI669" s="48"/>
      <c r="BJ669" s="48"/>
      <c r="BK669" s="48"/>
    </row>
    <row r="670" spans="1:63" ht="14.25" customHeight="1" x14ac:dyDescent="0.35">
      <c r="A670" s="530" t="s">
        <v>140</v>
      </c>
      <c r="B670" s="528">
        <v>0.38549555104019673</v>
      </c>
      <c r="C670" s="528">
        <v>4.7530891874337851E-2</v>
      </c>
      <c r="D670" s="528">
        <v>0.24771133064860798</v>
      </c>
      <c r="E670" s="528">
        <v>0.18279585322516995</v>
      </c>
      <c r="F670" s="528">
        <v>0.13646637321168753</v>
      </c>
      <c r="G670" s="48"/>
      <c r="H670" s="48"/>
      <c r="I670" s="48"/>
      <c r="J670" s="48"/>
      <c r="K670" s="48"/>
      <c r="L670" s="48"/>
      <c r="M670" s="48"/>
      <c r="N670" s="48"/>
      <c r="O670" s="48"/>
      <c r="P670" s="48"/>
      <c r="Q670" s="48"/>
      <c r="R670" s="48"/>
      <c r="S670" s="48"/>
      <c r="T670" s="48"/>
      <c r="U670" s="48"/>
      <c r="V670" s="48"/>
      <c r="W670" s="48"/>
      <c r="X670" s="48"/>
      <c r="Y670" s="48"/>
      <c r="Z670" s="48"/>
      <c r="AA670" s="48"/>
      <c r="AB670" s="48"/>
      <c r="AC670" s="48"/>
      <c r="AD670" s="48"/>
      <c r="AE670" s="48"/>
      <c r="AF670" s="48"/>
      <c r="AG670" s="48"/>
      <c r="AH670" s="48"/>
      <c r="AI670" s="48"/>
      <c r="AJ670" s="48"/>
      <c r="AK670" s="48"/>
      <c r="AL670" s="48"/>
      <c r="AM670" s="48"/>
      <c r="AN670" s="48"/>
      <c r="AO670" s="48"/>
      <c r="AP670" s="48"/>
      <c r="AQ670" s="48"/>
      <c r="AR670" s="48"/>
      <c r="AS670" s="48"/>
      <c r="AT670" s="48"/>
      <c r="AU670" s="48"/>
      <c r="AV670" s="48"/>
      <c r="AW670" s="48"/>
      <c r="AX670" s="48"/>
      <c r="AY670" s="48"/>
      <c r="AZ670" s="48"/>
      <c r="BA670" s="48"/>
      <c r="BB670" s="48"/>
      <c r="BC670" s="48"/>
      <c r="BD670" s="48"/>
      <c r="BE670" s="48"/>
      <c r="BF670" s="48"/>
      <c r="BG670" s="48"/>
      <c r="BH670" s="48"/>
      <c r="BI670" s="48"/>
      <c r="BJ670" s="48"/>
      <c r="BK670" s="48"/>
    </row>
    <row r="671" spans="1:63" ht="14.25" customHeight="1" x14ac:dyDescent="0.35">
      <c r="A671" s="530" t="s">
        <v>199</v>
      </c>
      <c r="B671" s="528">
        <v>0.49189997900479621</v>
      </c>
      <c r="C671" s="528">
        <v>0.11024024569498725</v>
      </c>
      <c r="D671" s="528">
        <v>0.27987257039560909</v>
      </c>
      <c r="E671" s="528">
        <v>9.2030096452326196E-2</v>
      </c>
      <c r="F671" s="528">
        <v>2.5957108452281302E-2</v>
      </c>
      <c r="G671" s="48"/>
      <c r="H671" s="48"/>
      <c r="I671" s="48"/>
      <c r="J671" s="48"/>
      <c r="K671" s="48"/>
      <c r="L671" s="48"/>
      <c r="M671" s="48"/>
      <c r="N671" s="48"/>
      <c r="O671" s="48"/>
      <c r="P671" s="48"/>
      <c r="Q671" s="48"/>
      <c r="R671" s="48"/>
      <c r="S671" s="48"/>
      <c r="T671" s="48"/>
      <c r="U671" s="48"/>
      <c r="V671" s="48"/>
      <c r="W671" s="48"/>
      <c r="X671" s="48"/>
      <c r="Y671" s="48"/>
      <c r="Z671" s="48"/>
      <c r="AA671" s="48"/>
      <c r="AB671" s="48"/>
      <c r="AC671" s="48"/>
      <c r="AD671" s="48"/>
      <c r="AE671" s="48"/>
      <c r="AF671" s="48"/>
      <c r="AG671" s="48"/>
      <c r="AH671" s="48"/>
      <c r="AI671" s="48"/>
      <c r="AJ671" s="48"/>
      <c r="AK671" s="48"/>
      <c r="AL671" s="48"/>
      <c r="AM671" s="48"/>
      <c r="AN671" s="48"/>
      <c r="AO671" s="48"/>
      <c r="AP671" s="48"/>
      <c r="AQ671" s="48"/>
      <c r="AR671" s="48"/>
      <c r="AS671" s="48"/>
      <c r="AT671" s="48"/>
      <c r="AU671" s="48"/>
      <c r="AV671" s="48"/>
      <c r="AW671" s="48"/>
      <c r="AX671" s="48"/>
      <c r="AY671" s="48"/>
      <c r="AZ671" s="48"/>
      <c r="BA671" s="48"/>
      <c r="BB671" s="48"/>
      <c r="BC671" s="48"/>
      <c r="BD671" s="48"/>
      <c r="BE671" s="48"/>
      <c r="BF671" s="48"/>
      <c r="BG671" s="48"/>
      <c r="BH671" s="48"/>
      <c r="BI671" s="48"/>
      <c r="BJ671" s="48"/>
      <c r="BK671" s="48"/>
    </row>
    <row r="672" spans="1:63" ht="14.25" customHeight="1" x14ac:dyDescent="0.35">
      <c r="A672" s="530" t="s">
        <v>142</v>
      </c>
      <c r="B672" s="528">
        <v>0.43816121990425544</v>
      </c>
      <c r="C672" s="528">
        <v>9.4402116368284786E-2</v>
      </c>
      <c r="D672" s="528">
        <v>0.40215011590460864</v>
      </c>
      <c r="E672" s="528">
        <v>2.0671771123027694E-2</v>
      </c>
      <c r="F672" s="528">
        <v>4.461477669982334E-2</v>
      </c>
      <c r="G672" s="48"/>
      <c r="H672" s="48"/>
      <c r="I672" s="48"/>
      <c r="J672" s="48"/>
      <c r="K672" s="48"/>
      <c r="L672" s="48"/>
      <c r="M672" s="48"/>
      <c r="N672" s="48"/>
      <c r="O672" s="48"/>
      <c r="P672" s="48"/>
      <c r="Q672" s="48"/>
      <c r="R672" s="48"/>
      <c r="S672" s="48"/>
      <c r="T672" s="48"/>
      <c r="U672" s="48"/>
      <c r="V672" s="48"/>
      <c r="W672" s="48"/>
      <c r="X672" s="48"/>
      <c r="Y672" s="48"/>
      <c r="Z672" s="48"/>
      <c r="AA672" s="48"/>
      <c r="AB672" s="48"/>
      <c r="AC672" s="48"/>
      <c r="AD672" s="48"/>
      <c r="AE672" s="48"/>
      <c r="AF672" s="48"/>
      <c r="AG672" s="48"/>
      <c r="AH672" s="48"/>
      <c r="AI672" s="48"/>
      <c r="AJ672" s="48"/>
      <c r="AK672" s="48"/>
      <c r="AL672" s="48"/>
      <c r="AM672" s="48"/>
      <c r="AN672" s="48"/>
      <c r="AO672" s="48"/>
      <c r="AP672" s="48"/>
      <c r="AQ672" s="48"/>
      <c r="AR672" s="48"/>
      <c r="AS672" s="48"/>
      <c r="AT672" s="48"/>
      <c r="AU672" s="48"/>
      <c r="AV672" s="48"/>
      <c r="AW672" s="48"/>
      <c r="AX672" s="48"/>
      <c r="AY672" s="48"/>
      <c r="AZ672" s="48"/>
      <c r="BA672" s="48"/>
      <c r="BB672" s="48"/>
      <c r="BC672" s="48"/>
      <c r="BD672" s="48"/>
      <c r="BE672" s="48"/>
      <c r="BF672" s="48"/>
      <c r="BG672" s="48"/>
      <c r="BH672" s="48"/>
      <c r="BI672" s="48"/>
      <c r="BJ672" s="48"/>
      <c r="BK672" s="48"/>
    </row>
    <row r="673" spans="1:63" ht="14.25" customHeight="1" x14ac:dyDescent="0.35">
      <c r="A673" s="530" t="s">
        <v>143</v>
      </c>
      <c r="B673" s="528">
        <v>0.51829824830737214</v>
      </c>
      <c r="C673" s="528">
        <v>9.0521723793331191E-2</v>
      </c>
      <c r="D673" s="528">
        <v>0.26987864108776694</v>
      </c>
      <c r="E673" s="528">
        <v>6.9234046107247565E-2</v>
      </c>
      <c r="F673" s="528">
        <v>5.2067340704281879E-2</v>
      </c>
      <c r="G673" s="48"/>
      <c r="H673" s="48"/>
      <c r="I673" s="48"/>
      <c r="J673" s="48"/>
      <c r="K673" s="48"/>
      <c r="L673" s="48"/>
      <c r="M673" s="48"/>
      <c r="N673" s="48"/>
      <c r="O673" s="48"/>
      <c r="P673" s="48"/>
      <c r="Q673" s="48"/>
      <c r="R673" s="48"/>
      <c r="S673" s="48"/>
      <c r="T673" s="48"/>
      <c r="U673" s="48"/>
      <c r="V673" s="48"/>
      <c r="W673" s="48"/>
      <c r="X673" s="48"/>
      <c r="Y673" s="48"/>
      <c r="Z673" s="48"/>
      <c r="AA673" s="48"/>
      <c r="AB673" s="48"/>
      <c r="AC673" s="48"/>
      <c r="AD673" s="48"/>
      <c r="AE673" s="48"/>
      <c r="AF673" s="48"/>
      <c r="AG673" s="48"/>
      <c r="AH673" s="48"/>
      <c r="AI673" s="48"/>
      <c r="AJ673" s="48"/>
      <c r="AK673" s="48"/>
      <c r="AL673" s="48"/>
      <c r="AM673" s="48"/>
      <c r="AN673" s="48"/>
      <c r="AO673" s="48"/>
      <c r="AP673" s="48"/>
      <c r="AQ673" s="48"/>
      <c r="AR673" s="48"/>
      <c r="AS673" s="48"/>
      <c r="AT673" s="48"/>
      <c r="AU673" s="48"/>
      <c r="AV673" s="48"/>
      <c r="AW673" s="48"/>
      <c r="AX673" s="48"/>
      <c r="AY673" s="48"/>
      <c r="AZ673" s="48"/>
      <c r="BA673" s="48"/>
      <c r="BB673" s="48"/>
      <c r="BC673" s="48"/>
      <c r="BD673" s="48"/>
      <c r="BE673" s="48"/>
      <c r="BF673" s="48"/>
      <c r="BG673" s="48"/>
      <c r="BH673" s="48"/>
      <c r="BI673" s="48"/>
      <c r="BJ673" s="48"/>
      <c r="BK673" s="48"/>
    </row>
    <row r="675" spans="1:63" ht="14.25" customHeight="1" x14ac:dyDescent="0.35">
      <c r="A675" s="197" t="s">
        <v>1427</v>
      </c>
    </row>
    <row r="676" spans="1:63" ht="14.25" customHeight="1" x14ac:dyDescent="0.35">
      <c r="A676" s="39" t="s">
        <v>1491</v>
      </c>
      <c r="B676" s="2"/>
    </row>
    <row r="677" spans="1:63" ht="14.25" customHeight="1" x14ac:dyDescent="0.35">
      <c r="A677" s="43" t="s">
        <v>1449</v>
      </c>
      <c r="B677" s="11" t="s">
        <v>223</v>
      </c>
    </row>
    <row r="678" spans="1:63" ht="14.25" customHeight="1" x14ac:dyDescent="0.35">
      <c r="A678" s="523">
        <v>0</v>
      </c>
      <c r="B678" s="524" t="s">
        <v>1456</v>
      </c>
    </row>
    <row r="679" spans="1:63" ht="14.25" customHeight="1" x14ac:dyDescent="0.35">
      <c r="A679" s="523">
        <v>1</v>
      </c>
      <c r="B679" s="524" t="s">
        <v>1525</v>
      </c>
    </row>
    <row r="680" spans="1:63" ht="14.25" customHeight="1" x14ac:dyDescent="0.35">
      <c r="A680" s="44" t="s">
        <v>224</v>
      </c>
      <c r="B680" s="45">
        <v>0</v>
      </c>
    </row>
    <row r="682" spans="1:63" ht="14.25" customHeight="1" x14ac:dyDescent="0.35">
      <c r="A682" s="17" t="s">
        <v>727</v>
      </c>
      <c r="B682" s="39" t="s">
        <v>1492</v>
      </c>
    </row>
    <row r="683" spans="1:63" ht="14.25" customHeight="1" x14ac:dyDescent="0.35">
      <c r="A683" s="86" t="s">
        <v>448</v>
      </c>
      <c r="B683" s="525" t="s">
        <v>28</v>
      </c>
    </row>
    <row r="684" spans="1:63" ht="14.25" customHeight="1" x14ac:dyDescent="0.35">
      <c r="A684" s="86" t="s">
        <v>180</v>
      </c>
      <c r="B684" s="115">
        <v>2025</v>
      </c>
    </row>
    <row r="685" spans="1:63" ht="14.25" customHeight="1" x14ac:dyDescent="0.35">
      <c r="A685" s="165"/>
    </row>
    <row r="686" spans="1:63" ht="14.25" customHeight="1" x14ac:dyDescent="0.35">
      <c r="A686" s="39" t="s">
        <v>1493</v>
      </c>
      <c r="G686" s="48"/>
      <c r="H686" s="48"/>
      <c r="I686" s="48"/>
      <c r="J686" s="48"/>
      <c r="K686" s="48"/>
      <c r="L686" s="48"/>
      <c r="M686" s="48"/>
      <c r="N686" s="48"/>
      <c r="O686" s="48"/>
      <c r="P686" s="48"/>
      <c r="Q686" s="48"/>
      <c r="R686" s="48"/>
      <c r="S686" s="48"/>
      <c r="T686" s="48"/>
      <c r="U686" s="48"/>
      <c r="V686" s="48"/>
      <c r="W686" s="48"/>
      <c r="X686" s="48"/>
      <c r="Y686" s="48"/>
      <c r="Z686" s="48"/>
      <c r="AA686" s="48"/>
      <c r="AB686" s="48"/>
      <c r="AC686" s="48"/>
      <c r="AD686" s="48"/>
      <c r="AE686" s="48"/>
      <c r="AF686" s="48"/>
      <c r="AG686" s="48"/>
      <c r="AH686" s="48"/>
      <c r="AI686" s="48"/>
      <c r="AJ686" s="48"/>
      <c r="AK686" s="48"/>
      <c r="AL686" s="48"/>
      <c r="AM686" s="48"/>
      <c r="AN686" s="48"/>
      <c r="AO686" s="48"/>
      <c r="AP686" s="48"/>
      <c r="AQ686" s="48"/>
      <c r="AR686" s="48"/>
      <c r="AS686" s="48"/>
      <c r="AT686" s="48"/>
      <c r="AU686" s="48"/>
      <c r="AV686" s="48"/>
      <c r="AW686" s="48"/>
      <c r="AX686" s="48"/>
      <c r="AY686" s="48"/>
      <c r="AZ686" s="48"/>
      <c r="BA686" s="48"/>
      <c r="BB686" s="48"/>
      <c r="BC686" s="48"/>
      <c r="BD686" s="48"/>
      <c r="BE686" s="48"/>
      <c r="BF686" s="48"/>
      <c r="BG686" s="48"/>
      <c r="BH686" s="48"/>
      <c r="BI686" s="48"/>
      <c r="BJ686" s="48"/>
      <c r="BK686" s="48"/>
    </row>
    <row r="687" spans="1:63" ht="14.25" customHeight="1" x14ac:dyDescent="0.35">
      <c r="A687" s="44" t="s">
        <v>1470</v>
      </c>
      <c r="B687" s="39" t="s">
        <v>1494</v>
      </c>
      <c r="C687" s="39" t="s">
        <v>1495</v>
      </c>
      <c r="D687" s="39" t="s">
        <v>1496</v>
      </c>
      <c r="E687" s="39" t="s">
        <v>1497</v>
      </c>
      <c r="F687" s="39" t="s">
        <v>1498</v>
      </c>
      <c r="G687" s="39" t="s">
        <v>1499</v>
      </c>
      <c r="H687" s="39" t="s">
        <v>1500</v>
      </c>
      <c r="I687" s="39" t="s">
        <v>1501</v>
      </c>
      <c r="J687" s="39" t="s">
        <v>1502</v>
      </c>
      <c r="K687" s="39" t="s">
        <v>1503</v>
      </c>
      <c r="L687" s="48"/>
      <c r="M687" s="48"/>
      <c r="N687" s="48"/>
      <c r="O687" s="48"/>
      <c r="P687" s="48"/>
      <c r="Q687" s="48"/>
      <c r="R687" s="48"/>
      <c r="S687" s="48"/>
      <c r="T687" s="48"/>
      <c r="U687" s="48"/>
      <c r="V687" s="48"/>
      <c r="W687" s="48"/>
      <c r="X687" s="48"/>
      <c r="Y687" s="48"/>
      <c r="Z687" s="48"/>
      <c r="AA687" s="48"/>
      <c r="AB687" s="48"/>
      <c r="AC687" s="48"/>
      <c r="AD687" s="48"/>
      <c r="AE687" s="48"/>
      <c r="AF687" s="48"/>
      <c r="AG687" s="48"/>
      <c r="AH687" s="48"/>
      <c r="AI687" s="48"/>
      <c r="AJ687" s="48"/>
      <c r="AK687" s="48"/>
      <c r="AL687" s="48"/>
      <c r="AM687" s="48"/>
      <c r="AN687" s="48"/>
      <c r="AO687" s="48"/>
      <c r="AP687" s="48"/>
      <c r="AQ687" s="48"/>
      <c r="AR687" s="48"/>
      <c r="AS687" s="48"/>
      <c r="AT687" s="48"/>
      <c r="AU687" s="48"/>
      <c r="AV687" s="48"/>
      <c r="AW687" s="48"/>
      <c r="AX687" s="48"/>
      <c r="AY687" s="48"/>
      <c r="AZ687" s="48"/>
      <c r="BA687" s="48"/>
      <c r="BB687" s="48"/>
      <c r="BC687" s="48"/>
      <c r="BD687" s="48"/>
      <c r="BE687" s="48"/>
      <c r="BF687" s="48"/>
      <c r="BG687" s="48"/>
      <c r="BH687" s="48"/>
      <c r="BI687" s="48"/>
      <c r="BJ687" s="48"/>
      <c r="BK687" s="48"/>
    </row>
    <row r="688" spans="1:63" ht="14.25" customHeight="1" x14ac:dyDescent="0.35">
      <c r="A688" s="527" t="s">
        <v>291</v>
      </c>
      <c r="B688" s="528">
        <v>9.4841372498294954E-2</v>
      </c>
      <c r="C688" s="528">
        <v>2.9614778579995768E-2</v>
      </c>
      <c r="D688" s="528">
        <v>6.5248641847557687E-2</v>
      </c>
      <c r="E688" s="528">
        <v>0.13202594012370358</v>
      </c>
      <c r="F688" s="528">
        <v>7.7579313750852502E-3</v>
      </c>
      <c r="G688" s="528">
        <v>4.5242350838409261E-3</v>
      </c>
      <c r="H688" s="528">
        <v>0.32413983678652902</v>
      </c>
      <c r="I688" s="528">
        <v>3.2608887373297903E-2</v>
      </c>
      <c r="J688" s="528">
        <v>0.22838421015498225</v>
      </c>
      <c r="K688" s="528">
        <v>8.0854166176712677E-2</v>
      </c>
      <c r="L688" s="48"/>
      <c r="M688" s="48"/>
      <c r="N688" s="48"/>
      <c r="O688" s="48"/>
      <c r="P688" s="48"/>
      <c r="Q688" s="48"/>
      <c r="R688" s="48"/>
      <c r="S688" s="48"/>
      <c r="T688" s="48"/>
      <c r="U688" s="48"/>
      <c r="V688" s="48"/>
      <c r="W688" s="48"/>
      <c r="X688" s="48"/>
      <c r="Y688" s="48"/>
      <c r="Z688" s="48"/>
      <c r="AA688" s="48"/>
      <c r="AB688" s="48"/>
      <c r="AC688" s="48"/>
      <c r="AD688" s="48"/>
      <c r="AE688" s="48"/>
      <c r="AF688" s="48"/>
      <c r="AG688" s="48"/>
      <c r="AH688" s="48"/>
      <c r="AI688" s="48"/>
      <c r="AJ688" s="48"/>
      <c r="AK688" s="48"/>
      <c r="AL688" s="48"/>
      <c r="AM688" s="48"/>
      <c r="AN688" s="48"/>
      <c r="AO688" s="48"/>
      <c r="AP688" s="48"/>
      <c r="AQ688" s="48"/>
      <c r="AR688" s="48"/>
      <c r="AS688" s="48"/>
      <c r="AT688" s="48"/>
      <c r="AU688" s="48"/>
      <c r="AV688" s="48"/>
      <c r="AW688" s="48"/>
      <c r="AX688" s="48"/>
      <c r="AY688" s="48"/>
      <c r="AZ688" s="48"/>
      <c r="BA688" s="48"/>
      <c r="BB688" s="48"/>
      <c r="BC688" s="48"/>
      <c r="BD688" s="48"/>
      <c r="BE688" s="48"/>
      <c r="BF688" s="48"/>
      <c r="BG688" s="48"/>
      <c r="BH688" s="48"/>
      <c r="BI688" s="48"/>
      <c r="BJ688" s="48"/>
      <c r="BK688" s="48"/>
    </row>
    <row r="689" spans="1:63" ht="14.25" customHeight="1" x14ac:dyDescent="0.35">
      <c r="A689" s="529" t="s">
        <v>148</v>
      </c>
      <c r="B689" s="528">
        <v>0.10444360663101106</v>
      </c>
      <c r="C689" s="528">
        <v>3.4739335577815195E-2</v>
      </c>
      <c r="D689" s="528">
        <v>6.7098693857890357E-2</v>
      </c>
      <c r="E689" s="528">
        <v>0.11026042561148243</v>
      </c>
      <c r="F689" s="528">
        <v>1.6403754713970833E-2</v>
      </c>
      <c r="G689" s="528">
        <v>4.3605818038439373E-3</v>
      </c>
      <c r="H689" s="528">
        <v>0.3021727709053364</v>
      </c>
      <c r="I689" s="528">
        <v>2.770813877035861E-2</v>
      </c>
      <c r="J689" s="528">
        <v>0.24650040699440978</v>
      </c>
      <c r="K689" s="528">
        <v>8.6312285133881353E-2</v>
      </c>
      <c r="L689" s="48"/>
      <c r="M689" s="48"/>
      <c r="N689" s="48"/>
      <c r="O689" s="48"/>
      <c r="P689" s="48"/>
      <c r="Q689" s="48"/>
      <c r="R689" s="48"/>
      <c r="S689" s="48"/>
      <c r="T689" s="48"/>
      <c r="U689" s="48"/>
      <c r="V689" s="48"/>
      <c r="W689" s="48"/>
      <c r="X689" s="48"/>
      <c r="Y689" s="48"/>
      <c r="Z689" s="48"/>
      <c r="AA689" s="48"/>
      <c r="AB689" s="48"/>
      <c r="AC689" s="48"/>
      <c r="AD689" s="48"/>
      <c r="AE689" s="48"/>
      <c r="AF689" s="48"/>
      <c r="AG689" s="48"/>
      <c r="AH689" s="48"/>
      <c r="AI689" s="48"/>
      <c r="AJ689" s="48"/>
      <c r="AK689" s="48"/>
      <c r="AL689" s="48"/>
      <c r="AM689" s="48"/>
      <c r="AN689" s="48"/>
      <c r="AO689" s="48"/>
      <c r="AP689" s="48"/>
      <c r="AQ689" s="48"/>
      <c r="AR689" s="48"/>
      <c r="AS689" s="48"/>
      <c r="AT689" s="48"/>
      <c r="AU689" s="48"/>
      <c r="AV689" s="48"/>
      <c r="AW689" s="48"/>
      <c r="AX689" s="48"/>
      <c r="AY689" s="48"/>
      <c r="AZ689" s="48"/>
      <c r="BA689" s="48"/>
      <c r="BB689" s="48"/>
      <c r="BC689" s="48"/>
      <c r="BD689" s="48"/>
      <c r="BE689" s="48"/>
      <c r="BF689" s="48"/>
      <c r="BG689" s="48"/>
      <c r="BH689" s="48"/>
      <c r="BI689" s="48"/>
      <c r="BJ689" s="48"/>
      <c r="BK689" s="48"/>
    </row>
    <row r="690" spans="1:63" ht="14.25" customHeight="1" x14ac:dyDescent="0.35">
      <c r="A690" s="529" t="s">
        <v>149</v>
      </c>
      <c r="B690" s="528">
        <v>9.5806097950233843E-2</v>
      </c>
      <c r="C690" s="528">
        <v>5.8904755957089522E-2</v>
      </c>
      <c r="D690" s="528">
        <v>0.1395284288826901</v>
      </c>
      <c r="E690" s="528">
        <v>0.11765685498979973</v>
      </c>
      <c r="F690" s="528">
        <v>3.3320843221338659E-2</v>
      </c>
      <c r="G690" s="528">
        <v>2.0678074302288466E-2</v>
      </c>
      <c r="H690" s="528">
        <v>0.29122777800907612</v>
      </c>
      <c r="I690" s="528">
        <v>2.5792081268995376E-2</v>
      </c>
      <c r="J690" s="528">
        <v>0.18089151643837517</v>
      </c>
      <c r="K690" s="528">
        <v>3.6193568980112965E-2</v>
      </c>
      <c r="L690" s="48"/>
      <c r="M690" s="48"/>
      <c r="N690" s="48"/>
      <c r="O690" s="48"/>
      <c r="P690" s="48"/>
      <c r="Q690" s="48"/>
      <c r="R690" s="48"/>
      <c r="S690" s="48"/>
      <c r="T690" s="48"/>
      <c r="U690" s="48"/>
      <c r="V690" s="48"/>
      <c r="W690" s="48"/>
      <c r="X690" s="48"/>
      <c r="Y690" s="48"/>
      <c r="Z690" s="48"/>
      <c r="AA690" s="48"/>
      <c r="AB690" s="48"/>
      <c r="AC690" s="48"/>
      <c r="AD690" s="48"/>
      <c r="AE690" s="48"/>
      <c r="AF690" s="48"/>
      <c r="AG690" s="48"/>
      <c r="AH690" s="48"/>
      <c r="AI690" s="48"/>
      <c r="AJ690" s="48"/>
      <c r="AK690" s="48"/>
      <c r="AL690" s="48"/>
      <c r="AM690" s="48"/>
      <c r="AN690" s="48"/>
      <c r="AO690" s="48"/>
      <c r="AP690" s="48"/>
      <c r="AQ690" s="48"/>
      <c r="AR690" s="48"/>
      <c r="AS690" s="48"/>
      <c r="AT690" s="48"/>
      <c r="AU690" s="48"/>
      <c r="AV690" s="48"/>
      <c r="AW690" s="48"/>
      <c r="AX690" s="48"/>
      <c r="AY690" s="48"/>
      <c r="AZ690" s="48"/>
      <c r="BA690" s="48"/>
      <c r="BB690" s="48"/>
      <c r="BC690" s="48"/>
      <c r="BD690" s="48"/>
      <c r="BE690" s="48"/>
      <c r="BF690" s="48"/>
      <c r="BG690" s="48"/>
      <c r="BH690" s="48"/>
      <c r="BI690" s="48"/>
      <c r="BJ690" s="48"/>
      <c r="BK690" s="48"/>
    </row>
    <row r="691" spans="1:63" ht="14.25" customHeight="1" x14ac:dyDescent="0.35">
      <c r="A691" s="529" t="s">
        <v>150</v>
      </c>
      <c r="B691" s="528">
        <v>0.16955985817554731</v>
      </c>
      <c r="C691" s="528">
        <v>7.2185835707321649E-2</v>
      </c>
      <c r="D691" s="528">
        <v>9.2541626530893095E-2</v>
      </c>
      <c r="E691" s="528">
        <v>8.9839232438098188E-2</v>
      </c>
      <c r="F691" s="528">
        <v>1.2371577723840505E-2</v>
      </c>
      <c r="G691" s="528">
        <v>7.6650788027486554E-3</v>
      </c>
      <c r="H691" s="528">
        <v>0.27733795150915391</v>
      </c>
      <c r="I691" s="528">
        <v>3.7782280141356005E-2</v>
      </c>
      <c r="J691" s="528">
        <v>0.1848856240246641</v>
      </c>
      <c r="K691" s="528">
        <v>5.583093494637667E-2</v>
      </c>
      <c r="L691" s="48"/>
      <c r="M691" s="48"/>
      <c r="N691" s="48"/>
      <c r="O691" s="48"/>
      <c r="P691" s="48"/>
      <c r="Q691" s="48"/>
      <c r="R691" s="48"/>
      <c r="S691" s="48"/>
      <c r="T691" s="48"/>
      <c r="U691" s="48"/>
      <c r="V691" s="48"/>
      <c r="W691" s="48"/>
      <c r="X691" s="48"/>
      <c r="Y691" s="48"/>
      <c r="Z691" s="48"/>
      <c r="AA691" s="48"/>
      <c r="AB691" s="48"/>
      <c r="AC691" s="48"/>
      <c r="AD691" s="48"/>
      <c r="AE691" s="48"/>
      <c r="AF691" s="48"/>
      <c r="AG691" s="48"/>
      <c r="AH691" s="48"/>
      <c r="AI691" s="48"/>
      <c r="AJ691" s="48"/>
      <c r="AK691" s="48"/>
      <c r="AL691" s="48"/>
      <c r="AM691" s="48"/>
      <c r="AN691" s="48"/>
      <c r="AO691" s="48"/>
      <c r="AP691" s="48"/>
      <c r="AQ691" s="48"/>
      <c r="AR691" s="48"/>
      <c r="AS691" s="48"/>
      <c r="AT691" s="48"/>
      <c r="AU691" s="48"/>
      <c r="AV691" s="48"/>
      <c r="AW691" s="48"/>
      <c r="AX691" s="48"/>
      <c r="AY691" s="48"/>
      <c r="AZ691" s="48"/>
      <c r="BA691" s="48"/>
      <c r="BB691" s="48"/>
      <c r="BC691" s="48"/>
      <c r="BD691" s="48"/>
      <c r="BE691" s="48"/>
      <c r="BF691" s="48"/>
      <c r="BG691" s="48"/>
      <c r="BH691" s="48"/>
      <c r="BI691" s="48"/>
      <c r="BJ691" s="48"/>
      <c r="BK691" s="48"/>
    </row>
    <row r="692" spans="1:63" ht="14.25" customHeight="1" x14ac:dyDescent="0.35">
      <c r="A692" s="529" t="s">
        <v>151</v>
      </c>
      <c r="B692" s="528">
        <v>0.1608613912151769</v>
      </c>
      <c r="C692" s="528">
        <v>0.10104255682789268</v>
      </c>
      <c r="D692" s="528">
        <v>0.10746880875064091</v>
      </c>
      <c r="E692" s="528">
        <v>6.3749786361305752E-2</v>
      </c>
      <c r="F692" s="528">
        <v>1.3433601093830114E-2</v>
      </c>
      <c r="G692" s="528">
        <v>4.9905998974534266E-2</v>
      </c>
      <c r="H692" s="528">
        <v>0.14561613399418902</v>
      </c>
      <c r="I692" s="528">
        <v>3.8557511536489487E-2</v>
      </c>
      <c r="J692" s="528">
        <v>0.30572551700564005</v>
      </c>
      <c r="K692" s="528">
        <v>1.3638694240300802E-2</v>
      </c>
      <c r="L692" s="48"/>
      <c r="M692" s="48"/>
      <c r="N692" s="48"/>
      <c r="O692" s="48"/>
      <c r="P692" s="48"/>
      <c r="Q692" s="48"/>
      <c r="R692" s="48"/>
      <c r="S692" s="48"/>
      <c r="T692" s="48"/>
      <c r="U692" s="48"/>
      <c r="V692" s="48"/>
      <c r="W692" s="48"/>
      <c r="X692" s="48"/>
      <c r="Y692" s="48"/>
      <c r="Z692" s="48"/>
      <c r="AA692" s="48"/>
      <c r="AB692" s="48"/>
      <c r="AC692" s="48"/>
      <c r="AD692" s="48"/>
      <c r="AE692" s="48"/>
      <c r="AF692" s="48"/>
      <c r="AG692" s="48"/>
      <c r="AH692" s="48"/>
      <c r="AI692" s="48"/>
      <c r="AJ692" s="48"/>
      <c r="AK692" s="48"/>
      <c r="AL692" s="48"/>
      <c r="AM692" s="48"/>
      <c r="AN692" s="48"/>
      <c r="AO692" s="48"/>
      <c r="AP692" s="48"/>
      <c r="AQ692" s="48"/>
      <c r="AR692" s="48"/>
      <c r="AS692" s="48"/>
      <c r="AT692" s="48"/>
      <c r="AU692" s="48"/>
      <c r="AV692" s="48"/>
      <c r="AW692" s="48"/>
      <c r="AX692" s="48"/>
      <c r="AY692" s="48"/>
      <c r="AZ692" s="48"/>
      <c r="BA692" s="48"/>
      <c r="BB692" s="48"/>
      <c r="BC692" s="48"/>
      <c r="BD692" s="48"/>
      <c r="BE692" s="48"/>
      <c r="BF692" s="48"/>
      <c r="BG692" s="48"/>
      <c r="BH692" s="48"/>
      <c r="BI692" s="48"/>
      <c r="BJ692" s="48"/>
      <c r="BK692" s="48"/>
    </row>
    <row r="693" spans="1:63" ht="14.25" customHeight="1" x14ac:dyDescent="0.35">
      <c r="A693" s="529" t="s">
        <v>217</v>
      </c>
      <c r="B693" s="528">
        <v>0.11009251186122089</v>
      </c>
      <c r="C693" s="528">
        <v>4.1104933588486402E-2</v>
      </c>
      <c r="D693" s="528">
        <v>0.10012682164573732</v>
      </c>
      <c r="E693" s="528">
        <v>0.12689071824080261</v>
      </c>
      <c r="F693" s="528">
        <v>3.212890514420301E-2</v>
      </c>
      <c r="G693" s="528">
        <v>1.6629488297306174E-2</v>
      </c>
      <c r="H693" s="528">
        <v>0.29621686501421085</v>
      </c>
      <c r="I693" s="528">
        <v>3.7275372821668387E-2</v>
      </c>
      <c r="J693" s="528">
        <v>0.18954627291565229</v>
      </c>
      <c r="K693" s="528">
        <v>4.9988110470712131E-2</v>
      </c>
      <c r="L693" s="48"/>
      <c r="M693" s="48"/>
      <c r="N693" s="48"/>
      <c r="O693" s="48"/>
      <c r="P693" s="48"/>
      <c r="Q693" s="48"/>
      <c r="R693" s="48"/>
      <c r="S693" s="48"/>
      <c r="T693" s="48"/>
      <c r="U693" s="48"/>
      <c r="V693" s="48"/>
      <c r="W693" s="48"/>
      <c r="X693" s="48"/>
      <c r="Y693" s="48"/>
      <c r="Z693" s="48"/>
      <c r="AA693" s="48"/>
      <c r="AB693" s="48"/>
      <c r="AC693" s="48"/>
      <c r="AD693" s="48"/>
      <c r="AE693" s="48"/>
      <c r="AF693" s="48"/>
      <c r="AG693" s="48"/>
      <c r="AH693" s="48"/>
      <c r="AI693" s="48"/>
      <c r="AJ693" s="48"/>
      <c r="AK693" s="48"/>
      <c r="AL693" s="48"/>
      <c r="AM693" s="48"/>
      <c r="AN693" s="48"/>
      <c r="AO693" s="48"/>
      <c r="AP693" s="48"/>
      <c r="AQ693" s="48"/>
      <c r="AR693" s="48"/>
      <c r="AS693" s="48"/>
      <c r="AT693" s="48"/>
      <c r="AU693" s="48"/>
      <c r="AV693" s="48"/>
      <c r="AW693" s="48"/>
      <c r="AX693" s="48"/>
      <c r="AY693" s="48"/>
      <c r="AZ693" s="48"/>
      <c r="BA693" s="48"/>
      <c r="BB693" s="48"/>
      <c r="BC693" s="48"/>
      <c r="BD693" s="48"/>
      <c r="BE693" s="48"/>
      <c r="BF693" s="48"/>
      <c r="BG693" s="48"/>
      <c r="BH693" s="48"/>
      <c r="BI693" s="48"/>
      <c r="BJ693" s="48"/>
      <c r="BK693" s="48"/>
    </row>
    <row r="694" spans="1:63" ht="14.25" customHeight="1" x14ac:dyDescent="0.35">
      <c r="A694" s="529" t="s">
        <v>153</v>
      </c>
      <c r="B694" s="528">
        <v>7.929747301606889E-2</v>
      </c>
      <c r="C694" s="528">
        <v>4.3623539936989295E-2</v>
      </c>
      <c r="D694" s="528">
        <v>3.6290929003050275E-2</v>
      </c>
      <c r="E694" s="528">
        <v>5.5433227544240529E-2</v>
      </c>
      <c r="F694" s="528">
        <v>1.261756664520035E-2</v>
      </c>
      <c r="G694" s="528">
        <v>3.1119731915271033E-3</v>
      </c>
      <c r="H694" s="528">
        <v>0.3036256222982327</v>
      </c>
      <c r="I694" s="528">
        <v>4.4128705349740283E-2</v>
      </c>
      <c r="J694" s="528">
        <v>0.18688035292166855</v>
      </c>
      <c r="K694" s="528">
        <v>0.23499061009328207</v>
      </c>
      <c r="L694" s="48"/>
      <c r="M694" s="48"/>
      <c r="N694" s="48"/>
      <c r="O694" s="48"/>
      <c r="P694" s="48"/>
      <c r="Q694" s="48"/>
      <c r="R694" s="48"/>
      <c r="S694" s="48"/>
      <c r="T694" s="48"/>
      <c r="U694" s="48"/>
      <c r="V694" s="48"/>
      <c r="W694" s="48"/>
      <c r="X694" s="48"/>
      <c r="Y694" s="48"/>
      <c r="Z694" s="48"/>
      <c r="AA694" s="48"/>
      <c r="AB694" s="48"/>
      <c r="AC694" s="48"/>
      <c r="AD694" s="48"/>
      <c r="AE694" s="48"/>
      <c r="AF694" s="48"/>
      <c r="AG694" s="48"/>
      <c r="AH694" s="48"/>
      <c r="AI694" s="48"/>
      <c r="AJ694" s="48"/>
      <c r="AK694" s="48"/>
      <c r="AL694" s="48"/>
      <c r="AM694" s="48"/>
      <c r="AN694" s="48"/>
      <c r="AO694" s="48"/>
      <c r="AP694" s="48"/>
      <c r="AQ694" s="48"/>
      <c r="AR694" s="48"/>
      <c r="AS694" s="48"/>
      <c r="AT694" s="48"/>
      <c r="AU694" s="48"/>
      <c r="AV694" s="48"/>
      <c r="AW694" s="48"/>
      <c r="AX694" s="48"/>
      <c r="AY694" s="48"/>
      <c r="AZ694" s="48"/>
      <c r="BA694" s="48"/>
      <c r="BB694" s="48"/>
      <c r="BC694" s="48"/>
      <c r="BD694" s="48"/>
      <c r="BE694" s="48"/>
      <c r="BF694" s="48"/>
      <c r="BG694" s="48"/>
      <c r="BH694" s="48"/>
      <c r="BI694" s="48"/>
      <c r="BJ694" s="48"/>
      <c r="BK694" s="48"/>
    </row>
    <row r="695" spans="1:63" ht="14.25" customHeight="1" x14ac:dyDescent="0.35">
      <c r="A695" s="529" t="s">
        <v>154</v>
      </c>
      <c r="B695" s="528">
        <v>9.7695475232980958E-2</v>
      </c>
      <c r="C695" s="528">
        <v>7.4866954029908256E-2</v>
      </c>
      <c r="D695" s="528">
        <v>9.7334264454451327E-2</v>
      </c>
      <c r="E695" s="528">
        <v>0.11014520673296892</v>
      </c>
      <c r="F695" s="528">
        <v>2.7090808389722353E-2</v>
      </c>
      <c r="G695" s="528">
        <v>1.1823632817203267E-2</v>
      </c>
      <c r="H695" s="528">
        <v>0.22676812676090258</v>
      </c>
      <c r="I695" s="528">
        <v>5.1990271389698278E-2</v>
      </c>
      <c r="J695" s="528">
        <v>0.23329400149300455</v>
      </c>
      <c r="K695" s="528">
        <v>6.8991258699159591E-2</v>
      </c>
      <c r="L695" s="48"/>
      <c r="M695" s="48"/>
      <c r="N695" s="48"/>
      <c r="O695" s="48"/>
      <c r="P695" s="48"/>
      <c r="Q695" s="48"/>
      <c r="R695" s="48"/>
      <c r="S695" s="48"/>
      <c r="T695" s="48"/>
      <c r="U695" s="48"/>
      <c r="V695" s="48"/>
      <c r="W695" s="48"/>
      <c r="X695" s="48"/>
      <c r="Y695" s="48"/>
      <c r="Z695" s="48"/>
      <c r="AA695" s="48"/>
      <c r="AB695" s="48"/>
      <c r="AC695" s="48"/>
      <c r="AD695" s="48"/>
      <c r="AE695" s="48"/>
      <c r="AF695" s="48"/>
      <c r="AG695" s="48"/>
      <c r="AH695" s="48"/>
      <c r="AI695" s="48"/>
      <c r="AJ695" s="48"/>
      <c r="AK695" s="48"/>
      <c r="AL695" s="48"/>
      <c r="AM695" s="48"/>
      <c r="AN695" s="48"/>
      <c r="AO695" s="48"/>
      <c r="AP695" s="48"/>
      <c r="AQ695" s="48"/>
      <c r="AR695" s="48"/>
      <c r="AS695" s="48"/>
      <c r="AT695" s="48"/>
      <c r="AU695" s="48"/>
      <c r="AV695" s="48"/>
      <c r="AW695" s="48"/>
      <c r="AX695" s="48"/>
      <c r="AY695" s="48"/>
      <c r="AZ695" s="48"/>
      <c r="BA695" s="48"/>
      <c r="BB695" s="48"/>
      <c r="BC695" s="48"/>
      <c r="BD695" s="48"/>
      <c r="BE695" s="48"/>
      <c r="BF695" s="48"/>
      <c r="BG695" s="48"/>
      <c r="BH695" s="48"/>
      <c r="BI695" s="48"/>
      <c r="BJ695" s="48"/>
      <c r="BK695" s="48"/>
    </row>
    <row r="696" spans="1:63" ht="14.25" customHeight="1" x14ac:dyDescent="0.35">
      <c r="A696" s="529" t="s">
        <v>155</v>
      </c>
      <c r="B696" s="528">
        <v>0.12992530798331556</v>
      </c>
      <c r="C696" s="528">
        <v>5.571830439421864E-2</v>
      </c>
      <c r="D696" s="528">
        <v>4.2409545057716554E-2</v>
      </c>
      <c r="E696" s="528">
        <v>8.759336502085556E-2</v>
      </c>
      <c r="F696" s="528">
        <v>5.6455524299156082E-3</v>
      </c>
      <c r="G696" s="528">
        <v>3.7831021437578815E-3</v>
      </c>
      <c r="H696" s="528">
        <v>0.24830730429721604</v>
      </c>
      <c r="I696" s="528">
        <v>3.5793966437093802E-2</v>
      </c>
      <c r="J696" s="528">
        <v>0.18593462023474636</v>
      </c>
      <c r="K696" s="528">
        <v>0.20488893200116401</v>
      </c>
      <c r="L696" s="48"/>
      <c r="M696" s="48"/>
      <c r="N696" s="48"/>
      <c r="O696" s="48"/>
      <c r="P696" s="48"/>
      <c r="Q696" s="48"/>
      <c r="R696" s="48"/>
      <c r="S696" s="48"/>
      <c r="T696" s="48"/>
      <c r="U696" s="48"/>
      <c r="V696" s="48"/>
      <c r="W696" s="48"/>
      <c r="X696" s="48"/>
      <c r="Y696" s="48"/>
      <c r="Z696" s="48"/>
      <c r="AA696" s="48"/>
      <c r="AB696" s="48"/>
      <c r="AC696" s="48"/>
      <c r="AD696" s="48"/>
      <c r="AE696" s="48"/>
      <c r="AF696" s="48"/>
      <c r="AG696" s="48"/>
      <c r="AH696" s="48"/>
      <c r="AI696" s="48"/>
      <c r="AJ696" s="48"/>
      <c r="AK696" s="48"/>
      <c r="AL696" s="48"/>
      <c r="AM696" s="48"/>
      <c r="AN696" s="48"/>
      <c r="AO696" s="48"/>
      <c r="AP696" s="48"/>
      <c r="AQ696" s="48"/>
      <c r="AR696" s="48"/>
      <c r="AS696" s="48"/>
      <c r="AT696" s="48"/>
      <c r="AU696" s="48"/>
      <c r="AV696" s="48"/>
      <c r="AW696" s="48"/>
      <c r="AX696" s="48"/>
      <c r="AY696" s="48"/>
      <c r="AZ696" s="48"/>
      <c r="BA696" s="48"/>
      <c r="BB696" s="48"/>
      <c r="BC696" s="48"/>
      <c r="BD696" s="48"/>
      <c r="BE696" s="48"/>
      <c r="BF696" s="48"/>
      <c r="BG696" s="48"/>
      <c r="BH696" s="48"/>
      <c r="BI696" s="48"/>
      <c r="BJ696" s="48"/>
      <c r="BK696" s="48"/>
    </row>
    <row r="697" spans="1:63" ht="14.25" customHeight="1" x14ac:dyDescent="0.35">
      <c r="A697" s="529" t="s">
        <v>156</v>
      </c>
      <c r="B697" s="528">
        <v>9.8861291555215891E-2</v>
      </c>
      <c r="C697" s="528">
        <v>6.354604508979747E-2</v>
      </c>
      <c r="D697" s="528">
        <v>6.7021398547955663E-2</v>
      </c>
      <c r="E697" s="528">
        <v>5.8960641956438666E-2</v>
      </c>
      <c r="F697" s="528">
        <v>2.6014520443255633E-2</v>
      </c>
      <c r="G697" s="528">
        <v>2.0261750095529229E-2</v>
      </c>
      <c r="H697" s="528">
        <v>0.30596484524264422</v>
      </c>
      <c r="I697" s="528">
        <v>4.050821551394726E-2</v>
      </c>
      <c r="J697" s="528">
        <v>0.17751623996943061</v>
      </c>
      <c r="K697" s="528">
        <v>0.14134505158578523</v>
      </c>
      <c r="L697" s="48"/>
      <c r="M697" s="48"/>
      <c r="N697" s="48"/>
      <c r="O697" s="48"/>
      <c r="P697" s="48"/>
      <c r="Q697" s="48"/>
      <c r="R697" s="48"/>
      <c r="S697" s="48"/>
      <c r="T697" s="48"/>
      <c r="U697" s="48"/>
      <c r="V697" s="48"/>
      <c r="W697" s="48"/>
      <c r="X697" s="48"/>
      <c r="Y697" s="48"/>
      <c r="Z697" s="48"/>
      <c r="AA697" s="48"/>
      <c r="AB697" s="48"/>
      <c r="AC697" s="48"/>
      <c r="AD697" s="48"/>
      <c r="AE697" s="48"/>
      <c r="AF697" s="48"/>
      <c r="AG697" s="48"/>
      <c r="AH697" s="48"/>
      <c r="AI697" s="48"/>
      <c r="AJ697" s="48"/>
      <c r="AK697" s="48"/>
      <c r="AL697" s="48"/>
      <c r="AM697" s="48"/>
      <c r="AN697" s="48"/>
      <c r="AO697" s="48"/>
      <c r="AP697" s="48"/>
      <c r="AQ697" s="48"/>
      <c r="AR697" s="48"/>
      <c r="AS697" s="48"/>
      <c r="AT697" s="48"/>
      <c r="AU697" s="48"/>
      <c r="AV697" s="48"/>
      <c r="AW697" s="48"/>
      <c r="AX697" s="48"/>
      <c r="AY697" s="48"/>
      <c r="AZ697" s="48"/>
      <c r="BA697" s="48"/>
      <c r="BB697" s="48"/>
      <c r="BC697" s="48"/>
      <c r="BD697" s="48"/>
      <c r="BE697" s="48"/>
      <c r="BF697" s="48"/>
      <c r="BG697" s="48"/>
      <c r="BH697" s="48"/>
      <c r="BI697" s="48"/>
      <c r="BJ697" s="48"/>
      <c r="BK697" s="48"/>
    </row>
    <row r="698" spans="1:63" ht="14.25" customHeight="1" x14ac:dyDescent="0.35">
      <c r="A698" s="529" t="s">
        <v>157</v>
      </c>
      <c r="B698" s="528">
        <v>9.4403800988040923E-2</v>
      </c>
      <c r="C698" s="528">
        <v>4.5258213427638146E-2</v>
      </c>
      <c r="D698" s="528">
        <v>6.4226034608428045E-2</v>
      </c>
      <c r="E698" s="528">
        <v>6.0323475420457302E-2</v>
      </c>
      <c r="F698" s="528">
        <v>9.4467915665577846E-3</v>
      </c>
      <c r="G698" s="528">
        <v>1.0698715006883892E-2</v>
      </c>
      <c r="H698" s="528">
        <v>0.33876677104986097</v>
      </c>
      <c r="I698" s="528">
        <v>3.6273722430688653E-2</v>
      </c>
      <c r="J698" s="528">
        <v>0.16581236670895985</v>
      </c>
      <c r="K698" s="528">
        <v>0.17479010879248441</v>
      </c>
      <c r="L698" s="48"/>
      <c r="M698" s="48"/>
      <c r="N698" s="48"/>
      <c r="O698" s="48"/>
      <c r="P698" s="48"/>
      <c r="Q698" s="48"/>
      <c r="R698" s="48"/>
      <c r="S698" s="48"/>
      <c r="T698" s="48"/>
      <c r="U698" s="48"/>
      <c r="V698" s="48"/>
      <c r="W698" s="48"/>
      <c r="X698" s="48"/>
      <c r="Y698" s="48"/>
      <c r="Z698" s="48"/>
      <c r="AA698" s="48"/>
      <c r="AB698" s="48"/>
      <c r="AC698" s="48"/>
      <c r="AD698" s="48"/>
      <c r="AE698" s="48"/>
      <c r="AF698" s="48"/>
      <c r="AG698" s="48"/>
      <c r="AH698" s="48"/>
      <c r="AI698" s="48"/>
      <c r="AJ698" s="48"/>
      <c r="AK698" s="48"/>
      <c r="AL698" s="48"/>
      <c r="AM698" s="48"/>
      <c r="AN698" s="48"/>
      <c r="AO698" s="48"/>
      <c r="AP698" s="48"/>
      <c r="AQ698" s="48"/>
      <c r="AR698" s="48"/>
      <c r="AS698" s="48"/>
      <c r="AT698" s="48"/>
      <c r="AU698" s="48"/>
      <c r="AV698" s="48"/>
      <c r="AW698" s="48"/>
      <c r="AX698" s="48"/>
      <c r="AY698" s="48"/>
      <c r="AZ698" s="48"/>
      <c r="BA698" s="48"/>
      <c r="BB698" s="48"/>
      <c r="BC698" s="48"/>
      <c r="BD698" s="48"/>
      <c r="BE698" s="48"/>
      <c r="BF698" s="48"/>
      <c r="BG698" s="48"/>
      <c r="BH698" s="48"/>
      <c r="BI698" s="48"/>
      <c r="BJ698" s="48"/>
      <c r="BK698" s="48"/>
    </row>
    <row r="699" spans="1:63" ht="14.25" customHeight="1" x14ac:dyDescent="0.35">
      <c r="A699" s="529" t="s">
        <v>158</v>
      </c>
      <c r="B699" s="528">
        <v>0.23081836105634393</v>
      </c>
      <c r="C699" s="528">
        <v>0.13082113798561551</v>
      </c>
      <c r="D699" s="528">
        <v>0.10166338063369526</v>
      </c>
      <c r="E699" s="528">
        <v>6.4202604759656764E-2</v>
      </c>
      <c r="F699" s="528">
        <v>2.1215739635111492E-2</v>
      </c>
      <c r="G699" s="528">
        <v>2.9990836133403681E-3</v>
      </c>
      <c r="H699" s="528">
        <v>0.21957179750631753</v>
      </c>
      <c r="I699" s="528">
        <v>3.1434839354641635E-2</v>
      </c>
      <c r="J699" s="528">
        <v>0.18122240426536337</v>
      </c>
      <c r="K699" s="528">
        <v>1.6050651189914191E-2</v>
      </c>
      <c r="L699" s="48"/>
      <c r="M699" s="48"/>
      <c r="N699" s="48"/>
      <c r="O699" s="48"/>
      <c r="P699" s="48"/>
      <c r="Q699" s="48"/>
      <c r="R699" s="48"/>
      <c r="S699" s="48"/>
      <c r="T699" s="48"/>
      <c r="U699" s="48"/>
      <c r="V699" s="48"/>
      <c r="W699" s="48"/>
      <c r="X699" s="48"/>
      <c r="Y699" s="48"/>
      <c r="Z699" s="48"/>
      <c r="AA699" s="48"/>
      <c r="AB699" s="48"/>
      <c r="AC699" s="48"/>
      <c r="AD699" s="48"/>
      <c r="AE699" s="48"/>
      <c r="AF699" s="48"/>
      <c r="AG699" s="48"/>
      <c r="AH699" s="48"/>
      <c r="AI699" s="48"/>
      <c r="AJ699" s="48"/>
      <c r="AK699" s="48"/>
      <c r="AL699" s="48"/>
      <c r="AM699" s="48"/>
      <c r="AN699" s="48"/>
      <c r="AO699" s="48"/>
      <c r="AP699" s="48"/>
      <c r="AQ699" s="48"/>
      <c r="AR699" s="48"/>
      <c r="AS699" s="48"/>
      <c r="AT699" s="48"/>
      <c r="AU699" s="48"/>
      <c r="AV699" s="48"/>
      <c r="AW699" s="48"/>
      <c r="AX699" s="48"/>
      <c r="AY699" s="48"/>
      <c r="AZ699" s="48"/>
      <c r="BA699" s="48"/>
      <c r="BB699" s="48"/>
      <c r="BC699" s="48"/>
      <c r="BD699" s="48"/>
      <c r="BE699" s="48"/>
      <c r="BF699" s="48"/>
      <c r="BG699" s="48"/>
      <c r="BH699" s="48"/>
      <c r="BI699" s="48"/>
      <c r="BJ699" s="48"/>
      <c r="BK699" s="48"/>
    </row>
    <row r="700" spans="1:63" ht="14.25" customHeight="1" x14ac:dyDescent="0.35">
      <c r="A700" s="529" t="s">
        <v>159</v>
      </c>
      <c r="B700" s="528">
        <v>0.17288447036574198</v>
      </c>
      <c r="C700" s="528">
        <v>3.4365868456153074E-2</v>
      </c>
      <c r="D700" s="528">
        <v>8.9828060400968995E-2</v>
      </c>
      <c r="E700" s="528">
        <v>0.14691204209718786</v>
      </c>
      <c r="F700" s="528">
        <v>1.1776726598947745E-2</v>
      </c>
      <c r="G700" s="528">
        <v>1.8212964394903705E-2</v>
      </c>
      <c r="H700" s="528">
        <v>0.22668773344328064</v>
      </c>
      <c r="I700" s="528">
        <v>4.5086306372753127E-2</v>
      </c>
      <c r="J700" s="528">
        <v>0.1902455562902782</v>
      </c>
      <c r="K700" s="528">
        <v>6.4000271579784843E-2</v>
      </c>
      <c r="L700" s="48"/>
      <c r="M700" s="48"/>
      <c r="N700" s="48"/>
      <c r="O700" s="48"/>
      <c r="P700" s="48"/>
      <c r="Q700" s="48"/>
      <c r="R700" s="48"/>
      <c r="S700" s="48"/>
      <c r="T700" s="48"/>
      <c r="U700" s="48"/>
      <c r="V700" s="48"/>
      <c r="W700" s="48"/>
      <c r="X700" s="48"/>
      <c r="Y700" s="48"/>
      <c r="Z700" s="48"/>
      <c r="AA700" s="48"/>
      <c r="AB700" s="48"/>
      <c r="AC700" s="48"/>
      <c r="AD700" s="48"/>
      <c r="AE700" s="48"/>
      <c r="AF700" s="48"/>
      <c r="AG700" s="48"/>
      <c r="AH700" s="48"/>
      <c r="AI700" s="48"/>
      <c r="AJ700" s="48"/>
      <c r="AK700" s="48"/>
      <c r="AL700" s="48"/>
      <c r="AM700" s="48"/>
      <c r="AN700" s="48"/>
      <c r="AO700" s="48"/>
      <c r="AP700" s="48"/>
      <c r="AQ700" s="48"/>
      <c r="AR700" s="48"/>
      <c r="AS700" s="48"/>
      <c r="AT700" s="48"/>
      <c r="AU700" s="48"/>
      <c r="AV700" s="48"/>
      <c r="AW700" s="48"/>
      <c r="AX700" s="48"/>
      <c r="AY700" s="48"/>
      <c r="AZ700" s="48"/>
      <c r="BA700" s="48"/>
      <c r="BB700" s="48"/>
      <c r="BC700" s="48"/>
      <c r="BD700" s="48"/>
      <c r="BE700" s="48"/>
      <c r="BF700" s="48"/>
      <c r="BG700" s="48"/>
      <c r="BH700" s="48"/>
      <c r="BI700" s="48"/>
      <c r="BJ700" s="48"/>
      <c r="BK700" s="48"/>
    </row>
    <row r="701" spans="1:63" ht="14.25" customHeight="1" x14ac:dyDescent="0.35">
      <c r="A701" s="529" t="s">
        <v>160</v>
      </c>
      <c r="B701" s="528">
        <v>4.7404301576209333E-2</v>
      </c>
      <c r="C701" s="528">
        <v>2.0389781815358336E-2</v>
      </c>
      <c r="D701" s="528">
        <v>7.6428294122214455E-2</v>
      </c>
      <c r="E701" s="528">
        <v>7.9394362916375513E-2</v>
      </c>
      <c r="F701" s="528">
        <v>2.4116779253047598E-2</v>
      </c>
      <c r="G701" s="528">
        <v>2.0209643605870024E-2</v>
      </c>
      <c r="H701" s="528">
        <v>0.37162512617439242</v>
      </c>
      <c r="I701" s="528">
        <v>3.2971503998757666E-2</v>
      </c>
      <c r="J701" s="528">
        <v>0.21643916453140771</v>
      </c>
      <c r="K701" s="528">
        <v>0.11102104200636695</v>
      </c>
      <c r="L701" s="48"/>
      <c r="M701" s="48"/>
      <c r="N701" s="48"/>
      <c r="O701" s="48"/>
      <c r="P701" s="48"/>
      <c r="Q701" s="48"/>
      <c r="R701" s="48"/>
      <c r="S701" s="48"/>
      <c r="T701" s="48"/>
      <c r="U701" s="48"/>
      <c r="V701" s="48"/>
      <c r="W701" s="48"/>
      <c r="X701" s="48"/>
      <c r="Y701" s="48"/>
      <c r="Z701" s="48"/>
      <c r="AA701" s="48"/>
      <c r="AB701" s="48"/>
      <c r="AC701" s="48"/>
      <c r="AD701" s="48"/>
      <c r="AE701" s="48"/>
      <c r="AF701" s="48"/>
      <c r="AG701" s="48"/>
      <c r="AH701" s="48"/>
      <c r="AI701" s="48"/>
      <c r="AJ701" s="48"/>
      <c r="AK701" s="48"/>
      <c r="AL701" s="48"/>
      <c r="AM701" s="48"/>
      <c r="AN701" s="48"/>
      <c r="AO701" s="48"/>
      <c r="AP701" s="48"/>
      <c r="AQ701" s="48"/>
      <c r="AR701" s="48"/>
      <c r="AS701" s="48"/>
      <c r="AT701" s="48"/>
      <c r="AU701" s="48"/>
      <c r="AV701" s="48"/>
      <c r="AW701" s="48"/>
      <c r="AX701" s="48"/>
      <c r="AY701" s="48"/>
      <c r="AZ701" s="48"/>
      <c r="BA701" s="48"/>
      <c r="BB701" s="48"/>
      <c r="BC701" s="48"/>
      <c r="BD701" s="48"/>
      <c r="BE701" s="48"/>
      <c r="BF701" s="48"/>
      <c r="BG701" s="48"/>
      <c r="BH701" s="48"/>
      <c r="BI701" s="48"/>
      <c r="BJ701" s="48"/>
      <c r="BK701" s="48"/>
    </row>
    <row r="702" spans="1:63" ht="14.25" customHeight="1" x14ac:dyDescent="0.35">
      <c r="A702" s="529" t="s">
        <v>161</v>
      </c>
      <c r="B702" s="528">
        <v>0.14225969198088156</v>
      </c>
      <c r="C702" s="528">
        <v>6.1714462736767568E-2</v>
      </c>
      <c r="D702" s="528">
        <v>9.5882962850567743E-2</v>
      </c>
      <c r="E702" s="528">
        <v>7.5506410742735758E-2</v>
      </c>
      <c r="F702" s="528">
        <v>1.2287256910199024E-2</v>
      </c>
      <c r="G702" s="528">
        <v>1.8163771084642035E-2</v>
      </c>
      <c r="H702" s="528">
        <v>0.34817793288319043</v>
      </c>
      <c r="I702" s="528">
        <v>1.5302961333232177E-2</v>
      </c>
      <c r="J702" s="528">
        <v>0.1838979086058215</v>
      </c>
      <c r="K702" s="528">
        <v>4.6806640871962166E-2</v>
      </c>
      <c r="L702" s="48"/>
      <c r="M702" s="48"/>
      <c r="N702" s="48"/>
      <c r="O702" s="48"/>
      <c r="P702" s="48"/>
      <c r="Q702" s="48"/>
      <c r="R702" s="48"/>
      <c r="S702" s="48"/>
      <c r="T702" s="48"/>
      <c r="U702" s="48"/>
      <c r="V702" s="48"/>
      <c r="W702" s="48"/>
      <c r="X702" s="48"/>
      <c r="Y702" s="48"/>
      <c r="Z702" s="48"/>
      <c r="AA702" s="48"/>
      <c r="AB702" s="48"/>
      <c r="AC702" s="48"/>
      <c r="AD702" s="48"/>
      <c r="AE702" s="48"/>
      <c r="AF702" s="48"/>
      <c r="AG702" s="48"/>
      <c r="AH702" s="48"/>
      <c r="AI702" s="48"/>
      <c r="AJ702" s="48"/>
      <c r="AK702" s="48"/>
      <c r="AL702" s="48"/>
      <c r="AM702" s="48"/>
      <c r="AN702" s="48"/>
      <c r="AO702" s="48"/>
      <c r="AP702" s="48"/>
      <c r="AQ702" s="48"/>
      <c r="AR702" s="48"/>
      <c r="AS702" s="48"/>
      <c r="AT702" s="48"/>
      <c r="AU702" s="48"/>
      <c r="AV702" s="48"/>
      <c r="AW702" s="48"/>
      <c r="AX702" s="48"/>
      <c r="AY702" s="48"/>
      <c r="AZ702" s="48"/>
      <c r="BA702" s="48"/>
      <c r="BB702" s="48"/>
      <c r="BC702" s="48"/>
      <c r="BD702" s="48"/>
      <c r="BE702" s="48"/>
      <c r="BF702" s="48"/>
      <c r="BG702" s="48"/>
      <c r="BH702" s="48"/>
      <c r="BI702" s="48"/>
      <c r="BJ702" s="48"/>
      <c r="BK702" s="48"/>
    </row>
    <row r="703" spans="1:63" ht="14.25" customHeight="1" x14ac:dyDescent="0.35">
      <c r="A703" s="529" t="s">
        <v>162</v>
      </c>
      <c r="B703" s="528">
        <v>0.11167478201789154</v>
      </c>
      <c r="C703" s="528">
        <v>5.2066583625863444E-2</v>
      </c>
      <c r="D703" s="528">
        <v>0.10005661872947572</v>
      </c>
      <c r="E703" s="528">
        <v>0.15488619635375384</v>
      </c>
      <c r="F703" s="528">
        <v>1.8525648284452498E-2</v>
      </c>
      <c r="G703" s="528">
        <v>5.7003736836145409E-2</v>
      </c>
      <c r="H703" s="528">
        <v>0.13842146982221723</v>
      </c>
      <c r="I703" s="528">
        <v>5.0730381610236672E-2</v>
      </c>
      <c r="J703" s="528">
        <v>0.25023213679085038</v>
      </c>
      <c r="K703" s="528">
        <v>6.640244592911336E-2</v>
      </c>
      <c r="L703" s="48"/>
      <c r="M703" s="48"/>
      <c r="N703" s="48"/>
      <c r="O703" s="48"/>
      <c r="P703" s="48"/>
      <c r="Q703" s="48"/>
      <c r="R703" s="48"/>
      <c r="S703" s="48"/>
      <c r="T703" s="48"/>
      <c r="U703" s="48"/>
      <c r="V703" s="48"/>
      <c r="W703" s="48"/>
      <c r="X703" s="48"/>
      <c r="Y703" s="48"/>
      <c r="Z703" s="48"/>
      <c r="AA703" s="48"/>
      <c r="AB703" s="48"/>
      <c r="AC703" s="48"/>
      <c r="AD703" s="48"/>
      <c r="AE703" s="48"/>
      <c r="AF703" s="48"/>
      <c r="AG703" s="48"/>
      <c r="AH703" s="48"/>
      <c r="AI703" s="48"/>
      <c r="AJ703" s="48"/>
      <c r="AK703" s="48"/>
      <c r="AL703" s="48"/>
      <c r="AM703" s="48"/>
      <c r="AN703" s="48"/>
      <c r="AO703" s="48"/>
      <c r="AP703" s="48"/>
      <c r="AQ703" s="48"/>
      <c r="AR703" s="48"/>
      <c r="AS703" s="48"/>
      <c r="AT703" s="48"/>
      <c r="AU703" s="48"/>
      <c r="AV703" s="48"/>
      <c r="AW703" s="48"/>
      <c r="AX703" s="48"/>
      <c r="AY703" s="48"/>
      <c r="AZ703" s="48"/>
      <c r="BA703" s="48"/>
      <c r="BB703" s="48"/>
      <c r="BC703" s="48"/>
      <c r="BD703" s="48"/>
      <c r="BE703" s="48"/>
      <c r="BF703" s="48"/>
      <c r="BG703" s="48"/>
      <c r="BH703" s="48"/>
      <c r="BI703" s="48"/>
      <c r="BJ703" s="48"/>
      <c r="BK703" s="48"/>
    </row>
    <row r="704" spans="1:63" ht="14.25" customHeight="1" x14ac:dyDescent="0.35">
      <c r="A704" s="529" t="s">
        <v>292</v>
      </c>
      <c r="B704" s="528">
        <v>5.6142370455641459E-2</v>
      </c>
      <c r="C704" s="528">
        <v>5.4291181183205514E-2</v>
      </c>
      <c r="D704" s="528">
        <v>9.4099528646765074E-2</v>
      </c>
      <c r="E704" s="528">
        <v>0.1383725090614937</v>
      </c>
      <c r="F704" s="528">
        <v>3.654154286514319E-2</v>
      </c>
      <c r="G704" s="528">
        <v>1.7080721186005631E-2</v>
      </c>
      <c r="H704" s="528">
        <v>0.24588149277413934</v>
      </c>
      <c r="I704" s="528">
        <v>3.7132678935332827E-2</v>
      </c>
      <c r="J704" s="528">
        <v>0.24370362304186174</v>
      </c>
      <c r="K704" s="528">
        <v>7.6754351850411448E-2</v>
      </c>
      <c r="L704" s="48"/>
      <c r="M704" s="48"/>
      <c r="N704" s="48"/>
      <c r="O704" s="48"/>
      <c r="P704" s="48"/>
      <c r="Q704" s="48"/>
      <c r="R704" s="48"/>
      <c r="S704" s="48"/>
      <c r="T704" s="48"/>
      <c r="U704" s="48"/>
      <c r="V704" s="48"/>
      <c r="W704" s="48"/>
      <c r="X704" s="48"/>
      <c r="Y704" s="48"/>
      <c r="Z704" s="48"/>
      <c r="AA704" s="48"/>
      <c r="AB704" s="48"/>
      <c r="AC704" s="48"/>
      <c r="AD704" s="48"/>
      <c r="AE704" s="48"/>
      <c r="AF704" s="48"/>
      <c r="AG704" s="48"/>
      <c r="AH704" s="48"/>
      <c r="AI704" s="48"/>
      <c r="AJ704" s="48"/>
      <c r="AK704" s="48"/>
      <c r="AL704" s="48"/>
      <c r="AM704" s="48"/>
      <c r="AN704" s="48"/>
      <c r="AO704" s="48"/>
      <c r="AP704" s="48"/>
      <c r="AQ704" s="48"/>
      <c r="AR704" s="48"/>
      <c r="AS704" s="48"/>
      <c r="AT704" s="48"/>
      <c r="AU704" s="48"/>
      <c r="AV704" s="48"/>
      <c r="AW704" s="48"/>
      <c r="AX704" s="48"/>
      <c r="AY704" s="48"/>
      <c r="AZ704" s="48"/>
      <c r="BA704" s="48"/>
      <c r="BB704" s="48"/>
      <c r="BC704" s="48"/>
      <c r="BD704" s="48"/>
      <c r="BE704" s="48"/>
      <c r="BF704" s="48"/>
      <c r="BG704" s="48"/>
      <c r="BH704" s="48"/>
      <c r="BI704" s="48"/>
      <c r="BJ704" s="48"/>
      <c r="BK704" s="48"/>
    </row>
    <row r="705" spans="1:63" ht="14.25" customHeight="1" x14ac:dyDescent="0.35">
      <c r="A705" s="529" t="s">
        <v>164</v>
      </c>
      <c r="B705" s="528">
        <v>0.171783574608947</v>
      </c>
      <c r="C705" s="528">
        <v>1.3369233279716531E-2</v>
      </c>
      <c r="D705" s="528">
        <v>6.0913350583956916E-2</v>
      </c>
      <c r="E705" s="528">
        <v>0.11584726204629694</v>
      </c>
      <c r="F705" s="528">
        <v>1.0711704781220133E-2</v>
      </c>
      <c r="G705" s="528">
        <v>5.3966477842273351E-3</v>
      </c>
      <c r="H705" s="528">
        <v>0.21353474601953518</v>
      </c>
      <c r="I705" s="528">
        <v>4.4839965498752826E-2</v>
      </c>
      <c r="J705" s="528">
        <v>0.23038907149684126</v>
      </c>
      <c r="K705" s="528">
        <v>0.13321444390050588</v>
      </c>
      <c r="L705" s="48"/>
      <c r="M705" s="48"/>
      <c r="N705" s="48"/>
      <c r="O705" s="48"/>
      <c r="P705" s="48"/>
      <c r="Q705" s="48"/>
      <c r="R705" s="48"/>
      <c r="S705" s="48"/>
      <c r="T705" s="48"/>
      <c r="U705" s="48"/>
      <c r="V705" s="48"/>
      <c r="W705" s="48"/>
      <c r="X705" s="48"/>
      <c r="Y705" s="48"/>
      <c r="Z705" s="48"/>
      <c r="AA705" s="48"/>
      <c r="AB705" s="48"/>
      <c r="AC705" s="48"/>
      <c r="AD705" s="48"/>
      <c r="AE705" s="48"/>
      <c r="AF705" s="48"/>
      <c r="AG705" s="48"/>
      <c r="AH705" s="48"/>
      <c r="AI705" s="48"/>
      <c r="AJ705" s="48"/>
      <c r="AK705" s="48"/>
      <c r="AL705" s="48"/>
      <c r="AM705" s="48"/>
      <c r="AN705" s="48"/>
      <c r="AO705" s="48"/>
      <c r="AP705" s="48"/>
      <c r="AQ705" s="48"/>
      <c r="AR705" s="48"/>
      <c r="AS705" s="48"/>
      <c r="AT705" s="48"/>
      <c r="AU705" s="48"/>
      <c r="AV705" s="48"/>
      <c r="AW705" s="48"/>
      <c r="AX705" s="48"/>
      <c r="AY705" s="48"/>
      <c r="AZ705" s="48"/>
      <c r="BA705" s="48"/>
      <c r="BB705" s="48"/>
      <c r="BC705" s="48"/>
      <c r="BD705" s="48"/>
      <c r="BE705" s="48"/>
      <c r="BF705" s="48"/>
      <c r="BG705" s="48"/>
      <c r="BH705" s="48"/>
      <c r="BI705" s="48"/>
      <c r="BJ705" s="48"/>
      <c r="BK705" s="48"/>
    </row>
    <row r="706" spans="1:63" ht="14.25" customHeight="1" x14ac:dyDescent="0.35">
      <c r="A706" s="529" t="s">
        <v>165</v>
      </c>
      <c r="B706" s="528">
        <v>6.5001183992422454E-2</v>
      </c>
      <c r="C706" s="528">
        <v>3.1494198437130007E-2</v>
      </c>
      <c r="D706" s="528">
        <v>6.2041202936301214E-2</v>
      </c>
      <c r="E706" s="528">
        <v>0.12881837556239639</v>
      </c>
      <c r="F706" s="528">
        <v>5.8252427184466021E-2</v>
      </c>
      <c r="G706" s="528">
        <v>7.6959507459152263E-3</v>
      </c>
      <c r="H706" s="528">
        <v>0.3003788775751835</v>
      </c>
      <c r="I706" s="528">
        <v>3.0191806772436658E-2</v>
      </c>
      <c r="J706" s="528">
        <v>0.21465782618991242</v>
      </c>
      <c r="K706" s="528">
        <v>0.10146815060383614</v>
      </c>
      <c r="L706" s="48"/>
      <c r="M706" s="48"/>
      <c r="N706" s="48"/>
      <c r="O706" s="48"/>
      <c r="P706" s="48"/>
      <c r="Q706" s="48"/>
      <c r="R706" s="48"/>
      <c r="S706" s="48"/>
      <c r="T706" s="48"/>
      <c r="U706" s="48"/>
      <c r="V706" s="48"/>
      <c r="W706" s="48"/>
      <c r="X706" s="48"/>
      <c r="Y706" s="48"/>
      <c r="Z706" s="48"/>
      <c r="AA706" s="48"/>
      <c r="AB706" s="48"/>
      <c r="AC706" s="48"/>
      <c r="AD706" s="48"/>
      <c r="AE706" s="48"/>
      <c r="AF706" s="48"/>
      <c r="AG706" s="48"/>
      <c r="AH706" s="48"/>
      <c r="AI706" s="48"/>
      <c r="AJ706" s="48"/>
      <c r="AK706" s="48"/>
      <c r="AL706" s="48"/>
      <c r="AM706" s="48"/>
      <c r="AN706" s="48"/>
      <c r="AO706" s="48"/>
      <c r="AP706" s="48"/>
      <c r="AQ706" s="48"/>
      <c r="AR706" s="48"/>
      <c r="AS706" s="48"/>
      <c r="AT706" s="48"/>
      <c r="AU706" s="48"/>
      <c r="AV706" s="48"/>
      <c r="AW706" s="48"/>
      <c r="AX706" s="48"/>
      <c r="AY706" s="48"/>
      <c r="AZ706" s="48"/>
      <c r="BA706" s="48"/>
      <c r="BB706" s="48"/>
      <c r="BC706" s="48"/>
      <c r="BD706" s="48"/>
      <c r="BE706" s="48"/>
      <c r="BF706" s="48"/>
      <c r="BG706" s="48"/>
      <c r="BH706" s="48"/>
      <c r="BI706" s="48"/>
      <c r="BJ706" s="48"/>
      <c r="BK706" s="48"/>
    </row>
    <row r="707" spans="1:63" ht="14.25" customHeight="1" x14ac:dyDescent="0.35">
      <c r="A707" s="529" t="s">
        <v>166</v>
      </c>
      <c r="B707" s="528">
        <v>6.4106432110655975E-2</v>
      </c>
      <c r="C707" s="528">
        <v>4.4629077364029844E-2</v>
      </c>
      <c r="D707" s="528">
        <v>7.0250762964596133E-2</v>
      </c>
      <c r="E707" s="528">
        <v>8.2870139364331546E-2</v>
      </c>
      <c r="F707" s="528">
        <v>3.4272485698040082E-2</v>
      </c>
      <c r="G707" s="528">
        <v>1.4470218271696624E-2</v>
      </c>
      <c r="H707" s="528">
        <v>0.29098831474755443</v>
      </c>
      <c r="I707" s="528">
        <v>2.8151362892651171E-2</v>
      </c>
      <c r="J707" s="528">
        <v>0.17153068684219688</v>
      </c>
      <c r="K707" s="528">
        <v>0.1987305197442473</v>
      </c>
      <c r="L707" s="48"/>
      <c r="M707" s="48"/>
      <c r="N707" s="48"/>
      <c r="O707" s="48"/>
      <c r="P707" s="48"/>
      <c r="Q707" s="48"/>
      <c r="R707" s="48"/>
      <c r="S707" s="48"/>
      <c r="T707" s="48"/>
      <c r="U707" s="48"/>
      <c r="V707" s="48"/>
      <c r="W707" s="48"/>
      <c r="X707" s="48"/>
      <c r="Y707" s="48"/>
      <c r="Z707" s="48"/>
      <c r="AA707" s="48"/>
      <c r="AB707" s="48"/>
      <c r="AC707" s="48"/>
      <c r="AD707" s="48"/>
      <c r="AE707" s="48"/>
      <c r="AF707" s="48"/>
      <c r="AG707" s="48"/>
      <c r="AH707" s="48"/>
      <c r="AI707" s="48"/>
      <c r="AJ707" s="48"/>
      <c r="AK707" s="48"/>
      <c r="AL707" s="48"/>
      <c r="AM707" s="48"/>
      <c r="AN707" s="48"/>
      <c r="AO707" s="48"/>
      <c r="AP707" s="48"/>
      <c r="AQ707" s="48"/>
      <c r="AR707" s="48"/>
      <c r="AS707" s="48"/>
      <c r="AT707" s="48"/>
      <c r="AU707" s="48"/>
      <c r="AV707" s="48"/>
      <c r="AW707" s="48"/>
      <c r="AX707" s="48"/>
      <c r="AY707" s="48"/>
      <c r="AZ707" s="48"/>
      <c r="BA707" s="48"/>
      <c r="BB707" s="48"/>
      <c r="BC707" s="48"/>
      <c r="BD707" s="48"/>
      <c r="BE707" s="48"/>
      <c r="BF707" s="48"/>
      <c r="BG707" s="48"/>
      <c r="BH707" s="48"/>
      <c r="BI707" s="48"/>
      <c r="BJ707" s="48"/>
      <c r="BK707" s="48"/>
    </row>
    <row r="708" spans="1:63" ht="14.25" customHeight="1" x14ac:dyDescent="0.35">
      <c r="A708" s="529" t="s">
        <v>167</v>
      </c>
      <c r="B708" s="528">
        <v>8.9800813865584389E-2</v>
      </c>
      <c r="C708" s="528">
        <v>7.955066490323992E-2</v>
      </c>
      <c r="D708" s="528">
        <v>0.1076658254977344</v>
      </c>
      <c r="E708" s="528">
        <v>0.11940421220859965</v>
      </c>
      <c r="F708" s="528">
        <v>1.4748734782361014E-2</v>
      </c>
      <c r="G708" s="528">
        <v>1.923284777511074E-2</v>
      </c>
      <c r="H708" s="528">
        <v>0.2300831571702851</v>
      </c>
      <c r="I708" s="528">
        <v>3.2799429709019189E-2</v>
      </c>
      <c r="J708" s="528">
        <v>0.23714374134902155</v>
      </c>
      <c r="K708" s="528">
        <v>6.9570572739044143E-2</v>
      </c>
      <c r="L708" s="48"/>
      <c r="M708" s="48"/>
      <c r="N708" s="48"/>
      <c r="O708" s="48"/>
      <c r="P708" s="48"/>
      <c r="Q708" s="48"/>
      <c r="R708" s="48"/>
      <c r="S708" s="48"/>
      <c r="T708" s="48"/>
      <c r="U708" s="48"/>
      <c r="V708" s="48"/>
      <c r="W708" s="48"/>
      <c r="X708" s="48"/>
      <c r="Y708" s="48"/>
      <c r="Z708" s="48"/>
      <c r="AA708" s="48"/>
      <c r="AB708" s="48"/>
      <c r="AC708" s="48"/>
      <c r="AD708" s="48"/>
      <c r="AE708" s="48"/>
      <c r="AF708" s="48"/>
      <c r="AG708" s="48"/>
      <c r="AH708" s="48"/>
      <c r="AI708" s="48"/>
      <c r="AJ708" s="48"/>
      <c r="AK708" s="48"/>
      <c r="AL708" s="48"/>
      <c r="AM708" s="48"/>
      <c r="AN708" s="48"/>
      <c r="AO708" s="48"/>
      <c r="AP708" s="48"/>
      <c r="AQ708" s="48"/>
      <c r="AR708" s="48"/>
      <c r="AS708" s="48"/>
      <c r="AT708" s="48"/>
      <c r="AU708" s="48"/>
      <c r="AV708" s="48"/>
      <c r="AW708" s="48"/>
      <c r="AX708" s="48"/>
      <c r="AY708" s="48"/>
      <c r="AZ708" s="48"/>
      <c r="BA708" s="48"/>
      <c r="BB708" s="48"/>
      <c r="BC708" s="48"/>
      <c r="BD708" s="48"/>
      <c r="BE708" s="48"/>
      <c r="BF708" s="48"/>
      <c r="BG708" s="48"/>
      <c r="BH708" s="48"/>
      <c r="BI708" s="48"/>
      <c r="BJ708" s="48"/>
      <c r="BK708" s="48"/>
    </row>
    <row r="709" spans="1:63" ht="14.25" customHeight="1" x14ac:dyDescent="0.35">
      <c r="A709" s="529" t="s">
        <v>168</v>
      </c>
      <c r="B709" s="528">
        <v>0.11167359203992504</v>
      </c>
      <c r="C709" s="528">
        <v>5.7674383808030513E-2</v>
      </c>
      <c r="D709" s="528">
        <v>8.7163069940555032E-2</v>
      </c>
      <c r="E709" s="528">
        <v>0.12736868027219364</v>
      </c>
      <c r="F709" s="528">
        <v>1.4694467910012747E-2</v>
      </c>
      <c r="G709" s="528">
        <v>1.5380251308443548E-2</v>
      </c>
      <c r="H709" s="528">
        <v>0.29356205248736755</v>
      </c>
      <c r="I709" s="528">
        <v>2.9466865751665357E-2</v>
      </c>
      <c r="J709" s="528">
        <v>0.23498056427504893</v>
      </c>
      <c r="K709" s="528">
        <v>2.803607220675745E-2</v>
      </c>
      <c r="L709" s="48"/>
      <c r="M709" s="48"/>
      <c r="N709" s="48"/>
      <c r="O709" s="48"/>
      <c r="P709" s="48"/>
      <c r="Q709" s="48"/>
      <c r="R709" s="48"/>
      <c r="S709" s="48"/>
      <c r="T709" s="48"/>
      <c r="U709" s="48"/>
      <c r="V709" s="48"/>
      <c r="W709" s="48"/>
      <c r="X709" s="48"/>
      <c r="Y709" s="48"/>
      <c r="Z709" s="48"/>
      <c r="AA709" s="48"/>
      <c r="AB709" s="48"/>
      <c r="AC709" s="48"/>
      <c r="AD709" s="48"/>
      <c r="AE709" s="48"/>
      <c r="AF709" s="48"/>
      <c r="AG709" s="48"/>
      <c r="AH709" s="48"/>
      <c r="AI709" s="48"/>
      <c r="AJ709" s="48"/>
      <c r="AK709" s="48"/>
      <c r="AL709" s="48"/>
      <c r="AM709" s="48"/>
      <c r="AN709" s="48"/>
      <c r="AO709" s="48"/>
      <c r="AP709" s="48"/>
      <c r="AQ709" s="48"/>
      <c r="AR709" s="48"/>
      <c r="AS709" s="48"/>
      <c r="AT709" s="48"/>
      <c r="AU709" s="48"/>
      <c r="AV709" s="48"/>
      <c r="AW709" s="48"/>
      <c r="AX709" s="48"/>
      <c r="AY709" s="48"/>
      <c r="AZ709" s="48"/>
      <c r="BA709" s="48"/>
      <c r="BB709" s="48"/>
      <c r="BC709" s="48"/>
      <c r="BD709" s="48"/>
      <c r="BE709" s="48"/>
      <c r="BF709" s="48"/>
      <c r="BG709" s="48"/>
      <c r="BH709" s="48"/>
      <c r="BI709" s="48"/>
      <c r="BJ709" s="48"/>
      <c r="BK709" s="48"/>
    </row>
    <row r="710" spans="1:63" ht="14.25" customHeight="1" x14ac:dyDescent="0.35">
      <c r="A710" s="529" t="s">
        <v>169</v>
      </c>
      <c r="B710" s="528">
        <v>0.1071093210563817</v>
      </c>
      <c r="C710" s="528">
        <v>5.2021377769805158E-2</v>
      </c>
      <c r="D710" s="528">
        <v>0.14587231262132225</v>
      </c>
      <c r="E710" s="528">
        <v>0.10950745546214445</v>
      </c>
      <c r="F710" s="528">
        <v>2.8924928271429132E-2</v>
      </c>
      <c r="G710" s="528">
        <v>4.2975009495329508E-2</v>
      </c>
      <c r="H710" s="528">
        <v>0.25799737237425324</v>
      </c>
      <c r="I710" s="528">
        <v>4.0513739917162644E-2</v>
      </c>
      <c r="J710" s="528">
        <v>0.15560414848189974</v>
      </c>
      <c r="K710" s="528">
        <v>5.9474334550272123E-2</v>
      </c>
      <c r="L710" s="48"/>
      <c r="M710" s="48"/>
      <c r="N710" s="48"/>
      <c r="O710" s="48"/>
      <c r="P710" s="48"/>
      <c r="Q710" s="48"/>
      <c r="R710" s="48"/>
      <c r="S710" s="48"/>
      <c r="T710" s="48"/>
      <c r="U710" s="48"/>
      <c r="V710" s="48"/>
      <c r="W710" s="48"/>
      <c r="X710" s="48"/>
      <c r="Y710" s="48"/>
      <c r="Z710" s="48"/>
      <c r="AA710" s="48"/>
      <c r="AB710" s="48"/>
      <c r="AC710" s="48"/>
      <c r="AD710" s="48"/>
      <c r="AE710" s="48"/>
      <c r="AF710" s="48"/>
      <c r="AG710" s="48"/>
      <c r="AH710" s="48"/>
      <c r="AI710" s="48"/>
      <c r="AJ710" s="48"/>
      <c r="AK710" s="48"/>
      <c r="AL710" s="48"/>
      <c r="AM710" s="48"/>
      <c r="AN710" s="48"/>
      <c r="AO710" s="48"/>
      <c r="AP710" s="48"/>
      <c r="AQ710" s="48"/>
      <c r="AR710" s="48"/>
      <c r="AS710" s="48"/>
      <c r="AT710" s="48"/>
      <c r="AU710" s="48"/>
      <c r="AV710" s="48"/>
      <c r="AW710" s="48"/>
      <c r="AX710" s="48"/>
      <c r="AY710" s="48"/>
      <c r="AZ710" s="48"/>
      <c r="BA710" s="48"/>
      <c r="BB710" s="48"/>
      <c r="BC710" s="48"/>
      <c r="BD710" s="48"/>
      <c r="BE710" s="48"/>
      <c r="BF710" s="48"/>
      <c r="BG710" s="48"/>
      <c r="BH710" s="48"/>
      <c r="BI710" s="48"/>
      <c r="BJ710" s="48"/>
      <c r="BK710" s="48"/>
    </row>
    <row r="711" spans="1:63" ht="14.25" customHeight="1" x14ac:dyDescent="0.35">
      <c r="A711" s="529" t="s">
        <v>170</v>
      </c>
      <c r="B711" s="528">
        <v>6.3479987881644065E-2</v>
      </c>
      <c r="C711" s="528">
        <v>5.1105799979802746E-2</v>
      </c>
      <c r="D711" s="528">
        <v>0.12792944423873162</v>
      </c>
      <c r="E711" s="528">
        <v>0.16812872386979502</v>
      </c>
      <c r="F711" s="528">
        <v>3.5217288854478751E-2</v>
      </c>
      <c r="G711" s="528">
        <v>1.5296058168108527E-2</v>
      </c>
      <c r="H711" s="528">
        <v>0.3217692799676844</v>
      </c>
      <c r="I711" s="528">
        <v>2.6519002255360691E-2</v>
      </c>
      <c r="J711" s="528">
        <v>0.14325243208671359</v>
      </c>
      <c r="K711" s="528">
        <v>4.7301982697680683E-2</v>
      </c>
      <c r="L711" s="48"/>
      <c r="M711" s="48"/>
      <c r="N711" s="48"/>
      <c r="O711" s="48"/>
      <c r="P711" s="48"/>
      <c r="Q711" s="48"/>
      <c r="R711" s="48"/>
      <c r="S711" s="48"/>
      <c r="T711" s="48"/>
      <c r="U711" s="48"/>
      <c r="V711" s="48"/>
      <c r="W711" s="48"/>
      <c r="X711" s="48"/>
      <c r="Y711" s="48"/>
      <c r="Z711" s="48"/>
      <c r="AA711" s="48"/>
      <c r="AB711" s="48"/>
      <c r="AC711" s="48"/>
      <c r="AD711" s="48"/>
      <c r="AE711" s="48"/>
      <c r="AF711" s="48"/>
      <c r="AG711" s="48"/>
      <c r="AH711" s="48"/>
      <c r="AI711" s="48"/>
      <c r="AJ711" s="48"/>
      <c r="AK711" s="48"/>
      <c r="AL711" s="48"/>
      <c r="AM711" s="48"/>
      <c r="AN711" s="48"/>
      <c r="AO711" s="48"/>
      <c r="AP711" s="48"/>
      <c r="AQ711" s="48"/>
      <c r="AR711" s="48"/>
      <c r="AS711" s="48"/>
      <c r="AT711" s="48"/>
      <c r="AU711" s="48"/>
      <c r="AV711" s="48"/>
      <c r="AW711" s="48"/>
      <c r="AX711" s="48"/>
      <c r="AY711" s="48"/>
      <c r="AZ711" s="48"/>
      <c r="BA711" s="48"/>
      <c r="BB711" s="48"/>
      <c r="BC711" s="48"/>
      <c r="BD711" s="48"/>
      <c r="BE711" s="48"/>
      <c r="BF711" s="48"/>
      <c r="BG711" s="48"/>
      <c r="BH711" s="48"/>
      <c r="BI711" s="48"/>
      <c r="BJ711" s="48"/>
      <c r="BK711" s="48"/>
    </row>
    <row r="712" spans="1:63" ht="14.25" customHeight="1" x14ac:dyDescent="0.35">
      <c r="A712" s="529" t="s">
        <v>171</v>
      </c>
      <c r="B712" s="528">
        <v>7.9307562933285919E-2</v>
      </c>
      <c r="C712" s="528">
        <v>5.0059480672199966E-2</v>
      </c>
      <c r="D712" s="528">
        <v>8.066126099025063E-2</v>
      </c>
      <c r="E712" s="528">
        <v>0.13542450056745928</v>
      </c>
      <c r="F712" s="528">
        <v>1.022794087484446E-2</v>
      </c>
      <c r="G712" s="528">
        <v>1.386514979557792E-2</v>
      </c>
      <c r="H712" s="528">
        <v>0.29537965077324868</v>
      </c>
      <c r="I712" s="528">
        <v>4.4193455758686231E-2</v>
      </c>
      <c r="J712" s="528">
        <v>0.23320525617710197</v>
      </c>
      <c r="K712" s="528">
        <v>5.7675741457344838E-2</v>
      </c>
      <c r="L712" s="48"/>
      <c r="M712" s="48"/>
      <c r="N712" s="48"/>
      <c r="O712" s="48"/>
      <c r="P712" s="48"/>
      <c r="Q712" s="48"/>
      <c r="R712" s="48"/>
      <c r="S712" s="48"/>
      <c r="T712" s="48"/>
      <c r="U712" s="48"/>
      <c r="V712" s="48"/>
      <c r="W712" s="48"/>
      <c r="X712" s="48"/>
      <c r="Y712" s="48"/>
      <c r="Z712" s="48"/>
      <c r="AA712" s="48"/>
      <c r="AB712" s="48"/>
      <c r="AC712" s="48"/>
      <c r="AD712" s="48"/>
      <c r="AE712" s="48"/>
      <c r="AF712" s="48"/>
      <c r="AG712" s="48"/>
      <c r="AH712" s="48"/>
      <c r="AI712" s="48"/>
      <c r="AJ712" s="48"/>
      <c r="AK712" s="48"/>
      <c r="AL712" s="48"/>
      <c r="AM712" s="48"/>
      <c r="AN712" s="48"/>
      <c r="AO712" s="48"/>
      <c r="AP712" s="48"/>
      <c r="AQ712" s="48"/>
      <c r="AR712" s="48"/>
      <c r="AS712" s="48"/>
      <c r="AT712" s="48"/>
      <c r="AU712" s="48"/>
      <c r="AV712" s="48"/>
      <c r="AW712" s="48"/>
      <c r="AX712" s="48"/>
      <c r="AY712" s="48"/>
      <c r="AZ712" s="48"/>
      <c r="BA712" s="48"/>
      <c r="BB712" s="48"/>
      <c r="BC712" s="48"/>
      <c r="BD712" s="48"/>
      <c r="BE712" s="48"/>
      <c r="BF712" s="48"/>
      <c r="BG712" s="48"/>
      <c r="BH712" s="48"/>
      <c r="BI712" s="48"/>
      <c r="BJ712" s="48"/>
      <c r="BK712" s="48"/>
    </row>
    <row r="713" spans="1:63" ht="14.25" customHeight="1" x14ac:dyDescent="0.35">
      <c r="A713" s="529" t="s">
        <v>172</v>
      </c>
      <c r="B713" s="528">
        <v>0.10806536134533846</v>
      </c>
      <c r="C713" s="528">
        <v>4.7453670620742218E-2</v>
      </c>
      <c r="D713" s="528">
        <v>9.8375494259444501E-2</v>
      </c>
      <c r="E713" s="528">
        <v>9.70082416273641E-2</v>
      </c>
      <c r="F713" s="528">
        <v>2.3119432137582774E-2</v>
      </c>
      <c r="G713" s="528">
        <v>2.0727931018055357E-2</v>
      </c>
      <c r="H713" s="528">
        <v>0.2973178981468248</v>
      </c>
      <c r="I713" s="528">
        <v>4.7691867943404312E-2</v>
      </c>
      <c r="J713" s="528">
        <v>0.19159163451002809</v>
      </c>
      <c r="K713" s="528">
        <v>6.8648468391215273E-2</v>
      </c>
      <c r="L713" s="48"/>
      <c r="M713" s="48"/>
      <c r="N713" s="48"/>
      <c r="O713" s="48"/>
      <c r="P713" s="48"/>
      <c r="Q713" s="48"/>
      <c r="R713" s="48"/>
      <c r="S713" s="48"/>
      <c r="T713" s="48"/>
      <c r="U713" s="48"/>
      <c r="V713" s="48"/>
      <c r="W713" s="48"/>
      <c r="X713" s="48"/>
      <c r="Y713" s="48"/>
      <c r="Z713" s="48"/>
      <c r="AA713" s="48"/>
      <c r="AB713" s="48"/>
      <c r="AC713" s="48"/>
      <c r="AD713" s="48"/>
      <c r="AE713" s="48"/>
      <c r="AF713" s="48"/>
      <c r="AG713" s="48"/>
      <c r="AH713" s="48"/>
      <c r="AI713" s="48"/>
      <c r="AJ713" s="48"/>
      <c r="AK713" s="48"/>
      <c r="AL713" s="48"/>
      <c r="AM713" s="48"/>
      <c r="AN713" s="48"/>
      <c r="AO713" s="48"/>
      <c r="AP713" s="48"/>
      <c r="AQ713" s="48"/>
      <c r="AR713" s="48"/>
      <c r="AS713" s="48"/>
      <c r="AT713" s="48"/>
      <c r="AU713" s="48"/>
      <c r="AV713" s="48"/>
      <c r="AW713" s="48"/>
      <c r="AX713" s="48"/>
      <c r="AY713" s="48"/>
      <c r="AZ713" s="48"/>
      <c r="BA713" s="48"/>
      <c r="BB713" s="48"/>
      <c r="BC713" s="48"/>
      <c r="BD713" s="48"/>
      <c r="BE713" s="48"/>
      <c r="BF713" s="48"/>
      <c r="BG713" s="48"/>
      <c r="BH713" s="48"/>
      <c r="BI713" s="48"/>
      <c r="BJ713" s="48"/>
      <c r="BK713" s="48"/>
    </row>
    <row r="714" spans="1:63" ht="14.25" customHeight="1" x14ac:dyDescent="0.35">
      <c r="A714" s="529" t="s">
        <v>173</v>
      </c>
      <c r="B714" s="528">
        <v>9.385167568829425E-2</v>
      </c>
      <c r="C714" s="528">
        <v>4.7144691343614584E-2</v>
      </c>
      <c r="D714" s="528">
        <v>4.54358102686062E-2</v>
      </c>
      <c r="E714" s="528">
        <v>6.563963582777689E-2</v>
      </c>
      <c r="F714" s="528">
        <v>2.7912940077911845E-3</v>
      </c>
      <c r="G714" s="528">
        <v>4.789244080012839E-3</v>
      </c>
      <c r="H714" s="528">
        <v>0.24840784079137423</v>
      </c>
      <c r="I714" s="528">
        <v>3.3408898583288341E-2</v>
      </c>
      <c r="J714" s="528">
        <v>0.22450083164329798</v>
      </c>
      <c r="K714" s="528">
        <v>0.23403007776594345</v>
      </c>
      <c r="L714" s="48"/>
      <c r="M714" s="48"/>
      <c r="N714" s="48"/>
      <c r="O714" s="48"/>
      <c r="P714" s="48"/>
      <c r="Q714" s="48"/>
      <c r="R714" s="48"/>
      <c r="S714" s="48"/>
      <c r="T714" s="48"/>
      <c r="U714" s="48"/>
      <c r="V714" s="48"/>
      <c r="W714" s="48"/>
      <c r="X714" s="48"/>
      <c r="Y714" s="48"/>
      <c r="Z714" s="48"/>
      <c r="AA714" s="48"/>
      <c r="AB714" s="48"/>
      <c r="AC714" s="48"/>
      <c r="AD714" s="48"/>
      <c r="AE714" s="48"/>
      <c r="AF714" s="48"/>
      <c r="AG714" s="48"/>
      <c r="AH714" s="48"/>
      <c r="AI714" s="48"/>
      <c r="AJ714" s="48"/>
      <c r="AK714" s="48"/>
      <c r="AL714" s="48"/>
      <c r="AM714" s="48"/>
      <c r="AN714" s="48"/>
      <c r="AO714" s="48"/>
      <c r="AP714" s="48"/>
      <c r="AQ714" s="48"/>
      <c r="AR714" s="48"/>
      <c r="AS714" s="48"/>
      <c r="AT714" s="48"/>
      <c r="AU714" s="48"/>
      <c r="AV714" s="48"/>
      <c r="AW714" s="48"/>
      <c r="AX714" s="48"/>
      <c r="AY714" s="48"/>
      <c r="AZ714" s="48"/>
      <c r="BA714" s="48"/>
      <c r="BB714" s="48"/>
      <c r="BC714" s="48"/>
      <c r="BD714" s="48"/>
      <c r="BE714" s="48"/>
      <c r="BF714" s="48"/>
      <c r="BG714" s="48"/>
      <c r="BH714" s="48"/>
      <c r="BI714" s="48"/>
      <c r="BJ714" s="48"/>
      <c r="BK714" s="48"/>
    </row>
    <row r="715" spans="1:63" ht="14.25" customHeight="1" x14ac:dyDescent="0.35">
      <c r="A715" s="530" t="s">
        <v>136</v>
      </c>
      <c r="B715" s="528">
        <v>3.9437026421470858E-2</v>
      </c>
      <c r="C715" s="528">
        <v>0.10471800520836119</v>
      </c>
      <c r="D715" s="528">
        <v>8.1871266850973498E-2</v>
      </c>
      <c r="E715" s="528">
        <v>6.1511066430668379E-2</v>
      </c>
      <c r="F715" s="528">
        <v>2.5948226536974553E-2</v>
      </c>
      <c r="G715" s="528">
        <v>8.2804387001556099E-3</v>
      </c>
      <c r="H715" s="528">
        <v>0.36575903575801977</v>
      </c>
      <c r="I715" s="528">
        <v>2.7392022758506367E-2</v>
      </c>
      <c r="J715" s="528">
        <v>0.17893715208521607</v>
      </c>
      <c r="K715" s="528">
        <v>0.10614575924965376</v>
      </c>
      <c r="L715" s="48"/>
      <c r="M715" s="48"/>
      <c r="N715" s="48"/>
      <c r="O715" s="48"/>
      <c r="P715" s="48"/>
      <c r="Q715" s="48"/>
      <c r="R715" s="48"/>
      <c r="S715" s="48"/>
      <c r="T715" s="48"/>
      <c r="U715" s="48"/>
      <c r="V715" s="48"/>
      <c r="W715" s="48"/>
      <c r="X715" s="48"/>
      <c r="Y715" s="48"/>
      <c r="Z715" s="48"/>
      <c r="AA715" s="48"/>
      <c r="AB715" s="48"/>
      <c r="AC715" s="48"/>
      <c r="AD715" s="48"/>
      <c r="AE715" s="48"/>
      <c r="AF715" s="48"/>
      <c r="AG715" s="48"/>
      <c r="AH715" s="48"/>
      <c r="AI715" s="48"/>
      <c r="AJ715" s="48"/>
      <c r="AK715" s="48"/>
      <c r="AL715" s="48"/>
      <c r="AM715" s="48"/>
      <c r="AN715" s="48"/>
      <c r="AO715" s="48"/>
      <c r="AP715" s="48"/>
      <c r="AQ715" s="48"/>
      <c r="AR715" s="48"/>
      <c r="AS715" s="48"/>
      <c r="AT715" s="48"/>
      <c r="AU715" s="48"/>
      <c r="AV715" s="48"/>
      <c r="AW715" s="48"/>
      <c r="AX715" s="48"/>
      <c r="AY715" s="48"/>
      <c r="AZ715" s="48"/>
      <c r="BA715" s="48"/>
      <c r="BB715" s="48"/>
      <c r="BC715" s="48"/>
      <c r="BD715" s="48"/>
      <c r="BE715" s="48"/>
      <c r="BF715" s="48"/>
      <c r="BG715" s="48"/>
      <c r="BH715" s="48"/>
      <c r="BI715" s="48"/>
      <c r="BJ715" s="48"/>
      <c r="BK715" s="48"/>
    </row>
    <row r="716" spans="1:63" ht="14.25" customHeight="1" x14ac:dyDescent="0.35">
      <c r="A716" s="530" t="s">
        <v>197</v>
      </c>
      <c r="B716" s="528">
        <v>9.5007836106474855E-2</v>
      </c>
      <c r="C716" s="528">
        <v>0.11934304780396554</v>
      </c>
      <c r="D716" s="528">
        <v>9.7918401949295825E-2</v>
      </c>
      <c r="E716" s="528">
        <v>9.5195006423594089E-2</v>
      </c>
      <c r="F716" s="528">
        <v>1.3282669083013074E-2</v>
      </c>
      <c r="G716" s="528">
        <v>1.1469840055659458E-2</v>
      </c>
      <c r="H716" s="528">
        <v>0.22875472163300525</v>
      </c>
      <c r="I716" s="528">
        <v>2.3443916877655031E-2</v>
      </c>
      <c r="J716" s="528">
        <v>0.2214659048084299</v>
      </c>
      <c r="K716" s="528">
        <v>9.4118655258907155E-2</v>
      </c>
      <c r="L716" s="48"/>
      <c r="M716" s="48"/>
      <c r="N716" s="48"/>
      <c r="O716" s="48"/>
      <c r="P716" s="48"/>
      <c r="Q716" s="48"/>
      <c r="R716" s="48"/>
      <c r="S716" s="48"/>
      <c r="T716" s="48"/>
      <c r="U716" s="48"/>
      <c r="V716" s="48"/>
      <c r="W716" s="48"/>
      <c r="X716" s="48"/>
      <c r="Y716" s="48"/>
      <c r="Z716" s="48"/>
      <c r="AA716" s="48"/>
      <c r="AB716" s="48"/>
      <c r="AC716" s="48"/>
      <c r="AD716" s="48"/>
      <c r="AE716" s="48"/>
      <c r="AF716" s="48"/>
      <c r="AG716" s="48"/>
      <c r="AH716" s="48"/>
      <c r="AI716" s="48"/>
      <c r="AJ716" s="48"/>
      <c r="AK716" s="48"/>
      <c r="AL716" s="48"/>
      <c r="AM716" s="48"/>
      <c r="AN716" s="48"/>
      <c r="AO716" s="48"/>
      <c r="AP716" s="48"/>
      <c r="AQ716" s="48"/>
      <c r="AR716" s="48"/>
      <c r="AS716" s="48"/>
      <c r="AT716" s="48"/>
      <c r="AU716" s="48"/>
      <c r="AV716" s="48"/>
      <c r="AW716" s="48"/>
      <c r="AX716" s="48"/>
      <c r="AY716" s="48"/>
      <c r="AZ716" s="48"/>
      <c r="BA716" s="48"/>
      <c r="BB716" s="48"/>
      <c r="BC716" s="48"/>
      <c r="BD716" s="48"/>
      <c r="BE716" s="48"/>
      <c r="BF716" s="48"/>
      <c r="BG716" s="48"/>
      <c r="BH716" s="48"/>
      <c r="BI716" s="48"/>
      <c r="BJ716" s="48"/>
      <c r="BK716" s="48"/>
    </row>
    <row r="717" spans="1:63" ht="14.25" customHeight="1" x14ac:dyDescent="0.35">
      <c r="A717" s="530" t="s">
        <v>218</v>
      </c>
      <c r="B717" s="528">
        <v>9.1815397430759726E-2</v>
      </c>
      <c r="C717" s="528">
        <v>7.5720553030070692E-2</v>
      </c>
      <c r="D717" s="528">
        <v>7.2371437182498499E-2</v>
      </c>
      <c r="E717" s="528">
        <v>0.10805224403732683</v>
      </c>
      <c r="F717" s="528">
        <v>2.407492381511744E-2</v>
      </c>
      <c r="G717" s="528">
        <v>1.6813844854594757E-2</v>
      </c>
      <c r="H717" s="528">
        <v>0.31392784904586851</v>
      </c>
      <c r="I717" s="528">
        <v>1.9511234578422382E-2</v>
      </c>
      <c r="J717" s="528">
        <v>0.1683663313561703</v>
      </c>
      <c r="K717" s="528">
        <v>0.10934618466917095</v>
      </c>
      <c r="L717" s="48"/>
      <c r="M717" s="48"/>
      <c r="N717" s="48"/>
      <c r="O717" s="48"/>
      <c r="P717" s="48"/>
      <c r="Q717" s="48"/>
      <c r="R717" s="48"/>
      <c r="S717" s="48"/>
      <c r="T717" s="48"/>
      <c r="U717" s="48"/>
      <c r="V717" s="48"/>
      <c r="W717" s="48"/>
      <c r="X717" s="48"/>
      <c r="Y717" s="48"/>
      <c r="Z717" s="48"/>
      <c r="AA717" s="48"/>
      <c r="AB717" s="48"/>
      <c r="AC717" s="48"/>
      <c r="AD717" s="48"/>
      <c r="AE717" s="48"/>
      <c r="AF717" s="48"/>
      <c r="AG717" s="48"/>
      <c r="AH717" s="48"/>
      <c r="AI717" s="48"/>
      <c r="AJ717" s="48"/>
      <c r="AK717" s="48"/>
      <c r="AL717" s="48"/>
      <c r="AM717" s="48"/>
      <c r="AN717" s="48"/>
      <c r="AO717" s="48"/>
      <c r="AP717" s="48"/>
      <c r="AQ717" s="48"/>
      <c r="AR717" s="48"/>
      <c r="AS717" s="48"/>
      <c r="AT717" s="48"/>
      <c r="AU717" s="48"/>
      <c r="AV717" s="48"/>
      <c r="AW717" s="48"/>
      <c r="AX717" s="48"/>
      <c r="AY717" s="48"/>
      <c r="AZ717" s="48"/>
      <c r="BA717" s="48"/>
      <c r="BB717" s="48"/>
      <c r="BC717" s="48"/>
      <c r="BD717" s="48"/>
      <c r="BE717" s="48"/>
      <c r="BF717" s="48"/>
      <c r="BG717" s="48"/>
      <c r="BH717" s="48"/>
      <c r="BI717" s="48"/>
      <c r="BJ717" s="48"/>
      <c r="BK717" s="48"/>
    </row>
    <row r="718" spans="1:63" ht="14.25" customHeight="1" x14ac:dyDescent="0.35">
      <c r="A718" s="530" t="s">
        <v>198</v>
      </c>
      <c r="B718" s="528">
        <v>9.5007836106474841E-2</v>
      </c>
      <c r="C718" s="528">
        <v>0.11934304780396551</v>
      </c>
      <c r="D718" s="528">
        <v>9.7918401949295811E-2</v>
      </c>
      <c r="E718" s="528">
        <v>9.5195006423594089E-2</v>
      </c>
      <c r="F718" s="528">
        <v>1.3282669083013074E-2</v>
      </c>
      <c r="G718" s="528">
        <v>1.1469840055659456E-2</v>
      </c>
      <c r="H718" s="528">
        <v>0.2287547216330052</v>
      </c>
      <c r="I718" s="528">
        <v>2.3443916877655027E-2</v>
      </c>
      <c r="J718" s="528">
        <v>0.2214659048084299</v>
      </c>
      <c r="K718" s="528">
        <v>9.4118655258907141E-2</v>
      </c>
      <c r="L718" s="48"/>
      <c r="M718" s="48"/>
      <c r="N718" s="48"/>
      <c r="O718" s="48"/>
      <c r="P718" s="48"/>
      <c r="Q718" s="48"/>
      <c r="R718" s="48"/>
      <c r="S718" s="48"/>
      <c r="T718" s="48"/>
      <c r="U718" s="48"/>
      <c r="V718" s="48"/>
      <c r="W718" s="48"/>
      <c r="X718" s="48"/>
      <c r="Y718" s="48"/>
      <c r="Z718" s="48"/>
      <c r="AA718" s="48"/>
      <c r="AB718" s="48"/>
      <c r="AC718" s="48"/>
      <c r="AD718" s="48"/>
      <c r="AE718" s="48"/>
      <c r="AF718" s="48"/>
      <c r="AG718" s="48"/>
      <c r="AH718" s="48"/>
      <c r="AI718" s="48"/>
      <c r="AJ718" s="48"/>
      <c r="AK718" s="48"/>
      <c r="AL718" s="48"/>
      <c r="AM718" s="48"/>
      <c r="AN718" s="48"/>
      <c r="AO718" s="48"/>
      <c r="AP718" s="48"/>
      <c r="AQ718" s="48"/>
      <c r="AR718" s="48"/>
      <c r="AS718" s="48"/>
      <c r="AT718" s="48"/>
      <c r="AU718" s="48"/>
      <c r="AV718" s="48"/>
      <c r="AW718" s="48"/>
      <c r="AX718" s="48"/>
      <c r="AY718" s="48"/>
      <c r="AZ718" s="48"/>
      <c r="BA718" s="48"/>
      <c r="BB718" s="48"/>
      <c r="BC718" s="48"/>
      <c r="BD718" s="48"/>
      <c r="BE718" s="48"/>
      <c r="BF718" s="48"/>
      <c r="BG718" s="48"/>
      <c r="BH718" s="48"/>
      <c r="BI718" s="48"/>
      <c r="BJ718" s="48"/>
      <c r="BK718" s="48"/>
    </row>
    <row r="719" spans="1:63" ht="14.25" customHeight="1" x14ac:dyDescent="0.35">
      <c r="A719" s="530" t="s">
        <v>140</v>
      </c>
      <c r="B719" s="528">
        <v>9.5547735053652508E-2</v>
      </c>
      <c r="C719" s="528">
        <v>0.11304015875939323</v>
      </c>
      <c r="D719" s="528">
        <v>0.10404474344198686</v>
      </c>
      <c r="E719" s="528">
        <v>9.4643341034136103E-2</v>
      </c>
      <c r="F719" s="528">
        <v>1.3548724771592512E-2</v>
      </c>
      <c r="G719" s="528">
        <v>1.3301603764426054E-2</v>
      </c>
      <c r="H719" s="528">
        <v>0.22727708683516018</v>
      </c>
      <c r="I719" s="528">
        <v>2.1812302894352143E-2</v>
      </c>
      <c r="J719" s="528">
        <v>0.22435204945153742</v>
      </c>
      <c r="K719" s="528">
        <v>9.2432253993763064E-2</v>
      </c>
      <c r="L719" s="48"/>
      <c r="M719" s="48"/>
      <c r="N719" s="48"/>
      <c r="O719" s="48"/>
      <c r="P719" s="48"/>
      <c r="Q719" s="48"/>
      <c r="R719" s="48"/>
      <c r="S719" s="48"/>
      <c r="T719" s="48"/>
      <c r="U719" s="48"/>
      <c r="V719" s="48"/>
      <c r="W719" s="48"/>
      <c r="X719" s="48"/>
      <c r="Y719" s="48"/>
      <c r="Z719" s="48"/>
      <c r="AA719" s="48"/>
      <c r="AB719" s="48"/>
      <c r="AC719" s="48"/>
      <c r="AD719" s="48"/>
      <c r="AE719" s="48"/>
      <c r="AF719" s="48"/>
      <c r="AG719" s="48"/>
      <c r="AH719" s="48"/>
      <c r="AI719" s="48"/>
      <c r="AJ719" s="48"/>
      <c r="AK719" s="48"/>
      <c r="AL719" s="48"/>
      <c r="AM719" s="48"/>
      <c r="AN719" s="48"/>
      <c r="AO719" s="48"/>
      <c r="AP719" s="48"/>
      <c r="AQ719" s="48"/>
      <c r="AR719" s="48"/>
      <c r="AS719" s="48"/>
      <c r="AT719" s="48"/>
      <c r="AU719" s="48"/>
      <c r="AV719" s="48"/>
      <c r="AW719" s="48"/>
      <c r="AX719" s="48"/>
      <c r="AY719" s="48"/>
      <c r="AZ719" s="48"/>
      <c r="BA719" s="48"/>
      <c r="BB719" s="48"/>
      <c r="BC719" s="48"/>
      <c r="BD719" s="48"/>
      <c r="BE719" s="48"/>
      <c r="BF719" s="48"/>
      <c r="BG719" s="48"/>
      <c r="BH719" s="48"/>
      <c r="BI719" s="48"/>
      <c r="BJ719" s="48"/>
      <c r="BK719" s="48"/>
    </row>
    <row r="720" spans="1:63" ht="14.25" customHeight="1" x14ac:dyDescent="0.35">
      <c r="A720" s="530" t="s">
        <v>199</v>
      </c>
      <c r="B720" s="528">
        <v>0.15224603355585989</v>
      </c>
      <c r="C720" s="528">
        <v>0.12118526620143964</v>
      </c>
      <c r="D720" s="528">
        <v>0.19099913215740486</v>
      </c>
      <c r="E720" s="528">
        <v>0.1243284487016405</v>
      </c>
      <c r="F720" s="528">
        <v>2.0659445092294287E-3</v>
      </c>
      <c r="G720" s="528">
        <v>3.2468985164538861E-2</v>
      </c>
      <c r="H720" s="528">
        <v>0.1789746128121523</v>
      </c>
      <c r="I720" s="528">
        <v>1.3307099917898994E-2</v>
      </c>
      <c r="J720" s="528">
        <v>5.7459447541995272E-2</v>
      </c>
      <c r="K720" s="528">
        <v>0.12696502943784049</v>
      </c>
      <c r="L720" s="48"/>
      <c r="M720" s="48"/>
      <c r="N720" s="48"/>
      <c r="O720" s="48"/>
      <c r="P720" s="48"/>
      <c r="Q720" s="48"/>
      <c r="R720" s="48"/>
      <c r="S720" s="48"/>
      <c r="T720" s="48"/>
      <c r="U720" s="48"/>
      <c r="V720" s="48"/>
      <c r="W720" s="48"/>
      <c r="X720" s="48"/>
      <c r="Y720" s="48"/>
      <c r="Z720" s="48"/>
      <c r="AA720" s="48"/>
      <c r="AB720" s="48"/>
      <c r="AC720" s="48"/>
      <c r="AD720" s="48"/>
      <c r="AE720" s="48"/>
      <c r="AF720" s="48"/>
      <c r="AG720" s="48"/>
      <c r="AH720" s="48"/>
      <c r="AI720" s="48"/>
      <c r="AJ720" s="48"/>
      <c r="AK720" s="48"/>
      <c r="AL720" s="48"/>
      <c r="AM720" s="48"/>
      <c r="AN720" s="48"/>
      <c r="AO720" s="48"/>
      <c r="AP720" s="48"/>
      <c r="AQ720" s="48"/>
      <c r="AR720" s="48"/>
      <c r="AS720" s="48"/>
      <c r="AT720" s="48"/>
      <c r="AU720" s="48"/>
      <c r="AV720" s="48"/>
      <c r="AW720" s="48"/>
      <c r="AX720" s="48"/>
      <c r="AY720" s="48"/>
      <c r="AZ720" s="48"/>
      <c r="BA720" s="48"/>
      <c r="BB720" s="48"/>
      <c r="BC720" s="48"/>
      <c r="BD720" s="48"/>
      <c r="BE720" s="48"/>
      <c r="BF720" s="48"/>
      <c r="BG720" s="48"/>
      <c r="BH720" s="48"/>
      <c r="BI720" s="48"/>
      <c r="BJ720" s="48"/>
      <c r="BK720" s="48"/>
    </row>
    <row r="721" spans="1:63" ht="14.25" customHeight="1" x14ac:dyDescent="0.35">
      <c r="A721" s="530" t="s">
        <v>142</v>
      </c>
      <c r="B721" s="528">
        <v>9.1409087053483731E-2</v>
      </c>
      <c r="C721" s="528">
        <v>0.20851171759494588</v>
      </c>
      <c r="D721" s="528">
        <v>0.13224666054808534</v>
      </c>
      <c r="E721" s="528">
        <v>0.11149448357594929</v>
      </c>
      <c r="F721" s="528">
        <v>2.0202694631261532E-3</v>
      </c>
      <c r="G721" s="528">
        <v>5.0762079919454911E-3</v>
      </c>
      <c r="H721" s="528">
        <v>9.1337961436969345E-2</v>
      </c>
      <c r="I721" s="528">
        <v>1.5083260572345644E-2</v>
      </c>
      <c r="J721" s="528">
        <v>0.29692645472058765</v>
      </c>
      <c r="K721" s="528">
        <v>4.5893897042561617E-2</v>
      </c>
      <c r="L721" s="48"/>
      <c r="M721" s="48"/>
      <c r="N721" s="48"/>
      <c r="O721" s="48"/>
      <c r="P721" s="48"/>
      <c r="Q721" s="48"/>
      <c r="R721" s="48"/>
      <c r="S721" s="48"/>
      <c r="T721" s="48"/>
      <c r="U721" s="48"/>
      <c r="V721" s="48"/>
      <c r="W721" s="48"/>
      <c r="X721" s="48"/>
      <c r="Y721" s="48"/>
      <c r="Z721" s="48"/>
      <c r="AA721" s="48"/>
      <c r="AB721" s="48"/>
      <c r="AC721" s="48"/>
      <c r="AD721" s="48"/>
      <c r="AE721" s="48"/>
      <c r="AF721" s="48"/>
      <c r="AG721" s="48"/>
      <c r="AH721" s="48"/>
      <c r="AI721" s="48"/>
      <c r="AJ721" s="48"/>
      <c r="AK721" s="48"/>
      <c r="AL721" s="48"/>
      <c r="AM721" s="48"/>
      <c r="AN721" s="48"/>
      <c r="AO721" s="48"/>
      <c r="AP721" s="48"/>
      <c r="AQ721" s="48"/>
      <c r="AR721" s="48"/>
      <c r="AS721" s="48"/>
      <c r="AT721" s="48"/>
      <c r="AU721" s="48"/>
      <c r="AV721" s="48"/>
      <c r="AW721" s="48"/>
      <c r="AX721" s="48"/>
      <c r="AY721" s="48"/>
      <c r="AZ721" s="48"/>
      <c r="BA721" s="48"/>
      <c r="BB721" s="48"/>
      <c r="BC721" s="48"/>
      <c r="BD721" s="48"/>
      <c r="BE721" s="48"/>
      <c r="BF721" s="48"/>
      <c r="BG721" s="48"/>
      <c r="BH721" s="48"/>
      <c r="BI721" s="48"/>
      <c r="BJ721" s="48"/>
      <c r="BK721" s="48"/>
    </row>
    <row r="722" spans="1:63" ht="14.25" customHeight="1" x14ac:dyDescent="0.35">
      <c r="A722" s="530" t="s">
        <v>143</v>
      </c>
      <c r="B722" s="528">
        <v>0.10486634440253546</v>
      </c>
      <c r="C722" s="528">
        <v>0.11814267119934962</v>
      </c>
      <c r="D722" s="528">
        <v>9.1615548258968157E-2</v>
      </c>
      <c r="E722" s="528">
        <v>8.8334449835273887E-2</v>
      </c>
      <c r="F722" s="528">
        <v>1.2770640176189289E-2</v>
      </c>
      <c r="G722" s="528">
        <v>1.0499811537359141E-2</v>
      </c>
      <c r="H722" s="528">
        <v>0.21815889983656672</v>
      </c>
      <c r="I722" s="528">
        <v>2.5093907375294471E-2</v>
      </c>
      <c r="J722" s="528">
        <v>0.22740153530651447</v>
      </c>
      <c r="K722" s="528">
        <v>0.10311619207194889</v>
      </c>
      <c r="L722" s="48"/>
      <c r="M722" s="48"/>
      <c r="N722" s="48"/>
      <c r="O722" s="48"/>
      <c r="P722" s="48"/>
      <c r="Q722" s="48"/>
      <c r="R722" s="48"/>
      <c r="S722" s="48"/>
      <c r="T722" s="48"/>
      <c r="U722" s="48"/>
      <c r="V722" s="48"/>
      <c r="W722" s="48"/>
      <c r="X722" s="48"/>
      <c r="Y722" s="48"/>
      <c r="Z722" s="48"/>
      <c r="AA722" s="48"/>
      <c r="AB722" s="48"/>
      <c r="AC722" s="48"/>
      <c r="AD722" s="48"/>
      <c r="AE722" s="48"/>
      <c r="AF722" s="48"/>
      <c r="AG722" s="48"/>
      <c r="AH722" s="48"/>
      <c r="AI722" s="48"/>
      <c r="AJ722" s="48"/>
      <c r="AK722" s="48"/>
      <c r="AL722" s="48"/>
      <c r="AM722" s="48"/>
      <c r="AN722" s="48"/>
      <c r="AO722" s="48"/>
      <c r="AP722" s="48"/>
      <c r="AQ722" s="48"/>
      <c r="AR722" s="48"/>
      <c r="AS722" s="48"/>
      <c r="AT722" s="48"/>
      <c r="AU722" s="48"/>
      <c r="AV722" s="48"/>
      <c r="AW722" s="48"/>
      <c r="AX722" s="48"/>
      <c r="AY722" s="48"/>
      <c r="AZ722" s="48"/>
      <c r="BA722" s="48"/>
      <c r="BB722" s="48"/>
      <c r="BC722" s="48"/>
      <c r="BD722" s="48"/>
      <c r="BE722" s="48"/>
      <c r="BF722" s="48"/>
      <c r="BG722" s="48"/>
      <c r="BH722" s="48"/>
      <c r="BI722" s="48"/>
      <c r="BJ722" s="48"/>
      <c r="BK722" s="48"/>
    </row>
    <row r="724" spans="1:63" ht="14.25" customHeight="1" x14ac:dyDescent="0.35">
      <c r="A724" s="197" t="s">
        <v>1429</v>
      </c>
    </row>
    <row r="725" spans="1:63" ht="14.25" customHeight="1" x14ac:dyDescent="0.35">
      <c r="A725" s="39" t="s">
        <v>1504</v>
      </c>
      <c r="B725" s="2"/>
    </row>
    <row r="726" spans="1:63" ht="14.25" customHeight="1" x14ac:dyDescent="0.35">
      <c r="A726" s="43" t="s">
        <v>1449</v>
      </c>
      <c r="B726" s="11" t="s">
        <v>223</v>
      </c>
    </row>
    <row r="727" spans="1:63" ht="14.25" customHeight="1" x14ac:dyDescent="0.35">
      <c r="A727" s="523">
        <v>0</v>
      </c>
      <c r="B727" s="524" t="s">
        <v>1456</v>
      </c>
    </row>
    <row r="728" spans="1:63" ht="14.25" customHeight="1" x14ac:dyDescent="0.35">
      <c r="A728" s="523">
        <v>1</v>
      </c>
      <c r="B728" s="524" t="s">
        <v>1525</v>
      </c>
    </row>
    <row r="729" spans="1:63" ht="14.25" customHeight="1" x14ac:dyDescent="0.35">
      <c r="A729" s="44" t="s">
        <v>224</v>
      </c>
      <c r="B729" s="45">
        <v>0</v>
      </c>
    </row>
    <row r="731" spans="1:63" ht="14.25" customHeight="1" x14ac:dyDescent="0.35">
      <c r="A731" s="17" t="s">
        <v>727</v>
      </c>
      <c r="B731" s="39" t="s">
        <v>1505</v>
      </c>
    </row>
    <row r="732" spans="1:63" ht="14.25" customHeight="1" x14ac:dyDescent="0.35">
      <c r="A732" s="86" t="s">
        <v>448</v>
      </c>
      <c r="B732" s="525" t="s">
        <v>28</v>
      </c>
    </row>
    <row r="733" spans="1:63" ht="14.25" customHeight="1" x14ac:dyDescent="0.35">
      <c r="A733" s="86" t="s">
        <v>180</v>
      </c>
      <c r="B733" s="115">
        <v>2025</v>
      </c>
    </row>
    <row r="734" spans="1:63" ht="14.25" customHeight="1" x14ac:dyDescent="0.35">
      <c r="A734" s="165"/>
    </row>
    <row r="735" spans="1:63" ht="14.25" customHeight="1" x14ac:dyDescent="0.35">
      <c r="A735" s="39" t="s">
        <v>1506</v>
      </c>
      <c r="G735" s="48"/>
      <c r="H735" s="48"/>
      <c r="I735" s="48"/>
      <c r="J735" s="48"/>
      <c r="K735" s="48"/>
      <c r="L735" s="48"/>
      <c r="M735" s="48"/>
      <c r="N735" s="48"/>
      <c r="O735" s="48"/>
      <c r="P735" s="48"/>
      <c r="Q735" s="48"/>
      <c r="R735" s="48"/>
      <c r="S735" s="48"/>
      <c r="T735" s="48"/>
      <c r="U735" s="48"/>
      <c r="V735" s="48"/>
      <c r="W735" s="48"/>
      <c r="X735" s="48"/>
      <c r="Y735" s="48"/>
      <c r="Z735" s="48"/>
      <c r="AA735" s="48"/>
      <c r="AB735" s="48"/>
      <c r="AC735" s="48"/>
      <c r="AD735" s="48"/>
      <c r="AE735" s="48"/>
      <c r="AF735" s="48"/>
      <c r="AG735" s="48"/>
      <c r="AH735" s="48"/>
      <c r="AI735" s="48"/>
      <c r="AJ735" s="48"/>
      <c r="AK735" s="48"/>
      <c r="AL735" s="48"/>
      <c r="AM735" s="48"/>
      <c r="AN735" s="48"/>
      <c r="AO735" s="48"/>
      <c r="AP735" s="48"/>
      <c r="AQ735" s="48"/>
      <c r="AR735" s="48"/>
      <c r="AS735" s="48"/>
      <c r="AT735" s="48"/>
      <c r="AU735" s="48"/>
      <c r="AV735" s="48"/>
      <c r="AW735" s="48"/>
      <c r="AX735" s="48"/>
      <c r="AY735" s="48"/>
      <c r="AZ735" s="48"/>
      <c r="BA735" s="48"/>
      <c r="BB735" s="48"/>
      <c r="BC735" s="48"/>
      <c r="BD735" s="48"/>
      <c r="BE735" s="48"/>
      <c r="BF735" s="48"/>
      <c r="BG735" s="48"/>
      <c r="BH735" s="48"/>
      <c r="BI735" s="48"/>
      <c r="BJ735" s="48"/>
      <c r="BK735" s="48"/>
    </row>
    <row r="736" spans="1:63" ht="14.25" customHeight="1" x14ac:dyDescent="0.35">
      <c r="A736" s="44" t="s">
        <v>1470</v>
      </c>
      <c r="B736" s="39" t="s">
        <v>1494</v>
      </c>
      <c r="C736" s="39" t="s">
        <v>1495</v>
      </c>
      <c r="D736" s="39" t="s">
        <v>1496</v>
      </c>
      <c r="E736" s="39" t="s">
        <v>1497</v>
      </c>
      <c r="F736" s="39" t="s">
        <v>1498</v>
      </c>
      <c r="G736" s="39" t="s">
        <v>1499</v>
      </c>
      <c r="H736" s="39" t="s">
        <v>1500</v>
      </c>
      <c r="I736" s="39" t="s">
        <v>1501</v>
      </c>
      <c r="J736" s="39" t="s">
        <v>1502</v>
      </c>
      <c r="K736" s="39" t="s">
        <v>1503</v>
      </c>
      <c r="L736" s="48"/>
      <c r="M736" s="48"/>
      <c r="N736" s="48"/>
      <c r="O736" s="48"/>
      <c r="P736" s="48"/>
      <c r="Q736" s="48"/>
      <c r="R736" s="48"/>
      <c r="S736" s="48"/>
      <c r="T736" s="48"/>
      <c r="U736" s="48"/>
      <c r="V736" s="48"/>
      <c r="W736" s="48"/>
      <c r="X736" s="48"/>
      <c r="Y736" s="48"/>
      <c r="Z736" s="48"/>
      <c r="AA736" s="48"/>
      <c r="AB736" s="48"/>
      <c r="AC736" s="48"/>
      <c r="AD736" s="48"/>
      <c r="AE736" s="48"/>
      <c r="AF736" s="48"/>
      <c r="AG736" s="48"/>
      <c r="AH736" s="48"/>
      <c r="AI736" s="48"/>
      <c r="AJ736" s="48"/>
      <c r="AK736" s="48"/>
      <c r="AL736" s="48"/>
      <c r="AM736" s="48"/>
      <c r="AN736" s="48"/>
      <c r="AO736" s="48"/>
      <c r="AP736" s="48"/>
      <c r="AQ736" s="48"/>
      <c r="AR736" s="48"/>
      <c r="AS736" s="48"/>
      <c r="AT736" s="48"/>
      <c r="AU736" s="48"/>
      <c r="AV736" s="48"/>
      <c r="AW736" s="48"/>
      <c r="AX736" s="48"/>
      <c r="AY736" s="48"/>
      <c r="AZ736" s="48"/>
      <c r="BA736" s="48"/>
      <c r="BB736" s="48"/>
      <c r="BC736" s="48"/>
      <c r="BD736" s="48"/>
      <c r="BE736" s="48"/>
      <c r="BF736" s="48"/>
      <c r="BG736" s="48"/>
      <c r="BH736" s="48"/>
      <c r="BI736" s="48"/>
      <c r="BJ736" s="48"/>
      <c r="BK736" s="48"/>
    </row>
    <row r="737" spans="1:63" ht="14.25" customHeight="1" x14ac:dyDescent="0.35">
      <c r="A737" s="527" t="s">
        <v>291</v>
      </c>
      <c r="B737" s="528">
        <v>0.1826350515062031</v>
      </c>
      <c r="C737" s="528">
        <v>1.9491467610053697E-2</v>
      </c>
      <c r="D737" s="528">
        <v>2.7843561480961707E-2</v>
      </c>
      <c r="E737" s="528">
        <v>0.42294535567055525</v>
      </c>
      <c r="F737" s="528">
        <v>7.4067576918204056E-3</v>
      </c>
      <c r="G737" s="528">
        <v>1.0145308891032949E-2</v>
      </c>
      <c r="H737" s="528">
        <v>0.19777017610540981</v>
      </c>
      <c r="I737" s="528">
        <v>4.0503269693691585E-2</v>
      </c>
      <c r="J737" s="528">
        <v>7.9281544503893409E-2</v>
      </c>
      <c r="K737" s="528">
        <v>1.1977506846377998E-2</v>
      </c>
      <c r="L737" s="48"/>
      <c r="M737" s="48"/>
      <c r="N737" s="48"/>
      <c r="O737" s="48"/>
      <c r="P737" s="48"/>
      <c r="Q737" s="48"/>
      <c r="R737" s="48"/>
      <c r="S737" s="48"/>
      <c r="T737" s="48"/>
      <c r="U737" s="48"/>
      <c r="V737" s="48"/>
      <c r="W737" s="48"/>
      <c r="X737" s="48"/>
      <c r="Y737" s="48"/>
      <c r="Z737" s="48"/>
      <c r="AA737" s="48"/>
      <c r="AB737" s="48"/>
      <c r="AC737" s="48"/>
      <c r="AD737" s="48"/>
      <c r="AE737" s="48"/>
      <c r="AF737" s="48"/>
      <c r="AG737" s="48"/>
      <c r="AH737" s="48"/>
      <c r="AI737" s="48"/>
      <c r="AJ737" s="48"/>
      <c r="AK737" s="48"/>
      <c r="AL737" s="48"/>
      <c r="AM737" s="48"/>
      <c r="AN737" s="48"/>
      <c r="AO737" s="48"/>
      <c r="AP737" s="48"/>
      <c r="AQ737" s="48"/>
      <c r="AR737" s="48"/>
      <c r="AS737" s="48"/>
      <c r="AT737" s="48"/>
      <c r="AU737" s="48"/>
      <c r="AV737" s="48"/>
      <c r="AW737" s="48"/>
      <c r="AX737" s="48"/>
      <c r="AY737" s="48"/>
      <c r="AZ737" s="48"/>
      <c r="BA737" s="48"/>
      <c r="BB737" s="48"/>
      <c r="BC737" s="48"/>
      <c r="BD737" s="48"/>
      <c r="BE737" s="48"/>
      <c r="BF737" s="48"/>
      <c r="BG737" s="48"/>
      <c r="BH737" s="48"/>
      <c r="BI737" s="48"/>
      <c r="BJ737" s="48"/>
      <c r="BK737" s="48"/>
    </row>
    <row r="738" spans="1:63" ht="14.25" customHeight="1" x14ac:dyDescent="0.35">
      <c r="A738" s="529" t="s">
        <v>148</v>
      </c>
      <c r="B738" s="528">
        <v>0.2903598452030266</v>
      </c>
      <c r="C738" s="528">
        <v>2.2497545197250623E-2</v>
      </c>
      <c r="D738" s="528">
        <v>2.2093224744411714E-2</v>
      </c>
      <c r="E738" s="528">
        <v>0.31223165636612182</v>
      </c>
      <c r="F738" s="528">
        <v>3.9180577215579819E-2</v>
      </c>
      <c r="G738" s="528">
        <v>2.2468665164904988E-2</v>
      </c>
      <c r="H738" s="528">
        <v>2.9265099443578045E-3</v>
      </c>
      <c r="I738" s="528">
        <v>6.6202660813646785E-2</v>
      </c>
      <c r="J738" s="528">
        <v>0.1936983769421822</v>
      </c>
      <c r="K738" s="528">
        <v>2.8340938408517681E-2</v>
      </c>
      <c r="L738" s="48"/>
      <c r="M738" s="48"/>
      <c r="N738" s="48"/>
      <c r="O738" s="48"/>
      <c r="P738" s="48"/>
      <c r="Q738" s="48"/>
      <c r="R738" s="48"/>
      <c r="S738" s="48"/>
      <c r="T738" s="48"/>
      <c r="U738" s="48"/>
      <c r="V738" s="48"/>
      <c r="W738" s="48"/>
      <c r="X738" s="48"/>
      <c r="Y738" s="48"/>
      <c r="Z738" s="48"/>
      <c r="AA738" s="48"/>
      <c r="AB738" s="48"/>
      <c r="AC738" s="48"/>
      <c r="AD738" s="48"/>
      <c r="AE738" s="48"/>
      <c r="AF738" s="48"/>
      <c r="AG738" s="48"/>
      <c r="AH738" s="48"/>
      <c r="AI738" s="48"/>
      <c r="AJ738" s="48"/>
      <c r="AK738" s="48"/>
      <c r="AL738" s="48"/>
      <c r="AM738" s="48"/>
      <c r="AN738" s="48"/>
      <c r="AO738" s="48"/>
      <c r="AP738" s="48"/>
      <c r="AQ738" s="48"/>
      <c r="AR738" s="48"/>
      <c r="AS738" s="48"/>
      <c r="AT738" s="48"/>
      <c r="AU738" s="48"/>
      <c r="AV738" s="48"/>
      <c r="AW738" s="48"/>
      <c r="AX738" s="48"/>
      <c r="AY738" s="48"/>
      <c r="AZ738" s="48"/>
      <c r="BA738" s="48"/>
      <c r="BB738" s="48"/>
      <c r="BC738" s="48"/>
      <c r="BD738" s="48"/>
      <c r="BE738" s="48"/>
      <c r="BF738" s="48"/>
      <c r="BG738" s="48"/>
      <c r="BH738" s="48"/>
      <c r="BI738" s="48"/>
      <c r="BJ738" s="48"/>
      <c r="BK738" s="48"/>
    </row>
    <row r="739" spans="1:63" ht="14.25" customHeight="1" x14ac:dyDescent="0.35">
      <c r="A739" s="529" t="s">
        <v>149</v>
      </c>
      <c r="B739" s="528">
        <v>3.9923211525066678E-2</v>
      </c>
      <c r="C739" s="528">
        <v>4.8366546047602058E-2</v>
      </c>
      <c r="D739" s="528">
        <v>2.8353974483121824E-2</v>
      </c>
      <c r="E739" s="528">
        <v>0.30356930499634749</v>
      </c>
      <c r="F739" s="528">
        <v>3.7069126616040636E-2</v>
      </c>
      <c r="G739" s="528">
        <v>0.26734960841275507</v>
      </c>
      <c r="H739" s="528">
        <v>9.9909960416560487E-2</v>
      </c>
      <c r="I739" s="528">
        <v>5.9935783089546911E-2</v>
      </c>
      <c r="J739" s="528">
        <v>0.1023563189100114</v>
      </c>
      <c r="K739" s="528">
        <v>1.3166165502947521E-2</v>
      </c>
      <c r="L739" s="48"/>
      <c r="M739" s="48"/>
      <c r="N739" s="48"/>
      <c r="O739" s="48"/>
      <c r="P739" s="48"/>
      <c r="Q739" s="48"/>
      <c r="R739" s="48"/>
      <c r="S739" s="48"/>
      <c r="T739" s="48"/>
      <c r="U739" s="48"/>
      <c r="V739" s="48"/>
      <c r="W739" s="48"/>
      <c r="X739" s="48"/>
      <c r="Y739" s="48"/>
      <c r="Z739" s="48"/>
      <c r="AA739" s="48"/>
      <c r="AB739" s="48"/>
      <c r="AC739" s="48"/>
      <c r="AD739" s="48"/>
      <c r="AE739" s="48"/>
      <c r="AF739" s="48"/>
      <c r="AG739" s="48"/>
      <c r="AH739" s="48"/>
      <c r="AI739" s="48"/>
      <c r="AJ739" s="48"/>
      <c r="AK739" s="48"/>
      <c r="AL739" s="48"/>
      <c r="AM739" s="48"/>
      <c r="AN739" s="48"/>
      <c r="AO739" s="48"/>
      <c r="AP739" s="48"/>
      <c r="AQ739" s="48"/>
      <c r="AR739" s="48"/>
      <c r="AS739" s="48"/>
      <c r="AT739" s="48"/>
      <c r="AU739" s="48"/>
      <c r="AV739" s="48"/>
      <c r="AW739" s="48"/>
      <c r="AX739" s="48"/>
      <c r="AY739" s="48"/>
      <c r="AZ739" s="48"/>
      <c r="BA739" s="48"/>
      <c r="BB739" s="48"/>
      <c r="BC739" s="48"/>
      <c r="BD739" s="48"/>
      <c r="BE739" s="48"/>
      <c r="BF739" s="48"/>
      <c r="BG739" s="48"/>
      <c r="BH739" s="48"/>
      <c r="BI739" s="48"/>
      <c r="BJ739" s="48"/>
      <c r="BK739" s="48"/>
    </row>
    <row r="740" spans="1:63" ht="14.25" customHeight="1" x14ac:dyDescent="0.35">
      <c r="A740" s="529" t="s">
        <v>150</v>
      </c>
      <c r="B740" s="528">
        <v>7.2657430186887653E-2</v>
      </c>
      <c r="C740" s="528">
        <v>4.2651819241227504E-2</v>
      </c>
      <c r="D740" s="528">
        <v>7.3719193750269751E-2</v>
      </c>
      <c r="E740" s="528">
        <v>0.33096810393197812</v>
      </c>
      <c r="F740" s="528">
        <v>3.471880530018559E-2</v>
      </c>
      <c r="G740" s="528">
        <v>0.14035133152056628</v>
      </c>
      <c r="H740" s="528">
        <v>9.7518235573395493E-2</v>
      </c>
      <c r="I740" s="528">
        <v>4.4050239544218578E-2</v>
      </c>
      <c r="J740" s="528">
        <v>0.14616945055893649</v>
      </c>
      <c r="K740" s="528">
        <v>1.7195390392334583E-2</v>
      </c>
      <c r="L740" s="48"/>
      <c r="M740" s="48"/>
      <c r="N740" s="48"/>
      <c r="O740" s="48"/>
      <c r="P740" s="48"/>
      <c r="Q740" s="48"/>
      <c r="R740" s="48"/>
      <c r="S740" s="48"/>
      <c r="T740" s="48"/>
      <c r="U740" s="48"/>
      <c r="V740" s="48"/>
      <c r="W740" s="48"/>
      <c r="X740" s="48"/>
      <c r="Y740" s="48"/>
      <c r="Z740" s="48"/>
      <c r="AA740" s="48"/>
      <c r="AB740" s="48"/>
      <c r="AC740" s="48"/>
      <c r="AD740" s="48"/>
      <c r="AE740" s="48"/>
      <c r="AF740" s="48"/>
      <c r="AG740" s="48"/>
      <c r="AH740" s="48"/>
      <c r="AI740" s="48"/>
      <c r="AJ740" s="48"/>
      <c r="AK740" s="48"/>
      <c r="AL740" s="48"/>
      <c r="AM740" s="48"/>
      <c r="AN740" s="48"/>
      <c r="AO740" s="48"/>
      <c r="AP740" s="48"/>
      <c r="AQ740" s="48"/>
      <c r="AR740" s="48"/>
      <c r="AS740" s="48"/>
      <c r="AT740" s="48"/>
      <c r="AU740" s="48"/>
      <c r="AV740" s="48"/>
      <c r="AW740" s="48"/>
      <c r="AX740" s="48"/>
      <c r="AY740" s="48"/>
      <c r="AZ740" s="48"/>
      <c r="BA740" s="48"/>
      <c r="BB740" s="48"/>
      <c r="BC740" s="48"/>
      <c r="BD740" s="48"/>
      <c r="BE740" s="48"/>
      <c r="BF740" s="48"/>
      <c r="BG740" s="48"/>
      <c r="BH740" s="48"/>
      <c r="BI740" s="48"/>
      <c r="BJ740" s="48"/>
      <c r="BK740" s="48"/>
    </row>
    <row r="741" spans="1:63" ht="14.25" customHeight="1" x14ac:dyDescent="0.35">
      <c r="A741" s="529" t="s">
        <v>151</v>
      </c>
      <c r="B741" s="528">
        <v>0.44547087503207594</v>
      </c>
      <c r="C741" s="528">
        <v>1.8732358224275079E-2</v>
      </c>
      <c r="D741" s="528">
        <v>3.438542468565562E-2</v>
      </c>
      <c r="E741" s="528">
        <v>0.10572235052604566</v>
      </c>
      <c r="F741" s="528">
        <v>1.7449319989735687E-2</v>
      </c>
      <c r="G741" s="528">
        <v>0.20528611752630221</v>
      </c>
      <c r="H741" s="528">
        <v>2.874005645368231E-2</v>
      </c>
      <c r="I741" s="528">
        <v>3.2075955863484724E-2</v>
      </c>
      <c r="J741" s="528">
        <v>0.11059789581729534</v>
      </c>
      <c r="K741" s="528">
        <v>1.5396458814472668E-3</v>
      </c>
      <c r="L741" s="48"/>
      <c r="M741" s="48"/>
      <c r="N741" s="48"/>
      <c r="O741" s="48"/>
      <c r="P741" s="48"/>
      <c r="Q741" s="48"/>
      <c r="R741" s="48"/>
      <c r="S741" s="48"/>
      <c r="T741" s="48"/>
      <c r="U741" s="48"/>
      <c r="V741" s="48"/>
      <c r="W741" s="48"/>
      <c r="X741" s="48"/>
      <c r="Y741" s="48"/>
      <c r="Z741" s="48"/>
      <c r="AA741" s="48"/>
      <c r="AB741" s="48"/>
      <c r="AC741" s="48"/>
      <c r="AD741" s="48"/>
      <c r="AE741" s="48"/>
      <c r="AF741" s="48"/>
      <c r="AG741" s="48"/>
      <c r="AH741" s="48"/>
      <c r="AI741" s="48"/>
      <c r="AJ741" s="48"/>
      <c r="AK741" s="48"/>
      <c r="AL741" s="48"/>
      <c r="AM741" s="48"/>
      <c r="AN741" s="48"/>
      <c r="AO741" s="48"/>
      <c r="AP741" s="48"/>
      <c r="AQ741" s="48"/>
      <c r="AR741" s="48"/>
      <c r="AS741" s="48"/>
      <c r="AT741" s="48"/>
      <c r="AU741" s="48"/>
      <c r="AV741" s="48"/>
      <c r="AW741" s="48"/>
      <c r="AX741" s="48"/>
      <c r="AY741" s="48"/>
      <c r="AZ741" s="48"/>
      <c r="BA741" s="48"/>
      <c r="BB741" s="48"/>
      <c r="BC741" s="48"/>
      <c r="BD741" s="48"/>
      <c r="BE741" s="48"/>
      <c r="BF741" s="48"/>
      <c r="BG741" s="48"/>
      <c r="BH741" s="48"/>
      <c r="BI741" s="48"/>
      <c r="BJ741" s="48"/>
      <c r="BK741" s="48"/>
    </row>
    <row r="742" spans="1:63" ht="14.25" customHeight="1" x14ac:dyDescent="0.35">
      <c r="A742" s="529" t="s">
        <v>217</v>
      </c>
      <c r="B742" s="528">
        <v>3.2905650157419003E-2</v>
      </c>
      <c r="C742" s="528">
        <v>5.7094011307085545E-2</v>
      </c>
      <c r="D742" s="528">
        <v>4.2063035309252171E-2</v>
      </c>
      <c r="E742" s="528">
        <v>0.32852330816886144</v>
      </c>
      <c r="F742" s="528">
        <v>0.10684603405667081</v>
      </c>
      <c r="G742" s="528">
        <v>2.0456007312366697E-2</v>
      </c>
      <c r="H742" s="528">
        <v>8.3677511087037457E-2</v>
      </c>
      <c r="I742" s="528">
        <v>6.0145062459798906E-2</v>
      </c>
      <c r="J742" s="528">
        <v>0.24413487254138594</v>
      </c>
      <c r="K742" s="528">
        <v>2.4154507600121871E-2</v>
      </c>
      <c r="L742" s="48"/>
      <c r="M742" s="48"/>
      <c r="N742" s="48"/>
      <c r="O742" s="48"/>
      <c r="P742" s="48"/>
      <c r="Q742" s="48"/>
      <c r="R742" s="48"/>
      <c r="S742" s="48"/>
      <c r="T742" s="48"/>
      <c r="U742" s="48"/>
      <c r="V742" s="48"/>
      <c r="W742" s="48"/>
      <c r="X742" s="48"/>
      <c r="Y742" s="48"/>
      <c r="Z742" s="48"/>
      <c r="AA742" s="48"/>
      <c r="AB742" s="48"/>
      <c r="AC742" s="48"/>
      <c r="AD742" s="48"/>
      <c r="AE742" s="48"/>
      <c r="AF742" s="48"/>
      <c r="AG742" s="48"/>
      <c r="AH742" s="48"/>
      <c r="AI742" s="48"/>
      <c r="AJ742" s="48"/>
      <c r="AK742" s="48"/>
      <c r="AL742" s="48"/>
      <c r="AM742" s="48"/>
      <c r="AN742" s="48"/>
      <c r="AO742" s="48"/>
      <c r="AP742" s="48"/>
      <c r="AQ742" s="48"/>
      <c r="AR742" s="48"/>
      <c r="AS742" s="48"/>
      <c r="AT742" s="48"/>
      <c r="AU742" s="48"/>
      <c r="AV742" s="48"/>
      <c r="AW742" s="48"/>
      <c r="AX742" s="48"/>
      <c r="AY742" s="48"/>
      <c r="AZ742" s="48"/>
      <c r="BA742" s="48"/>
      <c r="BB742" s="48"/>
      <c r="BC742" s="48"/>
      <c r="BD742" s="48"/>
      <c r="BE742" s="48"/>
      <c r="BF742" s="48"/>
      <c r="BG742" s="48"/>
      <c r="BH742" s="48"/>
      <c r="BI742" s="48"/>
      <c r="BJ742" s="48"/>
      <c r="BK742" s="48"/>
    </row>
    <row r="743" spans="1:63" ht="14.25" customHeight="1" x14ac:dyDescent="0.35">
      <c r="A743" s="529" t="s">
        <v>153</v>
      </c>
      <c r="B743" s="528">
        <v>0.29351873163730891</v>
      </c>
      <c r="C743" s="528">
        <v>2.2082616878105577E-2</v>
      </c>
      <c r="D743" s="528">
        <v>1.8237452443168739E-2</v>
      </c>
      <c r="E743" s="528">
        <v>0.23722227487509981</v>
      </c>
      <c r="F743" s="528">
        <v>1.0425269770779457E-2</v>
      </c>
      <c r="G743" s="528">
        <v>1.9740316007527858E-2</v>
      </c>
      <c r="H743" s="528">
        <v>0.16076578345225362</v>
      </c>
      <c r="I743" s="528">
        <v>5.3209493765147102E-2</v>
      </c>
      <c r="J743" s="528">
        <v>0.14194614061928809</v>
      </c>
      <c r="K743" s="528">
        <v>4.2851920551320755E-2</v>
      </c>
      <c r="L743" s="48"/>
      <c r="M743" s="48"/>
      <c r="N743" s="48"/>
      <c r="O743" s="48"/>
      <c r="P743" s="48"/>
      <c r="Q743" s="48"/>
      <c r="R743" s="48"/>
      <c r="S743" s="48"/>
      <c r="T743" s="48"/>
      <c r="U743" s="48"/>
      <c r="V743" s="48"/>
      <c r="W743" s="48"/>
      <c r="X743" s="48"/>
      <c r="Y743" s="48"/>
      <c r="Z743" s="48"/>
      <c r="AA743" s="48"/>
      <c r="AB743" s="48"/>
      <c r="AC743" s="48"/>
      <c r="AD743" s="48"/>
      <c r="AE743" s="48"/>
      <c r="AF743" s="48"/>
      <c r="AG743" s="48"/>
      <c r="AH743" s="48"/>
      <c r="AI743" s="48"/>
      <c r="AJ743" s="48"/>
      <c r="AK743" s="48"/>
      <c r="AL743" s="48"/>
      <c r="AM743" s="48"/>
      <c r="AN743" s="48"/>
      <c r="AO743" s="48"/>
      <c r="AP743" s="48"/>
      <c r="AQ743" s="48"/>
      <c r="AR743" s="48"/>
      <c r="AS743" s="48"/>
      <c r="AT743" s="48"/>
      <c r="AU743" s="48"/>
      <c r="AV743" s="48"/>
      <c r="AW743" s="48"/>
      <c r="AX743" s="48"/>
      <c r="AY743" s="48"/>
      <c r="AZ743" s="48"/>
      <c r="BA743" s="48"/>
      <c r="BB743" s="48"/>
      <c r="BC743" s="48"/>
      <c r="BD743" s="48"/>
      <c r="BE743" s="48"/>
      <c r="BF743" s="48"/>
      <c r="BG743" s="48"/>
      <c r="BH743" s="48"/>
      <c r="BI743" s="48"/>
      <c r="BJ743" s="48"/>
      <c r="BK743" s="48"/>
    </row>
    <row r="744" spans="1:63" ht="14.25" customHeight="1" x14ac:dyDescent="0.35">
      <c r="A744" s="529" t="s">
        <v>154</v>
      </c>
      <c r="B744" s="528">
        <v>0.12672918020610902</v>
      </c>
      <c r="C744" s="528">
        <v>0.11958035465602082</v>
      </c>
      <c r="D744" s="528">
        <v>4.2707269520007429E-3</v>
      </c>
      <c r="E744" s="528">
        <v>0.34444341286788605</v>
      </c>
      <c r="F744" s="528">
        <v>3.1102033237396721E-2</v>
      </c>
      <c r="G744" s="528">
        <v>1.021260792869743E-2</v>
      </c>
      <c r="H744" s="528">
        <v>0.11670225605793337</v>
      </c>
      <c r="I744" s="528">
        <v>7.9101290502274657E-2</v>
      </c>
      <c r="J744" s="528">
        <v>0.14780428929533007</v>
      </c>
      <c r="K744" s="528">
        <v>2.0053848296351321E-2</v>
      </c>
      <c r="L744" s="48"/>
      <c r="M744" s="48"/>
      <c r="N744" s="48"/>
      <c r="O744" s="48"/>
      <c r="P744" s="48"/>
      <c r="Q744" s="48"/>
      <c r="R744" s="48"/>
      <c r="S744" s="48"/>
      <c r="T744" s="48"/>
      <c r="U744" s="48"/>
      <c r="V744" s="48"/>
      <c r="W744" s="48"/>
      <c r="X744" s="48"/>
      <c r="Y744" s="48"/>
      <c r="Z744" s="48"/>
      <c r="AA744" s="48"/>
      <c r="AB744" s="48"/>
      <c r="AC744" s="48"/>
      <c r="AD744" s="48"/>
      <c r="AE744" s="48"/>
      <c r="AF744" s="48"/>
      <c r="AG744" s="48"/>
      <c r="AH744" s="48"/>
      <c r="AI744" s="48"/>
      <c r="AJ744" s="48"/>
      <c r="AK744" s="48"/>
      <c r="AL744" s="48"/>
      <c r="AM744" s="48"/>
      <c r="AN744" s="48"/>
      <c r="AO744" s="48"/>
      <c r="AP744" s="48"/>
      <c r="AQ744" s="48"/>
      <c r="AR744" s="48"/>
      <c r="AS744" s="48"/>
      <c r="AT744" s="48"/>
      <c r="AU744" s="48"/>
      <c r="AV744" s="48"/>
      <c r="AW744" s="48"/>
      <c r="AX744" s="48"/>
      <c r="AY744" s="48"/>
      <c r="AZ744" s="48"/>
      <c r="BA744" s="48"/>
      <c r="BB744" s="48"/>
      <c r="BC744" s="48"/>
      <c r="BD744" s="48"/>
      <c r="BE744" s="48"/>
      <c r="BF744" s="48"/>
      <c r="BG744" s="48"/>
      <c r="BH744" s="48"/>
      <c r="BI744" s="48"/>
      <c r="BJ744" s="48"/>
      <c r="BK744" s="48"/>
    </row>
    <row r="745" spans="1:63" ht="14.25" customHeight="1" x14ac:dyDescent="0.35">
      <c r="A745" s="529" t="s">
        <v>155</v>
      </c>
      <c r="B745" s="528">
        <v>0.21282245827010624</v>
      </c>
      <c r="C745" s="528">
        <v>4.8431967627718772E-2</v>
      </c>
      <c r="D745" s="528">
        <v>1.5680323722812344E-2</v>
      </c>
      <c r="E745" s="528">
        <v>0.32309054122407688</v>
      </c>
      <c r="F745" s="528">
        <v>5.5639858371269611E-3</v>
      </c>
      <c r="G745" s="528">
        <v>1.3657056145675266E-2</v>
      </c>
      <c r="H745" s="528">
        <v>0.10432473444613051</v>
      </c>
      <c r="I745" s="528">
        <v>6.5756196256954988E-2</v>
      </c>
      <c r="J745" s="528">
        <v>0.2047293879615579</v>
      </c>
      <c r="K745" s="528">
        <v>5.9433485078401625E-3</v>
      </c>
      <c r="L745" s="48"/>
      <c r="M745" s="48"/>
      <c r="N745" s="48"/>
      <c r="O745" s="48"/>
      <c r="P745" s="48"/>
      <c r="Q745" s="48"/>
      <c r="R745" s="48"/>
      <c r="S745" s="48"/>
      <c r="T745" s="48"/>
      <c r="U745" s="48"/>
      <c r="V745" s="48"/>
      <c r="W745" s="48"/>
      <c r="X745" s="48"/>
      <c r="Y745" s="48"/>
      <c r="Z745" s="48"/>
      <c r="AA745" s="48"/>
      <c r="AB745" s="48"/>
      <c r="AC745" s="48"/>
      <c r="AD745" s="48"/>
      <c r="AE745" s="48"/>
      <c r="AF745" s="48"/>
      <c r="AG745" s="48"/>
      <c r="AH745" s="48"/>
      <c r="AI745" s="48"/>
      <c r="AJ745" s="48"/>
      <c r="AK745" s="48"/>
      <c r="AL745" s="48"/>
      <c r="AM745" s="48"/>
      <c r="AN745" s="48"/>
      <c r="AO745" s="48"/>
      <c r="AP745" s="48"/>
      <c r="AQ745" s="48"/>
      <c r="AR745" s="48"/>
      <c r="AS745" s="48"/>
      <c r="AT745" s="48"/>
      <c r="AU745" s="48"/>
      <c r="AV745" s="48"/>
      <c r="AW745" s="48"/>
      <c r="AX745" s="48"/>
      <c r="AY745" s="48"/>
      <c r="AZ745" s="48"/>
      <c r="BA745" s="48"/>
      <c r="BB745" s="48"/>
      <c r="BC745" s="48"/>
      <c r="BD745" s="48"/>
      <c r="BE745" s="48"/>
      <c r="BF745" s="48"/>
      <c r="BG745" s="48"/>
      <c r="BH745" s="48"/>
      <c r="BI745" s="48"/>
      <c r="BJ745" s="48"/>
      <c r="BK745" s="48"/>
    </row>
    <row r="746" spans="1:63" ht="14.25" customHeight="1" x14ac:dyDescent="0.35">
      <c r="A746" s="529" t="s">
        <v>156</v>
      </c>
      <c r="B746" s="528">
        <v>0.1294488441352048</v>
      </c>
      <c r="C746" s="528">
        <v>9.0786468836389383E-2</v>
      </c>
      <c r="D746" s="528">
        <v>2.8045246330746943E-2</v>
      </c>
      <c r="E746" s="528">
        <v>0.3191816130023104</v>
      </c>
      <c r="F746" s="528">
        <v>6.4250323855820718E-2</v>
      </c>
      <c r="G746" s="528">
        <v>6.5372133709050609E-2</v>
      </c>
      <c r="H746" s="528">
        <v>8.6593036765982456E-2</v>
      </c>
      <c r="I746" s="528">
        <v>7.6590232241349379E-2</v>
      </c>
      <c r="J746" s="528">
        <v>0.10526315789473684</v>
      </c>
      <c r="K746" s="528">
        <v>3.4468943228408502E-2</v>
      </c>
      <c r="L746" s="48"/>
      <c r="M746" s="48"/>
      <c r="N746" s="48"/>
      <c r="O746" s="48"/>
      <c r="P746" s="48"/>
      <c r="Q746" s="48"/>
      <c r="R746" s="48"/>
      <c r="S746" s="48"/>
      <c r="T746" s="48"/>
      <c r="U746" s="48"/>
      <c r="V746" s="48"/>
      <c r="W746" s="48"/>
      <c r="X746" s="48"/>
      <c r="Y746" s="48"/>
      <c r="Z746" s="48"/>
      <c r="AA746" s="48"/>
      <c r="AB746" s="48"/>
      <c r="AC746" s="48"/>
      <c r="AD746" s="48"/>
      <c r="AE746" s="48"/>
      <c r="AF746" s="48"/>
      <c r="AG746" s="48"/>
      <c r="AH746" s="48"/>
      <c r="AI746" s="48"/>
      <c r="AJ746" s="48"/>
      <c r="AK746" s="48"/>
      <c r="AL746" s="48"/>
      <c r="AM746" s="48"/>
      <c r="AN746" s="48"/>
      <c r="AO746" s="48"/>
      <c r="AP746" s="48"/>
      <c r="AQ746" s="48"/>
      <c r="AR746" s="48"/>
      <c r="AS746" s="48"/>
      <c r="AT746" s="48"/>
      <c r="AU746" s="48"/>
      <c r="AV746" s="48"/>
      <c r="AW746" s="48"/>
      <c r="AX746" s="48"/>
      <c r="AY746" s="48"/>
      <c r="AZ746" s="48"/>
      <c r="BA746" s="48"/>
      <c r="BB746" s="48"/>
      <c r="BC746" s="48"/>
      <c r="BD746" s="48"/>
      <c r="BE746" s="48"/>
      <c r="BF746" s="48"/>
      <c r="BG746" s="48"/>
      <c r="BH746" s="48"/>
      <c r="BI746" s="48"/>
      <c r="BJ746" s="48"/>
      <c r="BK746" s="48"/>
    </row>
    <row r="747" spans="1:63" ht="14.25" customHeight="1" x14ac:dyDescent="0.35">
      <c r="A747" s="529" t="s">
        <v>157</v>
      </c>
      <c r="B747" s="528">
        <v>0.26378608438193935</v>
      </c>
      <c r="C747" s="528">
        <v>9.0796940537873197E-2</v>
      </c>
      <c r="D747" s="528">
        <v>3.950777202072539E-2</v>
      </c>
      <c r="E747" s="528">
        <v>0.29757278559092037</v>
      </c>
      <c r="F747" s="528">
        <v>5.0379348630643972E-2</v>
      </c>
      <c r="G747" s="528">
        <v>2.7680113496175676E-2</v>
      </c>
      <c r="H747" s="528">
        <v>2.1666049839624973E-2</v>
      </c>
      <c r="I747" s="528">
        <v>4.9084011843079207E-2</v>
      </c>
      <c r="J747" s="528">
        <v>0.13156920799407848</v>
      </c>
      <c r="K747" s="528">
        <v>2.7957685664939554E-2</v>
      </c>
      <c r="L747" s="48"/>
      <c r="M747" s="48"/>
      <c r="N747" s="48"/>
      <c r="O747" s="48"/>
      <c r="P747" s="48"/>
      <c r="Q747" s="48"/>
      <c r="R747" s="48"/>
      <c r="S747" s="48"/>
      <c r="T747" s="48"/>
      <c r="U747" s="48"/>
      <c r="V747" s="48"/>
      <c r="W747" s="48"/>
      <c r="X747" s="48"/>
      <c r="Y747" s="48"/>
      <c r="Z747" s="48"/>
      <c r="AA747" s="48"/>
      <c r="AB747" s="48"/>
      <c r="AC747" s="48"/>
      <c r="AD747" s="48"/>
      <c r="AE747" s="48"/>
      <c r="AF747" s="48"/>
      <c r="AG747" s="48"/>
      <c r="AH747" s="48"/>
      <c r="AI747" s="48"/>
      <c r="AJ747" s="48"/>
      <c r="AK747" s="48"/>
      <c r="AL747" s="48"/>
      <c r="AM747" s="48"/>
      <c r="AN747" s="48"/>
      <c r="AO747" s="48"/>
      <c r="AP747" s="48"/>
      <c r="AQ747" s="48"/>
      <c r="AR747" s="48"/>
      <c r="AS747" s="48"/>
      <c r="AT747" s="48"/>
      <c r="AU747" s="48"/>
      <c r="AV747" s="48"/>
      <c r="AW747" s="48"/>
      <c r="AX747" s="48"/>
      <c r="AY747" s="48"/>
      <c r="AZ747" s="48"/>
      <c r="BA747" s="48"/>
      <c r="BB747" s="48"/>
      <c r="BC747" s="48"/>
      <c r="BD747" s="48"/>
      <c r="BE747" s="48"/>
      <c r="BF747" s="48"/>
      <c r="BG747" s="48"/>
      <c r="BH747" s="48"/>
      <c r="BI747" s="48"/>
      <c r="BJ747" s="48"/>
      <c r="BK747" s="48"/>
    </row>
    <row r="748" spans="1:63" ht="14.25" customHeight="1" x14ac:dyDescent="0.35">
      <c r="A748" s="529" t="s">
        <v>158</v>
      </c>
      <c r="B748" s="528">
        <v>0.18320610687022901</v>
      </c>
      <c r="C748" s="528">
        <v>0.10863182618907812</v>
      </c>
      <c r="D748" s="528">
        <v>1.467997651203758E-4</v>
      </c>
      <c r="E748" s="528">
        <v>0.3916617733411627</v>
      </c>
      <c r="F748" s="528">
        <v>9.028185554903112E-2</v>
      </c>
      <c r="G748" s="528">
        <v>3.3763945977686442E-2</v>
      </c>
      <c r="H748" s="528">
        <v>2.3928361714621257E-2</v>
      </c>
      <c r="I748" s="528">
        <v>3.4791544333529066E-2</v>
      </c>
      <c r="J748" s="528">
        <v>0.11817381092190253</v>
      </c>
      <c r="K748" s="528">
        <v>1.5413975337639461E-2</v>
      </c>
      <c r="L748" s="48"/>
      <c r="M748" s="48"/>
      <c r="N748" s="48"/>
      <c r="O748" s="48"/>
      <c r="P748" s="48"/>
      <c r="Q748" s="48"/>
      <c r="R748" s="48"/>
      <c r="S748" s="48"/>
      <c r="T748" s="48"/>
      <c r="U748" s="48"/>
      <c r="V748" s="48"/>
      <c r="W748" s="48"/>
      <c r="X748" s="48"/>
      <c r="Y748" s="48"/>
      <c r="Z748" s="48"/>
      <c r="AA748" s="48"/>
      <c r="AB748" s="48"/>
      <c r="AC748" s="48"/>
      <c r="AD748" s="48"/>
      <c r="AE748" s="48"/>
      <c r="AF748" s="48"/>
      <c r="AG748" s="48"/>
      <c r="AH748" s="48"/>
      <c r="AI748" s="48"/>
      <c r="AJ748" s="48"/>
      <c r="AK748" s="48"/>
      <c r="AL748" s="48"/>
      <c r="AM748" s="48"/>
      <c r="AN748" s="48"/>
      <c r="AO748" s="48"/>
      <c r="AP748" s="48"/>
      <c r="AQ748" s="48"/>
      <c r="AR748" s="48"/>
      <c r="AS748" s="48"/>
      <c r="AT748" s="48"/>
      <c r="AU748" s="48"/>
      <c r="AV748" s="48"/>
      <c r="AW748" s="48"/>
      <c r="AX748" s="48"/>
      <c r="AY748" s="48"/>
      <c r="AZ748" s="48"/>
      <c r="BA748" s="48"/>
      <c r="BB748" s="48"/>
      <c r="BC748" s="48"/>
      <c r="BD748" s="48"/>
      <c r="BE748" s="48"/>
      <c r="BF748" s="48"/>
      <c r="BG748" s="48"/>
      <c r="BH748" s="48"/>
      <c r="BI748" s="48"/>
      <c r="BJ748" s="48"/>
      <c r="BK748" s="48"/>
    </row>
    <row r="749" spans="1:63" ht="14.25" customHeight="1" x14ac:dyDescent="0.35">
      <c r="A749" s="529" t="s">
        <v>159</v>
      </c>
      <c r="B749" s="528">
        <v>0.16982418073383182</v>
      </c>
      <c r="C749" s="528">
        <v>1.0706889037815122E-2</v>
      </c>
      <c r="D749" s="528">
        <v>2.2629472559756652E-2</v>
      </c>
      <c r="E749" s="528">
        <v>0.38574424860206102</v>
      </c>
      <c r="F749" s="528">
        <v>0.12963209222776234</v>
      </c>
      <c r="G749" s="528">
        <v>5.3146037384580347E-2</v>
      </c>
      <c r="H749" s="528">
        <v>7.8734870199378304E-2</v>
      </c>
      <c r="I749" s="528">
        <v>5.2304267702069709E-2</v>
      </c>
      <c r="J749" s="528">
        <v>6.9978358882667055E-2</v>
      </c>
      <c r="K749" s="528">
        <v>2.7299582670077635E-2</v>
      </c>
      <c r="L749" s="48"/>
      <c r="M749" s="48"/>
      <c r="N749" s="48"/>
      <c r="O749" s="48"/>
      <c r="P749" s="48"/>
      <c r="Q749" s="48"/>
      <c r="R749" s="48"/>
      <c r="S749" s="48"/>
      <c r="T749" s="48"/>
      <c r="U749" s="48"/>
      <c r="V749" s="48"/>
      <c r="W749" s="48"/>
      <c r="X749" s="48"/>
      <c r="Y749" s="48"/>
      <c r="Z749" s="48"/>
      <c r="AA749" s="48"/>
      <c r="AB749" s="48"/>
      <c r="AC749" s="48"/>
      <c r="AD749" s="48"/>
      <c r="AE749" s="48"/>
      <c r="AF749" s="48"/>
      <c r="AG749" s="48"/>
      <c r="AH749" s="48"/>
      <c r="AI749" s="48"/>
      <c r="AJ749" s="48"/>
      <c r="AK749" s="48"/>
      <c r="AL749" s="48"/>
      <c r="AM749" s="48"/>
      <c r="AN749" s="48"/>
      <c r="AO749" s="48"/>
      <c r="AP749" s="48"/>
      <c r="AQ749" s="48"/>
      <c r="AR749" s="48"/>
      <c r="AS749" s="48"/>
      <c r="AT749" s="48"/>
      <c r="AU749" s="48"/>
      <c r="AV749" s="48"/>
      <c r="AW749" s="48"/>
      <c r="AX749" s="48"/>
      <c r="AY749" s="48"/>
      <c r="AZ749" s="48"/>
      <c r="BA749" s="48"/>
      <c r="BB749" s="48"/>
      <c r="BC749" s="48"/>
      <c r="BD749" s="48"/>
      <c r="BE749" s="48"/>
      <c r="BF749" s="48"/>
      <c r="BG749" s="48"/>
      <c r="BH749" s="48"/>
      <c r="BI749" s="48"/>
      <c r="BJ749" s="48"/>
      <c r="BK749" s="48"/>
    </row>
    <row r="750" spans="1:63" ht="14.25" customHeight="1" x14ac:dyDescent="0.35">
      <c r="A750" s="529" t="s">
        <v>160</v>
      </c>
      <c r="B750" s="528">
        <v>0.11833333333333333</v>
      </c>
      <c r="C750" s="528">
        <v>1.9551282051282051E-2</v>
      </c>
      <c r="D750" s="528">
        <v>2.5470085470085477E-2</v>
      </c>
      <c r="E750" s="528">
        <v>0.32100427350427352</v>
      </c>
      <c r="F750" s="528">
        <v>3.4230769230769231E-2</v>
      </c>
      <c r="G750" s="528">
        <v>0.1516880341880342</v>
      </c>
      <c r="H750" s="528">
        <v>0.12794871794871795</v>
      </c>
      <c r="I750" s="528">
        <v>3.4615384615384624E-2</v>
      </c>
      <c r="J750" s="528">
        <v>0.1052777777777778</v>
      </c>
      <c r="K750" s="528">
        <v>6.1880341880341895E-2</v>
      </c>
      <c r="L750" s="48"/>
      <c r="M750" s="48"/>
      <c r="N750" s="48"/>
      <c r="O750" s="48"/>
      <c r="P750" s="48"/>
      <c r="Q750" s="48"/>
      <c r="R750" s="48"/>
      <c r="S750" s="48"/>
      <c r="T750" s="48"/>
      <c r="U750" s="48"/>
      <c r="V750" s="48"/>
      <c r="W750" s="48"/>
      <c r="X750" s="48"/>
      <c r="Y750" s="48"/>
      <c r="Z750" s="48"/>
      <c r="AA750" s="48"/>
      <c r="AB750" s="48"/>
      <c r="AC750" s="48"/>
      <c r="AD750" s="48"/>
      <c r="AE750" s="48"/>
      <c r="AF750" s="48"/>
      <c r="AG750" s="48"/>
      <c r="AH750" s="48"/>
      <c r="AI750" s="48"/>
      <c r="AJ750" s="48"/>
      <c r="AK750" s="48"/>
      <c r="AL750" s="48"/>
      <c r="AM750" s="48"/>
      <c r="AN750" s="48"/>
      <c r="AO750" s="48"/>
      <c r="AP750" s="48"/>
      <c r="AQ750" s="48"/>
      <c r="AR750" s="48"/>
      <c r="AS750" s="48"/>
      <c r="AT750" s="48"/>
      <c r="AU750" s="48"/>
      <c r="AV750" s="48"/>
      <c r="AW750" s="48"/>
      <c r="AX750" s="48"/>
      <c r="AY750" s="48"/>
      <c r="AZ750" s="48"/>
      <c r="BA750" s="48"/>
      <c r="BB750" s="48"/>
      <c r="BC750" s="48"/>
      <c r="BD750" s="48"/>
      <c r="BE750" s="48"/>
      <c r="BF750" s="48"/>
      <c r="BG750" s="48"/>
      <c r="BH750" s="48"/>
      <c r="BI750" s="48"/>
      <c r="BJ750" s="48"/>
      <c r="BK750" s="48"/>
    </row>
    <row r="751" spans="1:63" ht="14.25" customHeight="1" x14ac:dyDescent="0.35">
      <c r="A751" s="529" t="s">
        <v>161</v>
      </c>
      <c r="B751" s="528">
        <v>0.20488381450558291</v>
      </c>
      <c r="C751" s="528">
        <v>9.2797505281158835E-2</v>
      </c>
      <c r="D751" s="528">
        <v>2.0269590584448244E-2</v>
      </c>
      <c r="E751" s="528">
        <v>0.37010864098179252</v>
      </c>
      <c r="F751" s="528">
        <v>5.1906246856453071E-2</v>
      </c>
      <c r="G751" s="528">
        <v>5.7137108942762298E-2</v>
      </c>
      <c r="H751" s="528">
        <v>9.1037119002112463E-2</v>
      </c>
      <c r="I751" s="528">
        <v>3.1536062770345034E-2</v>
      </c>
      <c r="J751" s="528">
        <v>6.3474499547329241E-2</v>
      </c>
      <c r="K751" s="528">
        <v>1.6849411528015289E-2</v>
      </c>
      <c r="L751" s="48"/>
      <c r="M751" s="48"/>
      <c r="N751" s="48"/>
      <c r="O751" s="48"/>
      <c r="P751" s="48"/>
      <c r="Q751" s="48"/>
      <c r="R751" s="48"/>
      <c r="S751" s="48"/>
      <c r="T751" s="48"/>
      <c r="U751" s="48"/>
      <c r="V751" s="48"/>
      <c r="W751" s="48"/>
      <c r="X751" s="48"/>
      <c r="Y751" s="48"/>
      <c r="Z751" s="48"/>
      <c r="AA751" s="48"/>
      <c r="AB751" s="48"/>
      <c r="AC751" s="48"/>
      <c r="AD751" s="48"/>
      <c r="AE751" s="48"/>
      <c r="AF751" s="48"/>
      <c r="AG751" s="48"/>
      <c r="AH751" s="48"/>
      <c r="AI751" s="48"/>
      <c r="AJ751" s="48"/>
      <c r="AK751" s="48"/>
      <c r="AL751" s="48"/>
      <c r="AM751" s="48"/>
      <c r="AN751" s="48"/>
      <c r="AO751" s="48"/>
      <c r="AP751" s="48"/>
      <c r="AQ751" s="48"/>
      <c r="AR751" s="48"/>
      <c r="AS751" s="48"/>
      <c r="AT751" s="48"/>
      <c r="AU751" s="48"/>
      <c r="AV751" s="48"/>
      <c r="AW751" s="48"/>
      <c r="AX751" s="48"/>
      <c r="AY751" s="48"/>
      <c r="AZ751" s="48"/>
      <c r="BA751" s="48"/>
      <c r="BB751" s="48"/>
      <c r="BC751" s="48"/>
      <c r="BD751" s="48"/>
      <c r="BE751" s="48"/>
      <c r="BF751" s="48"/>
      <c r="BG751" s="48"/>
      <c r="BH751" s="48"/>
      <c r="BI751" s="48"/>
      <c r="BJ751" s="48"/>
      <c r="BK751" s="48"/>
    </row>
    <row r="752" spans="1:63" ht="14.25" customHeight="1" x14ac:dyDescent="0.35">
      <c r="A752" s="529" t="s">
        <v>162</v>
      </c>
      <c r="B752" s="528">
        <v>0.12548466690165672</v>
      </c>
      <c r="C752" s="528">
        <v>4.6528022559041246E-2</v>
      </c>
      <c r="D752" s="528">
        <v>4.3972506168487843E-2</v>
      </c>
      <c r="E752" s="528">
        <v>0.27687698272823408</v>
      </c>
      <c r="F752" s="528">
        <v>2.925625660909412E-2</v>
      </c>
      <c r="G752" s="528">
        <v>6.4769122312301738E-2</v>
      </c>
      <c r="H752" s="528">
        <v>8.2481494536482194E-2</v>
      </c>
      <c r="I752" s="528">
        <v>7.146633768064857E-2</v>
      </c>
      <c r="J752" s="528">
        <v>0.23598872047937969</v>
      </c>
      <c r="K752" s="528">
        <v>2.3175890024673955E-2</v>
      </c>
      <c r="L752" s="48"/>
      <c r="M752" s="48"/>
      <c r="N752" s="48"/>
      <c r="O752" s="48"/>
      <c r="P752" s="48"/>
      <c r="Q752" s="48"/>
      <c r="R752" s="48"/>
      <c r="S752" s="48"/>
      <c r="T752" s="48"/>
      <c r="U752" s="48"/>
      <c r="V752" s="48"/>
      <c r="W752" s="48"/>
      <c r="X752" s="48"/>
      <c r="Y752" s="48"/>
      <c r="Z752" s="48"/>
      <c r="AA752" s="48"/>
      <c r="AB752" s="48"/>
      <c r="AC752" s="48"/>
      <c r="AD752" s="48"/>
      <c r="AE752" s="48"/>
      <c r="AF752" s="48"/>
      <c r="AG752" s="48"/>
      <c r="AH752" s="48"/>
      <c r="AI752" s="48"/>
      <c r="AJ752" s="48"/>
      <c r="AK752" s="48"/>
      <c r="AL752" s="48"/>
      <c r="AM752" s="48"/>
      <c r="AN752" s="48"/>
      <c r="AO752" s="48"/>
      <c r="AP752" s="48"/>
      <c r="AQ752" s="48"/>
      <c r="AR752" s="48"/>
      <c r="AS752" s="48"/>
      <c r="AT752" s="48"/>
      <c r="AU752" s="48"/>
      <c r="AV752" s="48"/>
      <c r="AW752" s="48"/>
      <c r="AX752" s="48"/>
      <c r="AY752" s="48"/>
      <c r="AZ752" s="48"/>
      <c r="BA752" s="48"/>
      <c r="BB752" s="48"/>
      <c r="BC752" s="48"/>
      <c r="BD752" s="48"/>
      <c r="BE752" s="48"/>
      <c r="BF752" s="48"/>
      <c r="BG752" s="48"/>
      <c r="BH752" s="48"/>
      <c r="BI752" s="48"/>
      <c r="BJ752" s="48"/>
      <c r="BK752" s="48"/>
    </row>
    <row r="753" spans="1:63" ht="14.25" customHeight="1" x14ac:dyDescent="0.35">
      <c r="A753" s="529" t="s">
        <v>292</v>
      </c>
      <c r="B753" s="528">
        <v>9.1844871330192104E-2</v>
      </c>
      <c r="C753" s="528">
        <v>7.1547662196448009E-2</v>
      </c>
      <c r="D753" s="528">
        <v>6.3501268575570868E-2</v>
      </c>
      <c r="E753" s="528">
        <v>0.38586444363899969</v>
      </c>
      <c r="F753" s="528">
        <v>3.2982964842334178E-2</v>
      </c>
      <c r="G753" s="528">
        <v>1.1380935121420806E-2</v>
      </c>
      <c r="H753" s="528">
        <v>8.8292859731786882E-2</v>
      </c>
      <c r="I753" s="528">
        <v>4.9220732149329482E-2</v>
      </c>
      <c r="J753" s="528">
        <v>0.1864443638999638</v>
      </c>
      <c r="K753" s="528">
        <v>1.8919898513954338E-2</v>
      </c>
      <c r="L753" s="48"/>
      <c r="M753" s="48"/>
      <c r="N753" s="48"/>
      <c r="O753" s="48"/>
      <c r="P753" s="48"/>
      <c r="Q753" s="48"/>
      <c r="R753" s="48"/>
      <c r="S753" s="48"/>
      <c r="T753" s="48"/>
      <c r="U753" s="48"/>
      <c r="V753" s="48"/>
      <c r="W753" s="48"/>
      <c r="X753" s="48"/>
      <c r="Y753" s="48"/>
      <c r="Z753" s="48"/>
      <c r="AA753" s="48"/>
      <c r="AB753" s="48"/>
      <c r="AC753" s="48"/>
      <c r="AD753" s="48"/>
      <c r="AE753" s="48"/>
      <c r="AF753" s="48"/>
      <c r="AG753" s="48"/>
      <c r="AH753" s="48"/>
      <c r="AI753" s="48"/>
      <c r="AJ753" s="48"/>
      <c r="AK753" s="48"/>
      <c r="AL753" s="48"/>
      <c r="AM753" s="48"/>
      <c r="AN753" s="48"/>
      <c r="AO753" s="48"/>
      <c r="AP753" s="48"/>
      <c r="AQ753" s="48"/>
      <c r="AR753" s="48"/>
      <c r="AS753" s="48"/>
      <c r="AT753" s="48"/>
      <c r="AU753" s="48"/>
      <c r="AV753" s="48"/>
      <c r="AW753" s="48"/>
      <c r="AX753" s="48"/>
      <c r="AY753" s="48"/>
      <c r="AZ753" s="48"/>
      <c r="BA753" s="48"/>
      <c r="BB753" s="48"/>
      <c r="BC753" s="48"/>
      <c r="BD753" s="48"/>
      <c r="BE753" s="48"/>
      <c r="BF753" s="48"/>
      <c r="BG753" s="48"/>
      <c r="BH753" s="48"/>
      <c r="BI753" s="48"/>
      <c r="BJ753" s="48"/>
      <c r="BK753" s="48"/>
    </row>
    <row r="754" spans="1:63" ht="14.25" customHeight="1" x14ac:dyDescent="0.35">
      <c r="A754" s="529" t="s">
        <v>164</v>
      </c>
      <c r="B754" s="528">
        <v>0.16812324100133313</v>
      </c>
      <c r="C754" s="528">
        <v>7.7025625833209892E-3</v>
      </c>
      <c r="D754" s="528">
        <v>2.5773959413420242E-2</v>
      </c>
      <c r="E754" s="528">
        <v>0.38483187675899866</v>
      </c>
      <c r="F754" s="528">
        <v>6.004048782896361E-2</v>
      </c>
      <c r="G754" s="528">
        <v>6.9767441860465129E-2</v>
      </c>
      <c r="H754" s="528">
        <v>2.9082111292154249E-2</v>
      </c>
      <c r="I754" s="528">
        <v>6.1571125265392788E-2</v>
      </c>
      <c r="J754" s="528">
        <v>0.12664790401422013</v>
      </c>
      <c r="K754" s="528">
        <v>6.6459289981731104E-2</v>
      </c>
      <c r="L754" s="48"/>
      <c r="M754" s="48"/>
      <c r="N754" s="48"/>
      <c r="O754" s="48"/>
      <c r="P754" s="48"/>
      <c r="Q754" s="48"/>
      <c r="R754" s="48"/>
      <c r="S754" s="48"/>
      <c r="T754" s="48"/>
      <c r="U754" s="48"/>
      <c r="V754" s="48"/>
      <c r="W754" s="48"/>
      <c r="X754" s="48"/>
      <c r="Y754" s="48"/>
      <c r="Z754" s="48"/>
      <c r="AA754" s="48"/>
      <c r="AB754" s="48"/>
      <c r="AC754" s="48"/>
      <c r="AD754" s="48"/>
      <c r="AE754" s="48"/>
      <c r="AF754" s="48"/>
      <c r="AG754" s="48"/>
      <c r="AH754" s="48"/>
      <c r="AI754" s="48"/>
      <c r="AJ754" s="48"/>
      <c r="AK754" s="48"/>
      <c r="AL754" s="48"/>
      <c r="AM754" s="48"/>
      <c r="AN754" s="48"/>
      <c r="AO754" s="48"/>
      <c r="AP754" s="48"/>
      <c r="AQ754" s="48"/>
      <c r="AR754" s="48"/>
      <c r="AS754" s="48"/>
      <c r="AT754" s="48"/>
      <c r="AU754" s="48"/>
      <c r="AV754" s="48"/>
      <c r="AW754" s="48"/>
      <c r="AX754" s="48"/>
      <c r="AY754" s="48"/>
      <c r="AZ754" s="48"/>
      <c r="BA754" s="48"/>
      <c r="BB754" s="48"/>
      <c r="BC754" s="48"/>
      <c r="BD754" s="48"/>
      <c r="BE754" s="48"/>
      <c r="BF754" s="48"/>
      <c r="BG754" s="48"/>
      <c r="BH754" s="48"/>
      <c r="BI754" s="48"/>
      <c r="BJ754" s="48"/>
      <c r="BK754" s="48"/>
    </row>
    <row r="755" spans="1:63" ht="14.25" customHeight="1" x14ac:dyDescent="0.35">
      <c r="A755" s="529" t="s">
        <v>165</v>
      </c>
      <c r="B755" s="528">
        <v>7.5452965996525179E-2</v>
      </c>
      <c r="C755" s="528">
        <v>7.3715562174236804E-2</v>
      </c>
      <c r="D755" s="528">
        <v>9.6798212956068514E-3</v>
      </c>
      <c r="E755" s="528">
        <v>0.2290891039960288</v>
      </c>
      <c r="F755" s="528">
        <v>0.18888061553735419</v>
      </c>
      <c r="G755" s="528">
        <v>2.6309257880367337E-2</v>
      </c>
      <c r="H755" s="528">
        <v>0.14643832216430877</v>
      </c>
      <c r="I755" s="528">
        <v>0.10449242988334576</v>
      </c>
      <c r="J755" s="528">
        <v>0.13477289650037233</v>
      </c>
      <c r="K755" s="528">
        <v>1.1169024571854059E-2</v>
      </c>
      <c r="L755" s="48"/>
      <c r="M755" s="48"/>
      <c r="N755" s="48"/>
      <c r="O755" s="48"/>
      <c r="P755" s="48"/>
      <c r="Q755" s="48"/>
      <c r="R755" s="48"/>
      <c r="S755" s="48"/>
      <c r="T755" s="48"/>
      <c r="U755" s="48"/>
      <c r="V755" s="48"/>
      <c r="W755" s="48"/>
      <c r="X755" s="48"/>
      <c r="Y755" s="48"/>
      <c r="Z755" s="48"/>
      <c r="AA755" s="48"/>
      <c r="AB755" s="48"/>
      <c r="AC755" s="48"/>
      <c r="AD755" s="48"/>
      <c r="AE755" s="48"/>
      <c r="AF755" s="48"/>
      <c r="AG755" s="48"/>
      <c r="AH755" s="48"/>
      <c r="AI755" s="48"/>
      <c r="AJ755" s="48"/>
      <c r="AK755" s="48"/>
      <c r="AL755" s="48"/>
      <c r="AM755" s="48"/>
      <c r="AN755" s="48"/>
      <c r="AO755" s="48"/>
      <c r="AP755" s="48"/>
      <c r="AQ755" s="48"/>
      <c r="AR755" s="48"/>
      <c r="AS755" s="48"/>
      <c r="AT755" s="48"/>
      <c r="AU755" s="48"/>
      <c r="AV755" s="48"/>
      <c r="AW755" s="48"/>
      <c r="AX755" s="48"/>
      <c r="AY755" s="48"/>
      <c r="AZ755" s="48"/>
      <c r="BA755" s="48"/>
      <c r="BB755" s="48"/>
      <c r="BC755" s="48"/>
      <c r="BD755" s="48"/>
      <c r="BE755" s="48"/>
      <c r="BF755" s="48"/>
      <c r="BG755" s="48"/>
      <c r="BH755" s="48"/>
      <c r="BI755" s="48"/>
      <c r="BJ755" s="48"/>
      <c r="BK755" s="48"/>
    </row>
    <row r="756" spans="1:63" ht="14.25" customHeight="1" x14ac:dyDescent="0.35">
      <c r="A756" s="529" t="s">
        <v>166</v>
      </c>
      <c r="B756" s="528">
        <v>0.14556550040683483</v>
      </c>
      <c r="C756" s="528">
        <v>3.2343368592351505E-2</v>
      </c>
      <c r="D756" s="528">
        <v>4.1619202603742876E-2</v>
      </c>
      <c r="E756" s="528">
        <v>0.40386493083807978</v>
      </c>
      <c r="F756" s="528">
        <v>9.3856794141578534E-2</v>
      </c>
      <c r="G756" s="528">
        <v>3.5191212367778682E-2</v>
      </c>
      <c r="H756" s="528">
        <v>3.2587469487388124E-2</v>
      </c>
      <c r="I756" s="528">
        <v>4.2839707078925954E-2</v>
      </c>
      <c r="J756" s="528">
        <v>0.14271765663140765</v>
      </c>
      <c r="K756" s="528">
        <v>2.9414157851912124E-2</v>
      </c>
      <c r="L756" s="48"/>
      <c r="M756" s="48"/>
      <c r="N756" s="48"/>
      <c r="O756" s="48"/>
      <c r="P756" s="48"/>
      <c r="Q756" s="48"/>
      <c r="R756" s="48"/>
      <c r="S756" s="48"/>
      <c r="T756" s="48"/>
      <c r="U756" s="48"/>
      <c r="V756" s="48"/>
      <c r="W756" s="48"/>
      <c r="X756" s="48"/>
      <c r="Y756" s="48"/>
      <c r="Z756" s="48"/>
      <c r="AA756" s="48"/>
      <c r="AB756" s="48"/>
      <c r="AC756" s="48"/>
      <c r="AD756" s="48"/>
      <c r="AE756" s="48"/>
      <c r="AF756" s="48"/>
      <c r="AG756" s="48"/>
      <c r="AH756" s="48"/>
      <c r="AI756" s="48"/>
      <c r="AJ756" s="48"/>
      <c r="AK756" s="48"/>
      <c r="AL756" s="48"/>
      <c r="AM756" s="48"/>
      <c r="AN756" s="48"/>
      <c r="AO756" s="48"/>
      <c r="AP756" s="48"/>
      <c r="AQ756" s="48"/>
      <c r="AR756" s="48"/>
      <c r="AS756" s="48"/>
      <c r="AT756" s="48"/>
      <c r="AU756" s="48"/>
      <c r="AV756" s="48"/>
      <c r="AW756" s="48"/>
      <c r="AX756" s="48"/>
      <c r="AY756" s="48"/>
      <c r="AZ756" s="48"/>
      <c r="BA756" s="48"/>
      <c r="BB756" s="48"/>
      <c r="BC756" s="48"/>
      <c r="BD756" s="48"/>
      <c r="BE756" s="48"/>
      <c r="BF756" s="48"/>
      <c r="BG756" s="48"/>
      <c r="BH756" s="48"/>
      <c r="BI756" s="48"/>
      <c r="BJ756" s="48"/>
      <c r="BK756" s="48"/>
    </row>
    <row r="757" spans="1:63" ht="14.25" customHeight="1" x14ac:dyDescent="0.35">
      <c r="A757" s="529" t="s">
        <v>167</v>
      </c>
      <c r="B757" s="528">
        <v>7.2452666464030424E-2</v>
      </c>
      <c r="C757" s="528">
        <v>5.6645814744727366E-2</v>
      </c>
      <c r="D757" s="528">
        <v>3.5805331947562968E-2</v>
      </c>
      <c r="E757" s="528">
        <v>0.48071605761405634</v>
      </c>
      <c r="F757" s="528">
        <v>7.2615674239378758E-2</v>
      </c>
      <c r="G757" s="528">
        <v>2.5632666267930853E-2</v>
      </c>
      <c r="H757" s="528">
        <v>7.6549922050417191E-2</v>
      </c>
      <c r="I757" s="528">
        <v>6.8721871966584636E-2</v>
      </c>
      <c r="J757" s="528">
        <v>0.10188476208218533</v>
      </c>
      <c r="K757" s="528">
        <v>8.9752326231260227E-3</v>
      </c>
      <c r="L757" s="48"/>
      <c r="M757" s="48"/>
      <c r="N757" s="48"/>
      <c r="O757" s="48"/>
      <c r="P757" s="48"/>
      <c r="Q757" s="48"/>
      <c r="R757" s="48"/>
      <c r="S757" s="48"/>
      <c r="T757" s="48"/>
      <c r="U757" s="48"/>
      <c r="V757" s="48"/>
      <c r="W757" s="48"/>
      <c r="X757" s="48"/>
      <c r="Y757" s="48"/>
      <c r="Z757" s="48"/>
      <c r="AA757" s="48"/>
      <c r="AB757" s="48"/>
      <c r="AC757" s="48"/>
      <c r="AD757" s="48"/>
      <c r="AE757" s="48"/>
      <c r="AF757" s="48"/>
      <c r="AG757" s="48"/>
      <c r="AH757" s="48"/>
      <c r="AI757" s="48"/>
      <c r="AJ757" s="48"/>
      <c r="AK757" s="48"/>
      <c r="AL757" s="48"/>
      <c r="AM757" s="48"/>
      <c r="AN757" s="48"/>
      <c r="AO757" s="48"/>
      <c r="AP757" s="48"/>
      <c r="AQ757" s="48"/>
      <c r="AR757" s="48"/>
      <c r="AS757" s="48"/>
      <c r="AT757" s="48"/>
      <c r="AU757" s="48"/>
      <c r="AV757" s="48"/>
      <c r="AW757" s="48"/>
      <c r="AX757" s="48"/>
      <c r="AY757" s="48"/>
      <c r="AZ757" s="48"/>
      <c r="BA757" s="48"/>
      <c r="BB757" s="48"/>
      <c r="BC757" s="48"/>
      <c r="BD757" s="48"/>
      <c r="BE757" s="48"/>
      <c r="BF757" s="48"/>
      <c r="BG757" s="48"/>
      <c r="BH757" s="48"/>
      <c r="BI757" s="48"/>
      <c r="BJ757" s="48"/>
      <c r="BK757" s="48"/>
    </row>
    <row r="758" spans="1:63" ht="14.25" customHeight="1" x14ac:dyDescent="0.35">
      <c r="A758" s="529" t="s">
        <v>168</v>
      </c>
      <c r="B758" s="528">
        <v>0.19208522839628236</v>
      </c>
      <c r="C758" s="528">
        <v>3.7299782479731064E-2</v>
      </c>
      <c r="D758" s="528">
        <v>2.1826181530551703E-2</v>
      </c>
      <c r="E758" s="528">
        <v>0.33535198734427524</v>
      </c>
      <c r="F758" s="528">
        <v>7.7639905082064462E-2</v>
      </c>
      <c r="G758" s="528">
        <v>5.771702590468656E-2</v>
      </c>
      <c r="H758" s="528">
        <v>8.7477753608858996E-2</v>
      </c>
      <c r="I758" s="528">
        <v>6.8296420802847535E-2</v>
      </c>
      <c r="J758" s="528">
        <v>0.10725232351196361</v>
      </c>
      <c r="K758" s="528">
        <v>1.505339133873838E-2</v>
      </c>
      <c r="L758" s="48"/>
      <c r="M758" s="48"/>
      <c r="N758" s="48"/>
      <c r="O758" s="48"/>
      <c r="P758" s="48"/>
      <c r="Q758" s="48"/>
      <c r="R758" s="48"/>
      <c r="S758" s="48"/>
      <c r="T758" s="48"/>
      <c r="U758" s="48"/>
      <c r="V758" s="48"/>
      <c r="W758" s="48"/>
      <c r="X758" s="48"/>
      <c r="Y758" s="48"/>
      <c r="Z758" s="48"/>
      <c r="AA758" s="48"/>
      <c r="AB758" s="48"/>
      <c r="AC758" s="48"/>
      <c r="AD758" s="48"/>
      <c r="AE758" s="48"/>
      <c r="AF758" s="48"/>
      <c r="AG758" s="48"/>
      <c r="AH758" s="48"/>
      <c r="AI758" s="48"/>
      <c r="AJ758" s="48"/>
      <c r="AK758" s="48"/>
      <c r="AL758" s="48"/>
      <c r="AM758" s="48"/>
      <c r="AN758" s="48"/>
      <c r="AO758" s="48"/>
      <c r="AP758" s="48"/>
      <c r="AQ758" s="48"/>
      <c r="AR758" s="48"/>
      <c r="AS758" s="48"/>
      <c r="AT758" s="48"/>
      <c r="AU758" s="48"/>
      <c r="AV758" s="48"/>
      <c r="AW758" s="48"/>
      <c r="AX758" s="48"/>
      <c r="AY758" s="48"/>
      <c r="AZ758" s="48"/>
      <c r="BA758" s="48"/>
      <c r="BB758" s="48"/>
      <c r="BC758" s="48"/>
      <c r="BD758" s="48"/>
      <c r="BE758" s="48"/>
      <c r="BF758" s="48"/>
      <c r="BG758" s="48"/>
      <c r="BH758" s="48"/>
      <c r="BI758" s="48"/>
      <c r="BJ758" s="48"/>
      <c r="BK758" s="48"/>
    </row>
    <row r="759" spans="1:63" ht="14.25" customHeight="1" x14ac:dyDescent="0.35">
      <c r="A759" s="529" t="s">
        <v>169</v>
      </c>
      <c r="B759" s="528">
        <v>4.6326450856510125E-2</v>
      </c>
      <c r="C759" s="528">
        <v>3.5332399748149113E-2</v>
      </c>
      <c r="D759" s="528">
        <v>3.0683471199982625E-2</v>
      </c>
      <c r="E759" s="528">
        <v>0.45114961245359209</v>
      </c>
      <c r="F759" s="528">
        <v>8.3072797933085835E-2</v>
      </c>
      <c r="G759" s="528">
        <v>0.14997068976747216</v>
      </c>
      <c r="H759" s="528">
        <v>5.893799257474109E-2</v>
      </c>
      <c r="I759" s="528">
        <v>4.7230183026118679E-2</v>
      </c>
      <c r="J759" s="528">
        <v>8.7526324931066671E-2</v>
      </c>
      <c r="K759" s="528">
        <v>9.7700775092815738E-3</v>
      </c>
      <c r="L759" s="48"/>
      <c r="M759" s="48"/>
      <c r="N759" s="48"/>
      <c r="O759" s="48"/>
      <c r="P759" s="48"/>
      <c r="Q759" s="48"/>
      <c r="R759" s="48"/>
      <c r="S759" s="48"/>
      <c r="T759" s="48"/>
      <c r="U759" s="48"/>
      <c r="V759" s="48"/>
      <c r="W759" s="48"/>
      <c r="X759" s="48"/>
      <c r="Y759" s="48"/>
      <c r="Z759" s="48"/>
      <c r="AA759" s="48"/>
      <c r="AB759" s="48"/>
      <c r="AC759" s="48"/>
      <c r="AD759" s="48"/>
      <c r="AE759" s="48"/>
      <c r="AF759" s="48"/>
      <c r="AG759" s="48"/>
      <c r="AH759" s="48"/>
      <c r="AI759" s="48"/>
      <c r="AJ759" s="48"/>
      <c r="AK759" s="48"/>
      <c r="AL759" s="48"/>
      <c r="AM759" s="48"/>
      <c r="AN759" s="48"/>
      <c r="AO759" s="48"/>
      <c r="AP759" s="48"/>
      <c r="AQ759" s="48"/>
      <c r="AR759" s="48"/>
      <c r="AS759" s="48"/>
      <c r="AT759" s="48"/>
      <c r="AU759" s="48"/>
      <c r="AV759" s="48"/>
      <c r="AW759" s="48"/>
      <c r="AX759" s="48"/>
      <c r="AY759" s="48"/>
      <c r="AZ759" s="48"/>
      <c r="BA759" s="48"/>
      <c r="BB759" s="48"/>
      <c r="BC759" s="48"/>
      <c r="BD759" s="48"/>
      <c r="BE759" s="48"/>
      <c r="BF759" s="48"/>
      <c r="BG759" s="48"/>
      <c r="BH759" s="48"/>
      <c r="BI759" s="48"/>
      <c r="BJ759" s="48"/>
      <c r="BK759" s="48"/>
    </row>
    <row r="760" spans="1:63" ht="14.25" customHeight="1" x14ac:dyDescent="0.35">
      <c r="A760" s="529" t="s">
        <v>170</v>
      </c>
      <c r="B760" s="528">
        <v>0.19124631992149169</v>
      </c>
      <c r="C760" s="528">
        <v>1.0284592737978411E-2</v>
      </c>
      <c r="D760" s="528">
        <v>7.6879293424926401E-2</v>
      </c>
      <c r="E760" s="528">
        <v>0.53377821393523062</v>
      </c>
      <c r="F760" s="528">
        <v>3.3562315996074586E-2</v>
      </c>
      <c r="G760" s="528">
        <v>5.48577036310108E-2</v>
      </c>
      <c r="H760" s="528">
        <v>2.4337585868498528E-2</v>
      </c>
      <c r="I760" s="528">
        <v>3.1128557409224732E-2</v>
      </c>
      <c r="J760" s="528">
        <v>3.6957801766437683E-2</v>
      </c>
      <c r="K760" s="528">
        <v>6.9676153091265949E-3</v>
      </c>
      <c r="L760" s="48"/>
      <c r="M760" s="48"/>
      <c r="N760" s="48"/>
      <c r="O760" s="48"/>
      <c r="P760" s="48"/>
      <c r="Q760" s="48"/>
      <c r="R760" s="48"/>
      <c r="S760" s="48"/>
      <c r="T760" s="48"/>
      <c r="U760" s="48"/>
      <c r="V760" s="48"/>
      <c r="W760" s="48"/>
      <c r="X760" s="48"/>
      <c r="Y760" s="48"/>
      <c r="Z760" s="48"/>
      <c r="AA760" s="48"/>
      <c r="AB760" s="48"/>
      <c r="AC760" s="48"/>
      <c r="AD760" s="48"/>
      <c r="AE760" s="48"/>
      <c r="AF760" s="48"/>
      <c r="AG760" s="48"/>
      <c r="AH760" s="48"/>
      <c r="AI760" s="48"/>
      <c r="AJ760" s="48"/>
      <c r="AK760" s="48"/>
      <c r="AL760" s="48"/>
      <c r="AM760" s="48"/>
      <c r="AN760" s="48"/>
      <c r="AO760" s="48"/>
      <c r="AP760" s="48"/>
      <c r="AQ760" s="48"/>
      <c r="AR760" s="48"/>
      <c r="AS760" s="48"/>
      <c r="AT760" s="48"/>
      <c r="AU760" s="48"/>
      <c r="AV760" s="48"/>
      <c r="AW760" s="48"/>
      <c r="AX760" s="48"/>
      <c r="AY760" s="48"/>
      <c r="AZ760" s="48"/>
      <c r="BA760" s="48"/>
      <c r="BB760" s="48"/>
      <c r="BC760" s="48"/>
      <c r="BD760" s="48"/>
      <c r="BE760" s="48"/>
      <c r="BF760" s="48"/>
      <c r="BG760" s="48"/>
      <c r="BH760" s="48"/>
      <c r="BI760" s="48"/>
      <c r="BJ760" s="48"/>
      <c r="BK760" s="48"/>
    </row>
    <row r="761" spans="1:63" ht="14.25" customHeight="1" x14ac:dyDescent="0.35">
      <c r="A761" s="529" t="s">
        <v>171</v>
      </c>
      <c r="B761" s="528">
        <v>8.2314764737696056E-2</v>
      </c>
      <c r="C761" s="528">
        <v>1.5143320713899404E-3</v>
      </c>
      <c r="D761" s="528">
        <v>1.5954570037858305E-2</v>
      </c>
      <c r="E761" s="528">
        <v>0.40319091400757173</v>
      </c>
      <c r="F761" s="528">
        <v>0.15840995132504057</v>
      </c>
      <c r="G761" s="528">
        <v>7.560843699296918E-2</v>
      </c>
      <c r="H761" s="528">
        <v>9.1292590589507866E-2</v>
      </c>
      <c r="I761" s="528">
        <v>7.5392103839913474E-2</v>
      </c>
      <c r="J761" s="528">
        <v>7.7609518658734458E-2</v>
      </c>
      <c r="K761" s="528">
        <v>1.871281773931855E-2</v>
      </c>
      <c r="L761" s="48"/>
      <c r="M761" s="48"/>
      <c r="N761" s="48"/>
      <c r="O761" s="48"/>
      <c r="P761" s="48"/>
      <c r="Q761" s="48"/>
      <c r="R761" s="48"/>
      <c r="S761" s="48"/>
      <c r="T761" s="48"/>
      <c r="U761" s="48"/>
      <c r="V761" s="48"/>
      <c r="W761" s="48"/>
      <c r="X761" s="48"/>
      <c r="Y761" s="48"/>
      <c r="Z761" s="48"/>
      <c r="AA761" s="48"/>
      <c r="AB761" s="48"/>
      <c r="AC761" s="48"/>
      <c r="AD761" s="48"/>
      <c r="AE761" s="48"/>
      <c r="AF761" s="48"/>
      <c r="AG761" s="48"/>
      <c r="AH761" s="48"/>
      <c r="AI761" s="48"/>
      <c r="AJ761" s="48"/>
      <c r="AK761" s="48"/>
      <c r="AL761" s="48"/>
      <c r="AM761" s="48"/>
      <c r="AN761" s="48"/>
      <c r="AO761" s="48"/>
      <c r="AP761" s="48"/>
      <c r="AQ761" s="48"/>
      <c r="AR761" s="48"/>
      <c r="AS761" s="48"/>
      <c r="AT761" s="48"/>
      <c r="AU761" s="48"/>
      <c r="AV761" s="48"/>
      <c r="AW761" s="48"/>
      <c r="AX761" s="48"/>
      <c r="AY761" s="48"/>
      <c r="AZ761" s="48"/>
      <c r="BA761" s="48"/>
      <c r="BB761" s="48"/>
      <c r="BC761" s="48"/>
      <c r="BD761" s="48"/>
      <c r="BE761" s="48"/>
      <c r="BF761" s="48"/>
      <c r="BG761" s="48"/>
      <c r="BH761" s="48"/>
      <c r="BI761" s="48"/>
      <c r="BJ761" s="48"/>
      <c r="BK761" s="48"/>
    </row>
    <row r="762" spans="1:63" ht="14.25" customHeight="1" x14ac:dyDescent="0.35">
      <c r="A762" s="529" t="s">
        <v>172</v>
      </c>
      <c r="B762" s="528">
        <v>0.14256350022023195</v>
      </c>
      <c r="C762" s="528">
        <v>7.9870797239759206E-2</v>
      </c>
      <c r="D762" s="528">
        <v>4.3789458229334895E-2</v>
      </c>
      <c r="E762" s="528">
        <v>0.44780502128909117</v>
      </c>
      <c r="F762" s="528">
        <v>4.6175304654235791E-2</v>
      </c>
      <c r="G762" s="528">
        <v>4.3495815592424013E-2</v>
      </c>
      <c r="H762" s="528">
        <v>8.4789311408016432E-2</v>
      </c>
      <c r="I762" s="528">
        <v>4.5257671413889297E-2</v>
      </c>
      <c r="J762" s="528">
        <v>5.8031126119512548E-2</v>
      </c>
      <c r="K762" s="528">
        <v>8.2219938335046233E-3</v>
      </c>
      <c r="L762" s="48"/>
      <c r="M762" s="48"/>
      <c r="N762" s="48"/>
      <c r="O762" s="48"/>
      <c r="P762" s="48"/>
      <c r="Q762" s="48"/>
      <c r="R762" s="48"/>
      <c r="S762" s="48"/>
      <c r="T762" s="48"/>
      <c r="U762" s="48"/>
      <c r="V762" s="48"/>
      <c r="W762" s="48"/>
      <c r="X762" s="48"/>
      <c r="Y762" s="48"/>
      <c r="Z762" s="48"/>
      <c r="AA762" s="48"/>
      <c r="AB762" s="48"/>
      <c r="AC762" s="48"/>
      <c r="AD762" s="48"/>
      <c r="AE762" s="48"/>
      <c r="AF762" s="48"/>
      <c r="AG762" s="48"/>
      <c r="AH762" s="48"/>
      <c r="AI762" s="48"/>
      <c r="AJ762" s="48"/>
      <c r="AK762" s="48"/>
      <c r="AL762" s="48"/>
      <c r="AM762" s="48"/>
      <c r="AN762" s="48"/>
      <c r="AO762" s="48"/>
      <c r="AP762" s="48"/>
      <c r="AQ762" s="48"/>
      <c r="AR762" s="48"/>
      <c r="AS762" s="48"/>
      <c r="AT762" s="48"/>
      <c r="AU762" s="48"/>
      <c r="AV762" s="48"/>
      <c r="AW762" s="48"/>
      <c r="AX762" s="48"/>
      <c r="AY762" s="48"/>
      <c r="AZ762" s="48"/>
      <c r="BA762" s="48"/>
      <c r="BB762" s="48"/>
      <c r="BC762" s="48"/>
      <c r="BD762" s="48"/>
      <c r="BE762" s="48"/>
      <c r="BF762" s="48"/>
      <c r="BG762" s="48"/>
      <c r="BH762" s="48"/>
      <c r="BI762" s="48"/>
      <c r="BJ762" s="48"/>
      <c r="BK762" s="48"/>
    </row>
    <row r="763" spans="1:63" ht="14.25" customHeight="1" x14ac:dyDescent="0.35">
      <c r="A763" s="529" t="s">
        <v>173</v>
      </c>
      <c r="B763" s="528">
        <v>0.29084133922159577</v>
      </c>
      <c r="C763" s="528">
        <v>4.9754310174216408E-2</v>
      </c>
      <c r="D763" s="528">
        <v>2.8216161810357982E-2</v>
      </c>
      <c r="E763" s="528">
        <v>0.25556830968792577</v>
      </c>
      <c r="F763" s="528">
        <v>2.3127074509892615E-2</v>
      </c>
      <c r="G763" s="528">
        <v>5.4470197739314316E-2</v>
      </c>
      <c r="H763" s="528">
        <v>0.11612166311372976</v>
      </c>
      <c r="I763" s="528">
        <v>3.9327335749707371E-2</v>
      </c>
      <c r="J763" s="528">
        <v>0.11028052180108452</v>
      </c>
      <c r="K763" s="528">
        <v>3.229308619217524E-2</v>
      </c>
      <c r="L763" s="48"/>
      <c r="M763" s="48"/>
      <c r="N763" s="48"/>
      <c r="O763" s="48"/>
      <c r="P763" s="48"/>
      <c r="Q763" s="48"/>
      <c r="R763" s="48"/>
      <c r="S763" s="48"/>
      <c r="T763" s="48"/>
      <c r="U763" s="48"/>
      <c r="V763" s="48"/>
      <c r="W763" s="48"/>
      <c r="X763" s="48"/>
      <c r="Y763" s="48"/>
      <c r="Z763" s="48"/>
      <c r="AA763" s="48"/>
      <c r="AB763" s="48"/>
      <c r="AC763" s="48"/>
      <c r="AD763" s="48"/>
      <c r="AE763" s="48"/>
      <c r="AF763" s="48"/>
      <c r="AG763" s="48"/>
      <c r="AH763" s="48"/>
      <c r="AI763" s="48"/>
      <c r="AJ763" s="48"/>
      <c r="AK763" s="48"/>
      <c r="AL763" s="48"/>
      <c r="AM763" s="48"/>
      <c r="AN763" s="48"/>
      <c r="AO763" s="48"/>
      <c r="AP763" s="48"/>
      <c r="AQ763" s="48"/>
      <c r="AR763" s="48"/>
      <c r="AS763" s="48"/>
      <c r="AT763" s="48"/>
      <c r="AU763" s="48"/>
      <c r="AV763" s="48"/>
      <c r="AW763" s="48"/>
      <c r="AX763" s="48"/>
      <c r="AY763" s="48"/>
      <c r="AZ763" s="48"/>
      <c r="BA763" s="48"/>
      <c r="BB763" s="48"/>
      <c r="BC763" s="48"/>
      <c r="BD763" s="48"/>
      <c r="BE763" s="48"/>
      <c r="BF763" s="48"/>
      <c r="BG763" s="48"/>
      <c r="BH763" s="48"/>
      <c r="BI763" s="48"/>
      <c r="BJ763" s="48"/>
      <c r="BK763" s="48"/>
    </row>
    <row r="764" spans="1:63" ht="14.25" customHeight="1" x14ac:dyDescent="0.35">
      <c r="A764" s="530" t="s">
        <v>136</v>
      </c>
      <c r="B764" s="528">
        <v>3.5028734508776735E-2</v>
      </c>
      <c r="C764" s="528">
        <v>0.18753665115915402</v>
      </c>
      <c r="D764" s="528">
        <v>2.6506118300168108E-2</v>
      </c>
      <c r="E764" s="528">
        <v>0.34037687165252745</v>
      </c>
      <c r="F764" s="528">
        <v>5.6511200594237462E-2</v>
      </c>
      <c r="G764" s="528">
        <v>8.3290980882755397E-2</v>
      </c>
      <c r="H764" s="528">
        <v>0.11482075139763089</v>
      </c>
      <c r="I764" s="528">
        <v>1.1962938347863482E-2</v>
      </c>
      <c r="J764" s="528">
        <v>0.13884436451776849</v>
      </c>
      <c r="K764" s="528">
        <v>5.1213886391180269E-3</v>
      </c>
      <c r="L764" s="48"/>
      <c r="M764" s="48"/>
      <c r="N764" s="48"/>
      <c r="O764" s="48"/>
      <c r="P764" s="48"/>
      <c r="Q764" s="48"/>
      <c r="R764" s="48"/>
      <c r="S764" s="48"/>
      <c r="T764" s="48"/>
      <c r="U764" s="48"/>
      <c r="V764" s="48"/>
      <c r="W764" s="48"/>
      <c r="X764" s="48"/>
      <c r="Y764" s="48"/>
      <c r="Z764" s="48"/>
      <c r="AA764" s="48"/>
      <c r="AB764" s="48"/>
      <c r="AC764" s="48"/>
      <c r="AD764" s="48"/>
      <c r="AE764" s="48"/>
      <c r="AF764" s="48"/>
      <c r="AG764" s="48"/>
      <c r="AH764" s="48"/>
      <c r="AI764" s="48"/>
      <c r="AJ764" s="48"/>
      <c r="AK764" s="48"/>
      <c r="AL764" s="48"/>
      <c r="AM764" s="48"/>
      <c r="AN764" s="48"/>
      <c r="AO764" s="48"/>
      <c r="AP764" s="48"/>
      <c r="AQ764" s="48"/>
      <c r="AR764" s="48"/>
      <c r="AS764" s="48"/>
      <c r="AT764" s="48"/>
      <c r="AU764" s="48"/>
      <c r="AV764" s="48"/>
      <c r="AW764" s="48"/>
      <c r="AX764" s="48"/>
      <c r="AY764" s="48"/>
      <c r="AZ764" s="48"/>
      <c r="BA764" s="48"/>
      <c r="BB764" s="48"/>
      <c r="BC764" s="48"/>
      <c r="BD764" s="48"/>
      <c r="BE764" s="48"/>
      <c r="BF764" s="48"/>
      <c r="BG764" s="48"/>
      <c r="BH764" s="48"/>
      <c r="BI764" s="48"/>
      <c r="BJ764" s="48"/>
      <c r="BK764" s="48"/>
    </row>
    <row r="765" spans="1:63" ht="14.25" customHeight="1" x14ac:dyDescent="0.35">
      <c r="A765" s="530" t="s">
        <v>197</v>
      </c>
      <c r="B765" s="528">
        <v>4.4093702288885657E-2</v>
      </c>
      <c r="C765" s="528">
        <v>0.15612820336001787</v>
      </c>
      <c r="D765" s="528">
        <v>3.9833971998586029E-2</v>
      </c>
      <c r="E765" s="528">
        <v>0.39702662734405159</v>
      </c>
      <c r="F765" s="528">
        <v>7.586617084583426E-2</v>
      </c>
      <c r="G765" s="528">
        <v>0.11986165171598143</v>
      </c>
      <c r="H765" s="528">
        <v>6.9129653883291979E-3</v>
      </c>
      <c r="I765" s="528">
        <v>4.5710012439354505E-2</v>
      </c>
      <c r="J765" s="528">
        <v>8.8395901703328769E-2</v>
      </c>
      <c r="K765" s="528">
        <v>2.6170792915630518E-2</v>
      </c>
      <c r="L765" s="48"/>
      <c r="M765" s="48"/>
      <c r="N765" s="48"/>
      <c r="O765" s="48"/>
      <c r="P765" s="48"/>
      <c r="Q765" s="48"/>
      <c r="R765" s="48"/>
      <c r="S765" s="48"/>
      <c r="T765" s="48"/>
      <c r="U765" s="48"/>
      <c r="V765" s="48"/>
      <c r="W765" s="48"/>
      <c r="X765" s="48"/>
      <c r="Y765" s="48"/>
      <c r="Z765" s="48"/>
      <c r="AA765" s="48"/>
      <c r="AB765" s="48"/>
      <c r="AC765" s="48"/>
      <c r="AD765" s="48"/>
      <c r="AE765" s="48"/>
      <c r="AF765" s="48"/>
      <c r="AG765" s="48"/>
      <c r="AH765" s="48"/>
      <c r="AI765" s="48"/>
      <c r="AJ765" s="48"/>
      <c r="AK765" s="48"/>
      <c r="AL765" s="48"/>
      <c r="AM765" s="48"/>
      <c r="AN765" s="48"/>
      <c r="AO765" s="48"/>
      <c r="AP765" s="48"/>
      <c r="AQ765" s="48"/>
      <c r="AR765" s="48"/>
      <c r="AS765" s="48"/>
      <c r="AT765" s="48"/>
      <c r="AU765" s="48"/>
      <c r="AV765" s="48"/>
      <c r="AW765" s="48"/>
      <c r="AX765" s="48"/>
      <c r="AY765" s="48"/>
      <c r="AZ765" s="48"/>
      <c r="BA765" s="48"/>
      <c r="BB765" s="48"/>
      <c r="BC765" s="48"/>
      <c r="BD765" s="48"/>
      <c r="BE765" s="48"/>
      <c r="BF765" s="48"/>
      <c r="BG765" s="48"/>
      <c r="BH765" s="48"/>
      <c r="BI765" s="48"/>
      <c r="BJ765" s="48"/>
      <c r="BK765" s="48"/>
    </row>
    <row r="766" spans="1:63" ht="14.25" customHeight="1" x14ac:dyDescent="0.35">
      <c r="A766" s="530" t="s">
        <v>218</v>
      </c>
      <c r="B766" s="528">
        <v>5.1919232368076773E-2</v>
      </c>
      <c r="C766" s="528">
        <v>0.11488011611390198</v>
      </c>
      <c r="D766" s="528">
        <v>4.2409605014917834E-2</v>
      </c>
      <c r="E766" s="528">
        <v>0.42980432616031922</v>
      </c>
      <c r="F766" s="528">
        <v>9.203096838837739E-2</v>
      </c>
      <c r="G766" s="528">
        <v>9.7676100220360204E-2</v>
      </c>
      <c r="H766" s="528">
        <v>6.8580753613172148E-3</v>
      </c>
      <c r="I766" s="528">
        <v>3.8156317658948946E-2</v>
      </c>
      <c r="J766" s="528">
        <v>0.10321624166098906</v>
      </c>
      <c r="K766" s="528">
        <v>2.3049017052791502E-2</v>
      </c>
      <c r="L766" s="48"/>
      <c r="M766" s="48"/>
      <c r="N766" s="48"/>
      <c r="O766" s="48"/>
      <c r="P766" s="48"/>
      <c r="Q766" s="48"/>
      <c r="R766" s="48"/>
      <c r="S766" s="48"/>
      <c r="T766" s="48"/>
      <c r="U766" s="48"/>
      <c r="V766" s="48"/>
      <c r="W766" s="48"/>
      <c r="X766" s="48"/>
      <c r="Y766" s="48"/>
      <c r="Z766" s="48"/>
      <c r="AA766" s="48"/>
      <c r="AB766" s="48"/>
      <c r="AC766" s="48"/>
      <c r="AD766" s="48"/>
      <c r="AE766" s="48"/>
      <c r="AF766" s="48"/>
      <c r="AG766" s="48"/>
      <c r="AH766" s="48"/>
      <c r="AI766" s="48"/>
      <c r="AJ766" s="48"/>
      <c r="AK766" s="48"/>
      <c r="AL766" s="48"/>
      <c r="AM766" s="48"/>
      <c r="AN766" s="48"/>
      <c r="AO766" s="48"/>
      <c r="AP766" s="48"/>
      <c r="AQ766" s="48"/>
      <c r="AR766" s="48"/>
      <c r="AS766" s="48"/>
      <c r="AT766" s="48"/>
      <c r="AU766" s="48"/>
      <c r="AV766" s="48"/>
      <c r="AW766" s="48"/>
      <c r="AX766" s="48"/>
      <c r="AY766" s="48"/>
      <c r="AZ766" s="48"/>
      <c r="BA766" s="48"/>
      <c r="BB766" s="48"/>
      <c r="BC766" s="48"/>
      <c r="BD766" s="48"/>
      <c r="BE766" s="48"/>
      <c r="BF766" s="48"/>
      <c r="BG766" s="48"/>
      <c r="BH766" s="48"/>
      <c r="BI766" s="48"/>
      <c r="BJ766" s="48"/>
      <c r="BK766" s="48"/>
    </row>
    <row r="767" spans="1:63" ht="14.25" customHeight="1" x14ac:dyDescent="0.35">
      <c r="A767" s="530" t="s">
        <v>198</v>
      </c>
      <c r="B767" s="528">
        <v>4.4093702288885671E-2</v>
      </c>
      <c r="C767" s="528">
        <v>0.15612820336001793</v>
      </c>
      <c r="D767" s="528">
        <v>3.983397199858605E-2</v>
      </c>
      <c r="E767" s="528">
        <v>0.3970266273440517</v>
      </c>
      <c r="F767" s="528">
        <v>7.5866170845834288E-2</v>
      </c>
      <c r="G767" s="528">
        <v>0.11986165171598147</v>
      </c>
      <c r="H767" s="528">
        <v>6.9129653883291987E-3</v>
      </c>
      <c r="I767" s="528">
        <v>4.5710012439354519E-2</v>
      </c>
      <c r="J767" s="528">
        <v>8.8395901703328797E-2</v>
      </c>
      <c r="K767" s="528">
        <v>2.6170792915630525E-2</v>
      </c>
      <c r="L767" s="48"/>
      <c r="M767" s="48"/>
      <c r="N767" s="48"/>
      <c r="O767" s="48"/>
      <c r="P767" s="48"/>
      <c r="Q767" s="48"/>
      <c r="R767" s="48"/>
      <c r="S767" s="48"/>
      <c r="T767" s="48"/>
      <c r="U767" s="48"/>
      <c r="V767" s="48"/>
      <c r="W767" s="48"/>
      <c r="X767" s="48"/>
      <c r="Y767" s="48"/>
      <c r="Z767" s="48"/>
      <c r="AA767" s="48"/>
      <c r="AB767" s="48"/>
      <c r="AC767" s="48"/>
      <c r="AD767" s="48"/>
      <c r="AE767" s="48"/>
      <c r="AF767" s="48"/>
      <c r="AG767" s="48"/>
      <c r="AH767" s="48"/>
      <c r="AI767" s="48"/>
      <c r="AJ767" s="48"/>
      <c r="AK767" s="48"/>
      <c r="AL767" s="48"/>
      <c r="AM767" s="48"/>
      <c r="AN767" s="48"/>
      <c r="AO767" s="48"/>
      <c r="AP767" s="48"/>
      <c r="AQ767" s="48"/>
      <c r="AR767" s="48"/>
      <c r="AS767" s="48"/>
      <c r="AT767" s="48"/>
      <c r="AU767" s="48"/>
      <c r="AV767" s="48"/>
      <c r="AW767" s="48"/>
      <c r="AX767" s="48"/>
      <c r="AY767" s="48"/>
      <c r="AZ767" s="48"/>
      <c r="BA767" s="48"/>
      <c r="BB767" s="48"/>
      <c r="BC767" s="48"/>
      <c r="BD767" s="48"/>
      <c r="BE767" s="48"/>
      <c r="BF767" s="48"/>
      <c r="BG767" s="48"/>
      <c r="BH767" s="48"/>
      <c r="BI767" s="48"/>
      <c r="BJ767" s="48"/>
      <c r="BK767" s="48"/>
    </row>
    <row r="768" spans="1:63" ht="14.25" customHeight="1" x14ac:dyDescent="0.35">
      <c r="A768" s="530" t="s">
        <v>140</v>
      </c>
      <c r="B768" s="528">
        <v>5.2794435366216065E-2</v>
      </c>
      <c r="C768" s="528">
        <v>0.14334139450316735</v>
      </c>
      <c r="D768" s="528">
        <v>4.0841421683061742E-2</v>
      </c>
      <c r="E768" s="528">
        <v>0.40078345421829109</v>
      </c>
      <c r="F768" s="528">
        <v>6.8739505388339908E-2</v>
      </c>
      <c r="G768" s="528">
        <v>0.1133331893954348</v>
      </c>
      <c r="H768" s="528">
        <v>1.3565644501341394E-2</v>
      </c>
      <c r="I768" s="528">
        <v>4.6177106152599984E-2</v>
      </c>
      <c r="J768" s="528">
        <v>9.5949626050087167E-2</v>
      </c>
      <c r="K768" s="528">
        <v>2.4474222741460713E-2</v>
      </c>
      <c r="L768" s="48"/>
      <c r="M768" s="48"/>
      <c r="N768" s="48"/>
      <c r="O768" s="48"/>
      <c r="P768" s="48"/>
      <c r="Q768" s="48"/>
      <c r="R768" s="48"/>
      <c r="S768" s="48"/>
      <c r="T768" s="48"/>
      <c r="U768" s="48"/>
      <c r="V768" s="48"/>
      <c r="W768" s="48"/>
      <c r="X768" s="48"/>
      <c r="Y768" s="48"/>
      <c r="Z768" s="48"/>
      <c r="AA768" s="48"/>
      <c r="AB768" s="48"/>
      <c r="AC768" s="48"/>
      <c r="AD768" s="48"/>
      <c r="AE768" s="48"/>
      <c r="AF768" s="48"/>
      <c r="AG768" s="48"/>
      <c r="AH768" s="48"/>
      <c r="AI768" s="48"/>
      <c r="AJ768" s="48"/>
      <c r="AK768" s="48"/>
      <c r="AL768" s="48"/>
      <c r="AM768" s="48"/>
      <c r="AN768" s="48"/>
      <c r="AO768" s="48"/>
      <c r="AP768" s="48"/>
      <c r="AQ768" s="48"/>
      <c r="AR768" s="48"/>
      <c r="AS768" s="48"/>
      <c r="AT768" s="48"/>
      <c r="AU768" s="48"/>
      <c r="AV768" s="48"/>
      <c r="AW768" s="48"/>
      <c r="AX768" s="48"/>
      <c r="AY768" s="48"/>
      <c r="AZ768" s="48"/>
      <c r="BA768" s="48"/>
      <c r="BB768" s="48"/>
      <c r="BC768" s="48"/>
      <c r="BD768" s="48"/>
      <c r="BE768" s="48"/>
      <c r="BF768" s="48"/>
      <c r="BG768" s="48"/>
      <c r="BH768" s="48"/>
      <c r="BI768" s="48"/>
      <c r="BJ768" s="48"/>
      <c r="BK768" s="48"/>
    </row>
    <row r="769" spans="1:63" ht="14.25" customHeight="1" x14ac:dyDescent="0.35">
      <c r="A769" s="530" t="s">
        <v>199</v>
      </c>
      <c r="B769" s="528">
        <v>4.4093702288885664E-2</v>
      </c>
      <c r="C769" s="528">
        <v>0.1561282033600179</v>
      </c>
      <c r="D769" s="528">
        <v>3.983397199858605E-2</v>
      </c>
      <c r="E769" s="528">
        <v>0.3970266273440517</v>
      </c>
      <c r="F769" s="528">
        <v>7.5866170845834288E-2</v>
      </c>
      <c r="G769" s="528">
        <v>0.11986165171598147</v>
      </c>
      <c r="H769" s="528">
        <v>6.9129653883291987E-3</v>
      </c>
      <c r="I769" s="528">
        <v>4.5710012439354519E-2</v>
      </c>
      <c r="J769" s="528">
        <v>8.8395901703328783E-2</v>
      </c>
      <c r="K769" s="528">
        <v>2.6170792915630521E-2</v>
      </c>
      <c r="L769" s="48"/>
      <c r="M769" s="48"/>
      <c r="N769" s="48"/>
      <c r="O769" s="48"/>
      <c r="P769" s="48"/>
      <c r="Q769" s="48"/>
      <c r="R769" s="48"/>
      <c r="S769" s="48"/>
      <c r="T769" s="48"/>
      <c r="U769" s="48"/>
      <c r="V769" s="48"/>
      <c r="W769" s="48"/>
      <c r="X769" s="48"/>
      <c r="Y769" s="48"/>
      <c r="Z769" s="48"/>
      <c r="AA769" s="48"/>
      <c r="AB769" s="48"/>
      <c r="AC769" s="48"/>
      <c r="AD769" s="48"/>
      <c r="AE769" s="48"/>
      <c r="AF769" s="48"/>
      <c r="AG769" s="48"/>
      <c r="AH769" s="48"/>
      <c r="AI769" s="48"/>
      <c r="AJ769" s="48"/>
      <c r="AK769" s="48"/>
      <c r="AL769" s="48"/>
      <c r="AM769" s="48"/>
      <c r="AN769" s="48"/>
      <c r="AO769" s="48"/>
      <c r="AP769" s="48"/>
      <c r="AQ769" s="48"/>
      <c r="AR769" s="48"/>
      <c r="AS769" s="48"/>
      <c r="AT769" s="48"/>
      <c r="AU769" s="48"/>
      <c r="AV769" s="48"/>
      <c r="AW769" s="48"/>
      <c r="AX769" s="48"/>
      <c r="AY769" s="48"/>
      <c r="AZ769" s="48"/>
      <c r="BA769" s="48"/>
      <c r="BB769" s="48"/>
      <c r="BC769" s="48"/>
      <c r="BD769" s="48"/>
      <c r="BE769" s="48"/>
      <c r="BF769" s="48"/>
      <c r="BG769" s="48"/>
      <c r="BH769" s="48"/>
      <c r="BI769" s="48"/>
      <c r="BJ769" s="48"/>
      <c r="BK769" s="48"/>
    </row>
    <row r="770" spans="1:63" ht="14.25" customHeight="1" x14ac:dyDescent="0.35">
      <c r="A770" s="530" t="s">
        <v>142</v>
      </c>
      <c r="B770" s="528">
        <v>5.1426643034465994E-2</v>
      </c>
      <c r="C770" s="528">
        <v>0.24089584729681096</v>
      </c>
      <c r="D770" s="528">
        <v>3.4254891326770072E-2</v>
      </c>
      <c r="E770" s="528">
        <v>0.28931408795266883</v>
      </c>
      <c r="F770" s="528">
        <v>9.2695497166634545E-3</v>
      </c>
      <c r="G770" s="528">
        <v>5.8437723419307273E-2</v>
      </c>
      <c r="H770" s="528">
        <v>0.11184116625143309</v>
      </c>
      <c r="I770" s="528">
        <v>2.0014775124794843E-2</v>
      </c>
      <c r="J770" s="528">
        <v>0.17502297145256399</v>
      </c>
      <c r="K770" s="528">
        <v>9.5223444245214669E-3</v>
      </c>
      <c r="L770" s="48"/>
      <c r="M770" s="48"/>
      <c r="N770" s="48"/>
      <c r="O770" s="48"/>
      <c r="P770" s="48"/>
      <c r="Q770" s="48"/>
      <c r="R770" s="48"/>
      <c r="S770" s="48"/>
      <c r="T770" s="48"/>
      <c r="U770" s="48"/>
      <c r="V770" s="48"/>
      <c r="W770" s="48"/>
      <c r="X770" s="48"/>
      <c r="Y770" s="48"/>
      <c r="Z770" s="48"/>
      <c r="AA770" s="48"/>
      <c r="AB770" s="48"/>
      <c r="AC770" s="48"/>
      <c r="AD770" s="48"/>
      <c r="AE770" s="48"/>
      <c r="AF770" s="48"/>
      <c r="AG770" s="48"/>
      <c r="AH770" s="48"/>
      <c r="AI770" s="48"/>
      <c r="AJ770" s="48"/>
      <c r="AK770" s="48"/>
      <c r="AL770" s="48"/>
      <c r="AM770" s="48"/>
      <c r="AN770" s="48"/>
      <c r="AO770" s="48"/>
      <c r="AP770" s="48"/>
      <c r="AQ770" s="48"/>
      <c r="AR770" s="48"/>
      <c r="AS770" s="48"/>
      <c r="AT770" s="48"/>
      <c r="AU770" s="48"/>
      <c r="AV770" s="48"/>
      <c r="AW770" s="48"/>
      <c r="AX770" s="48"/>
      <c r="AY770" s="48"/>
      <c r="AZ770" s="48"/>
      <c r="BA770" s="48"/>
      <c r="BB770" s="48"/>
      <c r="BC770" s="48"/>
      <c r="BD770" s="48"/>
      <c r="BE770" s="48"/>
      <c r="BF770" s="48"/>
      <c r="BG770" s="48"/>
      <c r="BH770" s="48"/>
      <c r="BI770" s="48"/>
      <c r="BJ770" s="48"/>
      <c r="BK770" s="48"/>
    </row>
    <row r="771" spans="1:63" ht="14.25" customHeight="1" x14ac:dyDescent="0.35">
      <c r="A771" s="530" t="s">
        <v>143</v>
      </c>
      <c r="B771" s="528">
        <v>8.2152952611284802E-2</v>
      </c>
      <c r="C771" s="528">
        <v>0.14037389153050117</v>
      </c>
      <c r="D771" s="528">
        <v>3.6581845361670799E-2</v>
      </c>
      <c r="E771" s="528">
        <v>0.37719424634325599</v>
      </c>
      <c r="F771" s="528">
        <v>6.9615633760500922E-2</v>
      </c>
      <c r="G771" s="528">
        <v>0.10435979431740104</v>
      </c>
      <c r="H771" s="528">
        <v>1.8285735039411267E-2</v>
      </c>
      <c r="I771" s="528">
        <v>4.5492829319771784E-2</v>
      </c>
      <c r="J771" s="528">
        <v>0.10091873544123213</v>
      </c>
      <c r="K771" s="528">
        <v>2.5024336274970003E-2</v>
      </c>
      <c r="L771" s="48"/>
      <c r="M771" s="48"/>
      <c r="N771" s="48"/>
      <c r="O771" s="48"/>
      <c r="P771" s="48"/>
      <c r="Q771" s="48"/>
      <c r="R771" s="48"/>
      <c r="S771" s="48"/>
      <c r="T771" s="48"/>
      <c r="U771" s="48"/>
      <c r="V771" s="48"/>
      <c r="W771" s="48"/>
      <c r="X771" s="48"/>
      <c r="Y771" s="48"/>
      <c r="Z771" s="48"/>
      <c r="AA771" s="48"/>
      <c r="AB771" s="48"/>
      <c r="AC771" s="48"/>
      <c r="AD771" s="48"/>
      <c r="AE771" s="48"/>
      <c r="AF771" s="48"/>
      <c r="AG771" s="48"/>
      <c r="AH771" s="48"/>
      <c r="AI771" s="48"/>
      <c r="AJ771" s="48"/>
      <c r="AK771" s="48"/>
      <c r="AL771" s="48"/>
      <c r="AM771" s="48"/>
      <c r="AN771" s="48"/>
      <c r="AO771" s="48"/>
      <c r="AP771" s="48"/>
      <c r="AQ771" s="48"/>
      <c r="AR771" s="48"/>
      <c r="AS771" s="48"/>
      <c r="AT771" s="48"/>
      <c r="AU771" s="48"/>
      <c r="AV771" s="48"/>
      <c r="AW771" s="48"/>
      <c r="AX771" s="48"/>
      <c r="AY771" s="48"/>
      <c r="AZ771" s="48"/>
      <c r="BA771" s="48"/>
      <c r="BB771" s="48"/>
      <c r="BC771" s="48"/>
      <c r="BD771" s="48"/>
      <c r="BE771" s="48"/>
      <c r="BF771" s="48"/>
      <c r="BG771" s="48"/>
      <c r="BH771" s="48"/>
      <c r="BI771" s="48"/>
      <c r="BJ771" s="48"/>
      <c r="BK771" s="48"/>
    </row>
    <row r="773" spans="1:63" ht="14.25" customHeight="1" x14ac:dyDescent="0.35">
      <c r="A773" s="197" t="s">
        <v>1329</v>
      </c>
      <c r="B773" s="2"/>
    </row>
    <row r="774" spans="1:63" ht="14.25" customHeight="1" x14ac:dyDescent="0.35">
      <c r="A774" s="39" t="s">
        <v>1507</v>
      </c>
      <c r="B774" s="2"/>
    </row>
    <row r="775" spans="1:63" ht="14.25" customHeight="1" x14ac:dyDescent="0.35">
      <c r="A775" s="43" t="s">
        <v>222</v>
      </c>
      <c r="B775" s="11" t="s">
        <v>223</v>
      </c>
    </row>
    <row r="776" spans="1:63" ht="14.25" customHeight="1" x14ac:dyDescent="0.35">
      <c r="A776" s="523">
        <v>0</v>
      </c>
      <c r="B776" s="524" t="s">
        <v>1508</v>
      </c>
    </row>
    <row r="777" spans="1:63" ht="14.25" customHeight="1" x14ac:dyDescent="0.35">
      <c r="A777" s="523">
        <v>1</v>
      </c>
      <c r="B777" s="524" t="s">
        <v>1430</v>
      </c>
    </row>
    <row r="778" spans="1:63" ht="14.25" customHeight="1" x14ac:dyDescent="0.35">
      <c r="A778" s="44" t="s">
        <v>224</v>
      </c>
      <c r="B778" s="45">
        <v>1</v>
      </c>
    </row>
    <row r="780" spans="1:63" ht="14.25" customHeight="1" x14ac:dyDescent="0.35">
      <c r="A780" s="39" t="s">
        <v>1509</v>
      </c>
      <c r="B780" s="2"/>
    </row>
    <row r="781" spans="1:63" ht="14.25" customHeight="1" x14ac:dyDescent="0.35">
      <c r="A781" s="43" t="s">
        <v>222</v>
      </c>
      <c r="B781" s="11" t="s">
        <v>223</v>
      </c>
    </row>
    <row r="782" spans="1:63" ht="14.25" customHeight="1" x14ac:dyDescent="0.35">
      <c r="A782" s="523">
        <v>0</v>
      </c>
      <c r="B782" s="524" t="s">
        <v>1331</v>
      </c>
    </row>
    <row r="783" spans="1:63" ht="14.25" customHeight="1" x14ac:dyDescent="0.35">
      <c r="A783" s="523">
        <v>1</v>
      </c>
      <c r="B783" s="524" t="s">
        <v>1332</v>
      </c>
    </row>
    <row r="784" spans="1:63" ht="14.25" customHeight="1" x14ac:dyDescent="0.35">
      <c r="A784" s="523">
        <v>2</v>
      </c>
      <c r="B784" s="524" t="s">
        <v>1334</v>
      </c>
    </row>
    <row r="785" spans="1:87" ht="14.25" customHeight="1" x14ac:dyDescent="0.35">
      <c r="A785" s="523">
        <v>3</v>
      </c>
      <c r="B785" s="524" t="s">
        <v>1333</v>
      </c>
    </row>
    <row r="786" spans="1:87" ht="14.25" customHeight="1" x14ac:dyDescent="0.35">
      <c r="A786" s="44" t="s">
        <v>224</v>
      </c>
      <c r="B786" s="45">
        <v>0</v>
      </c>
    </row>
    <row r="788" spans="1:87" ht="14.25" customHeight="1" x14ac:dyDescent="0.35">
      <c r="A788" s="39" t="s">
        <v>1329</v>
      </c>
    </row>
    <row r="789" spans="1:87" ht="14.25" customHeight="1" x14ac:dyDescent="0.35">
      <c r="A789" s="86" t="s">
        <v>956</v>
      </c>
      <c r="B789" s="59">
        <v>2015</v>
      </c>
      <c r="C789" s="59">
        <f t="shared" ref="C789:BN789" si="29">1+B789</f>
        <v>2016</v>
      </c>
      <c r="D789" s="59">
        <f t="shared" si="29"/>
        <v>2017</v>
      </c>
      <c r="E789" s="59">
        <f t="shared" si="29"/>
        <v>2018</v>
      </c>
      <c r="F789" s="59">
        <f t="shared" si="29"/>
        <v>2019</v>
      </c>
      <c r="G789" s="59">
        <f t="shared" si="29"/>
        <v>2020</v>
      </c>
      <c r="H789" s="59">
        <f t="shared" si="29"/>
        <v>2021</v>
      </c>
      <c r="I789" s="59">
        <f t="shared" si="29"/>
        <v>2022</v>
      </c>
      <c r="J789" s="59">
        <f t="shared" si="29"/>
        <v>2023</v>
      </c>
      <c r="K789" s="59">
        <f t="shared" si="29"/>
        <v>2024</v>
      </c>
      <c r="L789" s="59">
        <f t="shared" si="29"/>
        <v>2025</v>
      </c>
      <c r="M789" s="59">
        <f t="shared" si="29"/>
        <v>2026</v>
      </c>
      <c r="N789" s="59">
        <f t="shared" si="29"/>
        <v>2027</v>
      </c>
      <c r="O789" s="59">
        <f t="shared" si="29"/>
        <v>2028</v>
      </c>
      <c r="P789" s="59">
        <f t="shared" si="29"/>
        <v>2029</v>
      </c>
      <c r="Q789" s="59">
        <f t="shared" si="29"/>
        <v>2030</v>
      </c>
      <c r="R789" s="59">
        <f t="shared" si="29"/>
        <v>2031</v>
      </c>
      <c r="S789" s="59">
        <f t="shared" si="29"/>
        <v>2032</v>
      </c>
      <c r="T789" s="59">
        <f t="shared" si="29"/>
        <v>2033</v>
      </c>
      <c r="U789" s="59">
        <f t="shared" si="29"/>
        <v>2034</v>
      </c>
      <c r="V789" s="59">
        <f t="shared" si="29"/>
        <v>2035</v>
      </c>
      <c r="W789" s="59">
        <f t="shared" si="29"/>
        <v>2036</v>
      </c>
      <c r="X789" s="59">
        <f t="shared" si="29"/>
        <v>2037</v>
      </c>
      <c r="Y789" s="59">
        <f t="shared" si="29"/>
        <v>2038</v>
      </c>
      <c r="Z789" s="59">
        <f t="shared" si="29"/>
        <v>2039</v>
      </c>
      <c r="AA789" s="59">
        <f t="shared" si="29"/>
        <v>2040</v>
      </c>
      <c r="AB789" s="59">
        <f t="shared" si="29"/>
        <v>2041</v>
      </c>
      <c r="AC789" s="59">
        <f t="shared" si="29"/>
        <v>2042</v>
      </c>
      <c r="AD789" s="59">
        <f t="shared" si="29"/>
        <v>2043</v>
      </c>
      <c r="AE789" s="59">
        <f t="shared" si="29"/>
        <v>2044</v>
      </c>
      <c r="AF789" s="59">
        <f t="shared" si="29"/>
        <v>2045</v>
      </c>
      <c r="AG789" s="59">
        <f t="shared" si="29"/>
        <v>2046</v>
      </c>
      <c r="AH789" s="59">
        <f t="shared" si="29"/>
        <v>2047</v>
      </c>
      <c r="AI789" s="59">
        <f t="shared" si="29"/>
        <v>2048</v>
      </c>
      <c r="AJ789" s="59">
        <f t="shared" si="29"/>
        <v>2049</v>
      </c>
      <c r="AK789" s="59">
        <f t="shared" si="29"/>
        <v>2050</v>
      </c>
      <c r="AL789" s="59">
        <f t="shared" si="29"/>
        <v>2051</v>
      </c>
      <c r="AM789" s="59">
        <f t="shared" si="29"/>
        <v>2052</v>
      </c>
      <c r="AN789" s="59">
        <f t="shared" si="29"/>
        <v>2053</v>
      </c>
      <c r="AO789" s="59">
        <f t="shared" si="29"/>
        <v>2054</v>
      </c>
      <c r="AP789" s="59">
        <f t="shared" si="29"/>
        <v>2055</v>
      </c>
      <c r="AQ789" s="59">
        <f t="shared" si="29"/>
        <v>2056</v>
      </c>
      <c r="AR789" s="59">
        <f t="shared" si="29"/>
        <v>2057</v>
      </c>
      <c r="AS789" s="59">
        <f t="shared" si="29"/>
        <v>2058</v>
      </c>
      <c r="AT789" s="59">
        <f t="shared" si="29"/>
        <v>2059</v>
      </c>
      <c r="AU789" s="59">
        <f t="shared" si="29"/>
        <v>2060</v>
      </c>
      <c r="AV789" s="59">
        <f t="shared" si="29"/>
        <v>2061</v>
      </c>
      <c r="AW789" s="59">
        <f t="shared" si="29"/>
        <v>2062</v>
      </c>
      <c r="AX789" s="59">
        <f t="shared" si="29"/>
        <v>2063</v>
      </c>
      <c r="AY789" s="59">
        <f t="shared" si="29"/>
        <v>2064</v>
      </c>
      <c r="AZ789" s="59">
        <f t="shared" si="29"/>
        <v>2065</v>
      </c>
      <c r="BA789" s="59">
        <f t="shared" si="29"/>
        <v>2066</v>
      </c>
      <c r="BB789" s="59">
        <f t="shared" si="29"/>
        <v>2067</v>
      </c>
      <c r="BC789" s="59">
        <f t="shared" si="29"/>
        <v>2068</v>
      </c>
      <c r="BD789" s="59">
        <f t="shared" si="29"/>
        <v>2069</v>
      </c>
      <c r="BE789" s="59">
        <f t="shared" si="29"/>
        <v>2070</v>
      </c>
      <c r="BF789" s="59">
        <f t="shared" si="29"/>
        <v>2071</v>
      </c>
      <c r="BG789" s="59">
        <f t="shared" si="29"/>
        <v>2072</v>
      </c>
      <c r="BH789" s="59">
        <f t="shared" si="29"/>
        <v>2073</v>
      </c>
      <c r="BI789" s="59">
        <f t="shared" si="29"/>
        <v>2074</v>
      </c>
      <c r="BJ789" s="59">
        <f t="shared" si="29"/>
        <v>2075</v>
      </c>
      <c r="BK789" s="59">
        <f t="shared" si="29"/>
        <v>2076</v>
      </c>
      <c r="BL789" s="59">
        <f t="shared" si="29"/>
        <v>2077</v>
      </c>
      <c r="BM789" s="59">
        <f t="shared" si="29"/>
        <v>2078</v>
      </c>
      <c r="BN789" s="59">
        <f t="shared" si="29"/>
        <v>2079</v>
      </c>
      <c r="BO789" s="59">
        <f t="shared" ref="BO789:CI789" si="30">1+BN789</f>
        <v>2080</v>
      </c>
      <c r="BP789" s="59">
        <f t="shared" si="30"/>
        <v>2081</v>
      </c>
      <c r="BQ789" s="59">
        <f t="shared" si="30"/>
        <v>2082</v>
      </c>
      <c r="BR789" s="59">
        <f t="shared" si="30"/>
        <v>2083</v>
      </c>
      <c r="BS789" s="59">
        <f t="shared" si="30"/>
        <v>2084</v>
      </c>
      <c r="BT789" s="59">
        <f t="shared" si="30"/>
        <v>2085</v>
      </c>
      <c r="BU789" s="59">
        <f t="shared" si="30"/>
        <v>2086</v>
      </c>
      <c r="BV789" s="59">
        <f t="shared" si="30"/>
        <v>2087</v>
      </c>
      <c r="BW789" s="59">
        <f t="shared" si="30"/>
        <v>2088</v>
      </c>
      <c r="BX789" s="59">
        <f t="shared" si="30"/>
        <v>2089</v>
      </c>
      <c r="BY789" s="59">
        <f t="shared" si="30"/>
        <v>2090</v>
      </c>
      <c r="BZ789" s="59">
        <f t="shared" si="30"/>
        <v>2091</v>
      </c>
      <c r="CA789" s="59">
        <f t="shared" si="30"/>
        <v>2092</v>
      </c>
      <c r="CB789" s="59">
        <f t="shared" si="30"/>
        <v>2093</v>
      </c>
      <c r="CC789" s="59">
        <f t="shared" si="30"/>
        <v>2094</v>
      </c>
      <c r="CD789" s="59">
        <f t="shared" si="30"/>
        <v>2095</v>
      </c>
      <c r="CE789" s="59">
        <f t="shared" si="30"/>
        <v>2096</v>
      </c>
      <c r="CF789" s="59">
        <f t="shared" si="30"/>
        <v>2097</v>
      </c>
      <c r="CG789" s="59">
        <f t="shared" si="30"/>
        <v>2098</v>
      </c>
      <c r="CH789" s="59">
        <f t="shared" si="30"/>
        <v>2099</v>
      </c>
      <c r="CI789" s="59">
        <f t="shared" si="30"/>
        <v>2100</v>
      </c>
    </row>
    <row r="790" spans="1:87" ht="14.25" customHeight="1" x14ac:dyDescent="0.35">
      <c r="A790" s="47" t="s">
        <v>291</v>
      </c>
      <c r="B790" s="64">
        <v>0</v>
      </c>
      <c r="C790" s="64">
        <v>11.998387499999998</v>
      </c>
      <c r="D790" s="64">
        <v>15.862274999999997</v>
      </c>
      <c r="E790" s="64">
        <v>19.726162499999997</v>
      </c>
      <c r="F790" s="64">
        <v>23.590049999999998</v>
      </c>
      <c r="G790" s="64">
        <v>27.114999999999998</v>
      </c>
      <c r="H790" s="64">
        <v>27.516844299999999</v>
      </c>
      <c r="I790" s="64">
        <v>27.918688599999999</v>
      </c>
      <c r="J790" s="64">
        <v>28.3205329</v>
      </c>
      <c r="K790" s="64">
        <v>28.7223772</v>
      </c>
      <c r="L790" s="64">
        <v>29.284199999999998</v>
      </c>
      <c r="M790" s="64">
        <v>30.092443919999997</v>
      </c>
      <c r="N790" s="64">
        <v>30.900687839999996</v>
      </c>
      <c r="O790" s="64">
        <v>31.708931759999995</v>
      </c>
      <c r="P790" s="64">
        <v>32.517175679999994</v>
      </c>
      <c r="Q790" s="64">
        <v>32.537999999999997</v>
      </c>
      <c r="R790" s="64">
        <v>36.676833599999995</v>
      </c>
      <c r="S790" s="64">
        <v>40.809159599999994</v>
      </c>
      <c r="T790" s="64">
        <v>44.941485599999993</v>
      </c>
      <c r="U790" s="64">
        <v>49.073811599999992</v>
      </c>
      <c r="V790" s="64">
        <v>54.23</v>
      </c>
      <c r="W790" s="64">
        <v>60.856905999999995</v>
      </c>
      <c r="X790" s="64">
        <v>67.483812</v>
      </c>
      <c r="Y790" s="64">
        <v>74.110718000000006</v>
      </c>
      <c r="Z790" s="64">
        <v>80.737624000000011</v>
      </c>
      <c r="AA790" s="64">
        <v>86.768000000000001</v>
      </c>
      <c r="AB790" s="64">
        <v>95.271264000000002</v>
      </c>
      <c r="AC790" s="64">
        <v>103.774528</v>
      </c>
      <c r="AD790" s="64">
        <v>112.27779200000001</v>
      </c>
      <c r="AE790" s="64">
        <v>120.78105600000001</v>
      </c>
      <c r="AF790" s="64">
        <v>130.15199999999999</v>
      </c>
      <c r="AG790" s="64">
        <v>136.65959999999998</v>
      </c>
      <c r="AH790" s="64">
        <v>143.16719999999998</v>
      </c>
      <c r="AI790" s="64">
        <v>149.67479999999998</v>
      </c>
      <c r="AJ790" s="64">
        <v>156.18239999999997</v>
      </c>
      <c r="AK790" s="64">
        <v>162.69</v>
      </c>
      <c r="AL790" s="64">
        <f>+AK790</f>
        <v>162.69</v>
      </c>
      <c r="AM790" s="64">
        <f t="shared" ref="AM790:CI790" si="31">+AL790</f>
        <v>162.69</v>
      </c>
      <c r="AN790" s="64">
        <f t="shared" si="31"/>
        <v>162.69</v>
      </c>
      <c r="AO790" s="64">
        <f t="shared" si="31"/>
        <v>162.69</v>
      </c>
      <c r="AP790" s="64">
        <f t="shared" si="31"/>
        <v>162.69</v>
      </c>
      <c r="AQ790" s="64">
        <f t="shared" si="31"/>
        <v>162.69</v>
      </c>
      <c r="AR790" s="64">
        <f t="shared" si="31"/>
        <v>162.69</v>
      </c>
      <c r="AS790" s="64">
        <f t="shared" si="31"/>
        <v>162.69</v>
      </c>
      <c r="AT790" s="64">
        <f t="shared" si="31"/>
        <v>162.69</v>
      </c>
      <c r="AU790" s="64">
        <f t="shared" si="31"/>
        <v>162.69</v>
      </c>
      <c r="AV790" s="64">
        <f t="shared" si="31"/>
        <v>162.69</v>
      </c>
      <c r="AW790" s="64">
        <f t="shared" si="31"/>
        <v>162.69</v>
      </c>
      <c r="AX790" s="64">
        <f t="shared" si="31"/>
        <v>162.69</v>
      </c>
      <c r="AY790" s="64">
        <f t="shared" si="31"/>
        <v>162.69</v>
      </c>
      <c r="AZ790" s="64">
        <f t="shared" si="31"/>
        <v>162.69</v>
      </c>
      <c r="BA790" s="64">
        <f t="shared" si="31"/>
        <v>162.69</v>
      </c>
      <c r="BB790" s="64">
        <f t="shared" si="31"/>
        <v>162.69</v>
      </c>
      <c r="BC790" s="64">
        <f t="shared" si="31"/>
        <v>162.69</v>
      </c>
      <c r="BD790" s="64">
        <f t="shared" si="31"/>
        <v>162.69</v>
      </c>
      <c r="BE790" s="64">
        <f t="shared" si="31"/>
        <v>162.69</v>
      </c>
      <c r="BF790" s="64">
        <f t="shared" si="31"/>
        <v>162.69</v>
      </c>
      <c r="BG790" s="64">
        <f t="shared" si="31"/>
        <v>162.69</v>
      </c>
      <c r="BH790" s="64">
        <f t="shared" si="31"/>
        <v>162.69</v>
      </c>
      <c r="BI790" s="64">
        <f t="shared" si="31"/>
        <v>162.69</v>
      </c>
      <c r="BJ790" s="64">
        <f t="shared" si="31"/>
        <v>162.69</v>
      </c>
      <c r="BK790" s="64">
        <f t="shared" si="31"/>
        <v>162.69</v>
      </c>
      <c r="BL790" s="64">
        <f t="shared" si="31"/>
        <v>162.69</v>
      </c>
      <c r="BM790" s="64">
        <f t="shared" si="31"/>
        <v>162.69</v>
      </c>
      <c r="BN790" s="64">
        <f t="shared" si="31"/>
        <v>162.69</v>
      </c>
      <c r="BO790" s="64">
        <f t="shared" si="31"/>
        <v>162.69</v>
      </c>
      <c r="BP790" s="64">
        <f t="shared" si="31"/>
        <v>162.69</v>
      </c>
      <c r="BQ790" s="64">
        <f t="shared" si="31"/>
        <v>162.69</v>
      </c>
      <c r="BR790" s="64">
        <f t="shared" si="31"/>
        <v>162.69</v>
      </c>
      <c r="BS790" s="64">
        <f t="shared" si="31"/>
        <v>162.69</v>
      </c>
      <c r="BT790" s="64">
        <f t="shared" si="31"/>
        <v>162.69</v>
      </c>
      <c r="BU790" s="64">
        <f t="shared" si="31"/>
        <v>162.69</v>
      </c>
      <c r="BV790" s="64">
        <f t="shared" si="31"/>
        <v>162.69</v>
      </c>
      <c r="BW790" s="64">
        <f t="shared" si="31"/>
        <v>162.69</v>
      </c>
      <c r="BX790" s="64">
        <f t="shared" si="31"/>
        <v>162.69</v>
      </c>
      <c r="BY790" s="64">
        <f t="shared" si="31"/>
        <v>162.69</v>
      </c>
      <c r="BZ790" s="64">
        <f t="shared" si="31"/>
        <v>162.69</v>
      </c>
      <c r="CA790" s="64">
        <f t="shared" si="31"/>
        <v>162.69</v>
      </c>
      <c r="CB790" s="64">
        <f t="shared" si="31"/>
        <v>162.69</v>
      </c>
      <c r="CC790" s="64">
        <f t="shared" si="31"/>
        <v>162.69</v>
      </c>
      <c r="CD790" s="64">
        <f t="shared" si="31"/>
        <v>162.69</v>
      </c>
      <c r="CE790" s="64">
        <f t="shared" si="31"/>
        <v>162.69</v>
      </c>
      <c r="CF790" s="64">
        <f t="shared" si="31"/>
        <v>162.69</v>
      </c>
      <c r="CG790" s="64">
        <f t="shared" si="31"/>
        <v>162.69</v>
      </c>
      <c r="CH790" s="64">
        <f t="shared" si="31"/>
        <v>162.69</v>
      </c>
      <c r="CI790" s="64">
        <f t="shared" si="31"/>
        <v>162.69</v>
      </c>
    </row>
    <row r="791" spans="1:87" ht="14.25" customHeight="1" x14ac:dyDescent="0.35">
      <c r="A791" s="47" t="s">
        <v>148</v>
      </c>
      <c r="B791" s="64">
        <v>0</v>
      </c>
      <c r="C791" s="64">
        <v>11.998387499999998</v>
      </c>
      <c r="D791" s="64">
        <v>15.862274999999997</v>
      </c>
      <c r="E791" s="64">
        <v>19.726162499999997</v>
      </c>
      <c r="F791" s="64">
        <v>23.590049999999998</v>
      </c>
      <c r="G791" s="64">
        <v>27.114999999999998</v>
      </c>
      <c r="H791" s="64">
        <v>27.516844299999999</v>
      </c>
      <c r="I791" s="64">
        <v>27.918688599999999</v>
      </c>
      <c r="J791" s="64">
        <v>28.3205329</v>
      </c>
      <c r="K791" s="64">
        <v>28.7223772</v>
      </c>
      <c r="L791" s="64">
        <v>29.284199999999998</v>
      </c>
      <c r="M791" s="64">
        <v>30.092443919999997</v>
      </c>
      <c r="N791" s="64">
        <v>30.900687839999996</v>
      </c>
      <c r="O791" s="64">
        <v>31.708931759999995</v>
      </c>
      <c r="P791" s="64">
        <v>32.517175679999994</v>
      </c>
      <c r="Q791" s="64">
        <v>32.537999999999997</v>
      </c>
      <c r="R791" s="64">
        <v>36.676833599999995</v>
      </c>
      <c r="S791" s="64">
        <v>40.809159599999994</v>
      </c>
      <c r="T791" s="64">
        <v>44.941485599999993</v>
      </c>
      <c r="U791" s="64">
        <v>49.073811599999992</v>
      </c>
      <c r="V791" s="64">
        <v>54.23</v>
      </c>
      <c r="W791" s="64">
        <v>60.856905999999995</v>
      </c>
      <c r="X791" s="64">
        <v>67.483812</v>
      </c>
      <c r="Y791" s="64">
        <v>74.110718000000006</v>
      </c>
      <c r="Z791" s="64">
        <v>80.737624000000011</v>
      </c>
      <c r="AA791" s="64">
        <v>86.768000000000001</v>
      </c>
      <c r="AB791" s="64">
        <v>95.271264000000002</v>
      </c>
      <c r="AC791" s="64">
        <v>103.774528</v>
      </c>
      <c r="AD791" s="64">
        <v>112.27779200000001</v>
      </c>
      <c r="AE791" s="64">
        <v>120.78105600000001</v>
      </c>
      <c r="AF791" s="64">
        <v>130.15199999999999</v>
      </c>
      <c r="AG791" s="64">
        <v>136.65959999999998</v>
      </c>
      <c r="AH791" s="64">
        <v>143.16719999999998</v>
      </c>
      <c r="AI791" s="64">
        <v>149.67479999999998</v>
      </c>
      <c r="AJ791" s="64">
        <v>156.18239999999997</v>
      </c>
      <c r="AK791" s="64">
        <v>162.69</v>
      </c>
      <c r="AL791" s="64">
        <f t="shared" ref="AL791:CI796" si="32">+AK791</f>
        <v>162.69</v>
      </c>
      <c r="AM791" s="64">
        <f t="shared" si="32"/>
        <v>162.69</v>
      </c>
      <c r="AN791" s="64">
        <f t="shared" si="32"/>
        <v>162.69</v>
      </c>
      <c r="AO791" s="64">
        <f t="shared" si="32"/>
        <v>162.69</v>
      </c>
      <c r="AP791" s="64">
        <f t="shared" si="32"/>
        <v>162.69</v>
      </c>
      <c r="AQ791" s="64">
        <f t="shared" si="32"/>
        <v>162.69</v>
      </c>
      <c r="AR791" s="64">
        <f t="shared" si="32"/>
        <v>162.69</v>
      </c>
      <c r="AS791" s="64">
        <f t="shared" si="32"/>
        <v>162.69</v>
      </c>
      <c r="AT791" s="64">
        <f t="shared" si="32"/>
        <v>162.69</v>
      </c>
      <c r="AU791" s="64">
        <f t="shared" si="32"/>
        <v>162.69</v>
      </c>
      <c r="AV791" s="64">
        <f t="shared" si="32"/>
        <v>162.69</v>
      </c>
      <c r="AW791" s="64">
        <f t="shared" si="32"/>
        <v>162.69</v>
      </c>
      <c r="AX791" s="64">
        <f t="shared" si="32"/>
        <v>162.69</v>
      </c>
      <c r="AY791" s="64">
        <f t="shared" si="32"/>
        <v>162.69</v>
      </c>
      <c r="AZ791" s="64">
        <f t="shared" si="32"/>
        <v>162.69</v>
      </c>
      <c r="BA791" s="64">
        <f t="shared" si="32"/>
        <v>162.69</v>
      </c>
      <c r="BB791" s="64">
        <f t="shared" si="32"/>
        <v>162.69</v>
      </c>
      <c r="BC791" s="64">
        <f t="shared" si="32"/>
        <v>162.69</v>
      </c>
      <c r="BD791" s="64">
        <f t="shared" si="32"/>
        <v>162.69</v>
      </c>
      <c r="BE791" s="64">
        <f t="shared" si="32"/>
        <v>162.69</v>
      </c>
      <c r="BF791" s="64">
        <f t="shared" si="32"/>
        <v>162.69</v>
      </c>
      <c r="BG791" s="64">
        <f t="shared" si="32"/>
        <v>162.69</v>
      </c>
      <c r="BH791" s="64">
        <f t="shared" si="32"/>
        <v>162.69</v>
      </c>
      <c r="BI791" s="64">
        <f t="shared" si="32"/>
        <v>162.69</v>
      </c>
      <c r="BJ791" s="64">
        <f t="shared" si="32"/>
        <v>162.69</v>
      </c>
      <c r="BK791" s="64">
        <f t="shared" si="32"/>
        <v>162.69</v>
      </c>
      <c r="BL791" s="64">
        <f t="shared" si="32"/>
        <v>162.69</v>
      </c>
      <c r="BM791" s="64">
        <f t="shared" si="32"/>
        <v>162.69</v>
      </c>
      <c r="BN791" s="64">
        <f t="shared" si="32"/>
        <v>162.69</v>
      </c>
      <c r="BO791" s="64">
        <f t="shared" si="32"/>
        <v>162.69</v>
      </c>
      <c r="BP791" s="64">
        <f t="shared" si="32"/>
        <v>162.69</v>
      </c>
      <c r="BQ791" s="64">
        <f t="shared" si="32"/>
        <v>162.69</v>
      </c>
      <c r="BR791" s="64">
        <f t="shared" si="32"/>
        <v>162.69</v>
      </c>
      <c r="BS791" s="64">
        <f t="shared" si="32"/>
        <v>162.69</v>
      </c>
      <c r="BT791" s="64">
        <f t="shared" si="32"/>
        <v>162.69</v>
      </c>
      <c r="BU791" s="64">
        <f t="shared" si="32"/>
        <v>162.69</v>
      </c>
      <c r="BV791" s="64">
        <f t="shared" si="32"/>
        <v>162.69</v>
      </c>
      <c r="BW791" s="64">
        <f t="shared" si="32"/>
        <v>162.69</v>
      </c>
      <c r="BX791" s="64">
        <f t="shared" si="32"/>
        <v>162.69</v>
      </c>
      <c r="BY791" s="64">
        <f t="shared" si="32"/>
        <v>162.69</v>
      </c>
      <c r="BZ791" s="64">
        <f t="shared" si="32"/>
        <v>162.69</v>
      </c>
      <c r="CA791" s="64">
        <f t="shared" si="32"/>
        <v>162.69</v>
      </c>
      <c r="CB791" s="64">
        <f t="shared" si="32"/>
        <v>162.69</v>
      </c>
      <c r="CC791" s="64">
        <f t="shared" si="32"/>
        <v>162.69</v>
      </c>
      <c r="CD791" s="64">
        <f t="shared" si="32"/>
        <v>162.69</v>
      </c>
      <c r="CE791" s="64">
        <f t="shared" si="32"/>
        <v>162.69</v>
      </c>
      <c r="CF791" s="64">
        <f t="shared" si="32"/>
        <v>162.69</v>
      </c>
      <c r="CG791" s="64">
        <f t="shared" si="32"/>
        <v>162.69</v>
      </c>
      <c r="CH791" s="64">
        <f t="shared" si="32"/>
        <v>162.69</v>
      </c>
      <c r="CI791" s="64">
        <f t="shared" si="32"/>
        <v>162.69</v>
      </c>
    </row>
    <row r="792" spans="1:87" ht="14.25" customHeight="1" x14ac:dyDescent="0.35">
      <c r="A792" s="47" t="s">
        <v>149</v>
      </c>
      <c r="B792" s="64">
        <v>0</v>
      </c>
      <c r="C792" s="64">
        <v>11.998387499999998</v>
      </c>
      <c r="D792" s="64">
        <v>15.862274999999997</v>
      </c>
      <c r="E792" s="64">
        <v>19.726162499999997</v>
      </c>
      <c r="F792" s="64">
        <v>23.590049999999998</v>
      </c>
      <c r="G792" s="64">
        <v>27.114999999999998</v>
      </c>
      <c r="H792" s="64">
        <v>27.516844299999999</v>
      </c>
      <c r="I792" s="64">
        <v>27.918688599999999</v>
      </c>
      <c r="J792" s="64">
        <v>28.3205329</v>
      </c>
      <c r="K792" s="64">
        <v>28.7223772</v>
      </c>
      <c r="L792" s="64">
        <v>29.284199999999998</v>
      </c>
      <c r="M792" s="64">
        <v>30.092443919999997</v>
      </c>
      <c r="N792" s="64">
        <v>30.900687839999996</v>
      </c>
      <c r="O792" s="64">
        <v>31.708931759999995</v>
      </c>
      <c r="P792" s="64">
        <v>32.517175679999994</v>
      </c>
      <c r="Q792" s="64">
        <v>32.537999999999997</v>
      </c>
      <c r="R792" s="64">
        <v>36.676833599999995</v>
      </c>
      <c r="S792" s="64">
        <v>40.809159599999994</v>
      </c>
      <c r="T792" s="64">
        <v>44.941485599999993</v>
      </c>
      <c r="U792" s="64">
        <v>49.073811599999992</v>
      </c>
      <c r="V792" s="64">
        <v>54.23</v>
      </c>
      <c r="W792" s="64">
        <v>60.856905999999995</v>
      </c>
      <c r="X792" s="64">
        <v>67.483812</v>
      </c>
      <c r="Y792" s="64">
        <v>74.110718000000006</v>
      </c>
      <c r="Z792" s="64">
        <v>80.737624000000011</v>
      </c>
      <c r="AA792" s="64">
        <v>86.768000000000001</v>
      </c>
      <c r="AB792" s="64">
        <v>95.271264000000002</v>
      </c>
      <c r="AC792" s="64">
        <v>103.774528</v>
      </c>
      <c r="AD792" s="64">
        <v>112.27779200000001</v>
      </c>
      <c r="AE792" s="64">
        <v>120.78105600000001</v>
      </c>
      <c r="AF792" s="64">
        <v>130.15199999999999</v>
      </c>
      <c r="AG792" s="64">
        <v>136.65959999999998</v>
      </c>
      <c r="AH792" s="64">
        <v>143.16719999999998</v>
      </c>
      <c r="AI792" s="64">
        <v>149.67479999999998</v>
      </c>
      <c r="AJ792" s="64">
        <v>156.18239999999997</v>
      </c>
      <c r="AK792" s="64">
        <v>162.69</v>
      </c>
      <c r="AL792" s="64">
        <f t="shared" si="32"/>
        <v>162.69</v>
      </c>
      <c r="AM792" s="64">
        <f t="shared" si="32"/>
        <v>162.69</v>
      </c>
      <c r="AN792" s="64">
        <f t="shared" si="32"/>
        <v>162.69</v>
      </c>
      <c r="AO792" s="64">
        <f t="shared" si="32"/>
        <v>162.69</v>
      </c>
      <c r="AP792" s="64">
        <f t="shared" si="32"/>
        <v>162.69</v>
      </c>
      <c r="AQ792" s="64">
        <f t="shared" si="32"/>
        <v>162.69</v>
      </c>
      <c r="AR792" s="64">
        <f t="shared" si="32"/>
        <v>162.69</v>
      </c>
      <c r="AS792" s="64">
        <f t="shared" si="32"/>
        <v>162.69</v>
      </c>
      <c r="AT792" s="64">
        <f t="shared" si="32"/>
        <v>162.69</v>
      </c>
      <c r="AU792" s="64">
        <f t="shared" si="32"/>
        <v>162.69</v>
      </c>
      <c r="AV792" s="64">
        <f t="shared" si="32"/>
        <v>162.69</v>
      </c>
      <c r="AW792" s="64">
        <f t="shared" si="32"/>
        <v>162.69</v>
      </c>
      <c r="AX792" s="64">
        <f t="shared" si="32"/>
        <v>162.69</v>
      </c>
      <c r="AY792" s="64">
        <f t="shared" si="32"/>
        <v>162.69</v>
      </c>
      <c r="AZ792" s="64">
        <f t="shared" si="32"/>
        <v>162.69</v>
      </c>
      <c r="BA792" s="64">
        <f t="shared" si="32"/>
        <v>162.69</v>
      </c>
      <c r="BB792" s="64">
        <f t="shared" si="32"/>
        <v>162.69</v>
      </c>
      <c r="BC792" s="64">
        <f t="shared" si="32"/>
        <v>162.69</v>
      </c>
      <c r="BD792" s="64">
        <f t="shared" si="32"/>
        <v>162.69</v>
      </c>
      <c r="BE792" s="64">
        <f t="shared" si="32"/>
        <v>162.69</v>
      </c>
      <c r="BF792" s="64">
        <f t="shared" si="32"/>
        <v>162.69</v>
      </c>
      <c r="BG792" s="64">
        <f t="shared" si="32"/>
        <v>162.69</v>
      </c>
      <c r="BH792" s="64">
        <f t="shared" si="32"/>
        <v>162.69</v>
      </c>
      <c r="BI792" s="64">
        <f t="shared" si="32"/>
        <v>162.69</v>
      </c>
      <c r="BJ792" s="64">
        <f t="shared" si="32"/>
        <v>162.69</v>
      </c>
      <c r="BK792" s="64">
        <f t="shared" si="32"/>
        <v>162.69</v>
      </c>
      <c r="BL792" s="64">
        <f t="shared" si="32"/>
        <v>162.69</v>
      </c>
      <c r="BM792" s="64">
        <f t="shared" si="32"/>
        <v>162.69</v>
      </c>
      <c r="BN792" s="64">
        <f t="shared" si="32"/>
        <v>162.69</v>
      </c>
      <c r="BO792" s="64">
        <f t="shared" si="32"/>
        <v>162.69</v>
      </c>
      <c r="BP792" s="64">
        <f t="shared" si="32"/>
        <v>162.69</v>
      </c>
      <c r="BQ792" s="64">
        <f t="shared" si="32"/>
        <v>162.69</v>
      </c>
      <c r="BR792" s="64">
        <f t="shared" si="32"/>
        <v>162.69</v>
      </c>
      <c r="BS792" s="64">
        <f t="shared" si="32"/>
        <v>162.69</v>
      </c>
      <c r="BT792" s="64">
        <f t="shared" si="32"/>
        <v>162.69</v>
      </c>
      <c r="BU792" s="64">
        <f t="shared" si="32"/>
        <v>162.69</v>
      </c>
      <c r="BV792" s="64">
        <f t="shared" si="32"/>
        <v>162.69</v>
      </c>
      <c r="BW792" s="64">
        <f t="shared" si="32"/>
        <v>162.69</v>
      </c>
      <c r="BX792" s="64">
        <f t="shared" si="32"/>
        <v>162.69</v>
      </c>
      <c r="BY792" s="64">
        <f t="shared" si="32"/>
        <v>162.69</v>
      </c>
      <c r="BZ792" s="64">
        <f t="shared" si="32"/>
        <v>162.69</v>
      </c>
      <c r="CA792" s="64">
        <f t="shared" si="32"/>
        <v>162.69</v>
      </c>
      <c r="CB792" s="64">
        <f t="shared" si="32"/>
        <v>162.69</v>
      </c>
      <c r="CC792" s="64">
        <f t="shared" si="32"/>
        <v>162.69</v>
      </c>
      <c r="CD792" s="64">
        <f t="shared" si="32"/>
        <v>162.69</v>
      </c>
      <c r="CE792" s="64">
        <f t="shared" si="32"/>
        <v>162.69</v>
      </c>
      <c r="CF792" s="64">
        <f t="shared" si="32"/>
        <v>162.69</v>
      </c>
      <c r="CG792" s="64">
        <f t="shared" si="32"/>
        <v>162.69</v>
      </c>
      <c r="CH792" s="64">
        <f t="shared" si="32"/>
        <v>162.69</v>
      </c>
      <c r="CI792" s="64">
        <f t="shared" si="32"/>
        <v>162.69</v>
      </c>
    </row>
    <row r="793" spans="1:87" ht="14.25" customHeight="1" x14ac:dyDescent="0.35">
      <c r="A793" s="47" t="s">
        <v>150</v>
      </c>
      <c r="B793" s="64">
        <v>0</v>
      </c>
      <c r="C793" s="64">
        <v>11.998387499999998</v>
      </c>
      <c r="D793" s="64">
        <v>15.862274999999997</v>
      </c>
      <c r="E793" s="64">
        <v>19.726162499999997</v>
      </c>
      <c r="F793" s="64">
        <v>23.590049999999998</v>
      </c>
      <c r="G793" s="64">
        <v>27.114999999999998</v>
      </c>
      <c r="H793" s="64">
        <v>27.516844299999999</v>
      </c>
      <c r="I793" s="64">
        <v>27.918688599999999</v>
      </c>
      <c r="J793" s="64">
        <v>28.3205329</v>
      </c>
      <c r="K793" s="64">
        <v>28.7223772</v>
      </c>
      <c r="L793" s="64">
        <v>29.284199999999998</v>
      </c>
      <c r="M793" s="64">
        <v>30.092443919999997</v>
      </c>
      <c r="N793" s="64">
        <v>30.900687839999996</v>
      </c>
      <c r="O793" s="64">
        <v>31.708931759999995</v>
      </c>
      <c r="P793" s="64">
        <v>32.517175679999994</v>
      </c>
      <c r="Q793" s="64">
        <v>32.537999999999997</v>
      </c>
      <c r="R793" s="64">
        <v>36.676833599999995</v>
      </c>
      <c r="S793" s="64">
        <v>40.809159599999994</v>
      </c>
      <c r="T793" s="64">
        <v>44.941485599999993</v>
      </c>
      <c r="U793" s="64">
        <v>49.073811599999992</v>
      </c>
      <c r="V793" s="64">
        <v>54.23</v>
      </c>
      <c r="W793" s="64">
        <v>60.856905999999995</v>
      </c>
      <c r="X793" s="64">
        <v>67.483812</v>
      </c>
      <c r="Y793" s="64">
        <v>74.110718000000006</v>
      </c>
      <c r="Z793" s="64">
        <v>80.737624000000011</v>
      </c>
      <c r="AA793" s="64">
        <v>86.768000000000001</v>
      </c>
      <c r="AB793" s="64">
        <v>95.271264000000002</v>
      </c>
      <c r="AC793" s="64">
        <v>103.774528</v>
      </c>
      <c r="AD793" s="64">
        <v>112.27779200000001</v>
      </c>
      <c r="AE793" s="64">
        <v>120.78105600000001</v>
      </c>
      <c r="AF793" s="64">
        <v>130.15199999999999</v>
      </c>
      <c r="AG793" s="64">
        <v>136.65959999999998</v>
      </c>
      <c r="AH793" s="64">
        <v>143.16719999999998</v>
      </c>
      <c r="AI793" s="64">
        <v>149.67479999999998</v>
      </c>
      <c r="AJ793" s="64">
        <v>156.18239999999997</v>
      </c>
      <c r="AK793" s="64">
        <v>162.69</v>
      </c>
      <c r="AL793" s="64">
        <f t="shared" si="32"/>
        <v>162.69</v>
      </c>
      <c r="AM793" s="64">
        <f t="shared" si="32"/>
        <v>162.69</v>
      </c>
      <c r="AN793" s="64">
        <f t="shared" si="32"/>
        <v>162.69</v>
      </c>
      <c r="AO793" s="64">
        <f t="shared" si="32"/>
        <v>162.69</v>
      </c>
      <c r="AP793" s="64">
        <f t="shared" si="32"/>
        <v>162.69</v>
      </c>
      <c r="AQ793" s="64">
        <f t="shared" si="32"/>
        <v>162.69</v>
      </c>
      <c r="AR793" s="64">
        <f t="shared" si="32"/>
        <v>162.69</v>
      </c>
      <c r="AS793" s="64">
        <f t="shared" si="32"/>
        <v>162.69</v>
      </c>
      <c r="AT793" s="64">
        <f t="shared" si="32"/>
        <v>162.69</v>
      </c>
      <c r="AU793" s="64">
        <f t="shared" si="32"/>
        <v>162.69</v>
      </c>
      <c r="AV793" s="64">
        <f t="shared" si="32"/>
        <v>162.69</v>
      </c>
      <c r="AW793" s="64">
        <f t="shared" si="32"/>
        <v>162.69</v>
      </c>
      <c r="AX793" s="64">
        <f t="shared" si="32"/>
        <v>162.69</v>
      </c>
      <c r="AY793" s="64">
        <f t="shared" si="32"/>
        <v>162.69</v>
      </c>
      <c r="AZ793" s="64">
        <f t="shared" si="32"/>
        <v>162.69</v>
      </c>
      <c r="BA793" s="64">
        <f t="shared" si="32"/>
        <v>162.69</v>
      </c>
      <c r="BB793" s="64">
        <f t="shared" si="32"/>
        <v>162.69</v>
      </c>
      <c r="BC793" s="64">
        <f t="shared" si="32"/>
        <v>162.69</v>
      </c>
      <c r="BD793" s="64">
        <f t="shared" si="32"/>
        <v>162.69</v>
      </c>
      <c r="BE793" s="64">
        <f t="shared" si="32"/>
        <v>162.69</v>
      </c>
      <c r="BF793" s="64">
        <f t="shared" si="32"/>
        <v>162.69</v>
      </c>
      <c r="BG793" s="64">
        <f t="shared" si="32"/>
        <v>162.69</v>
      </c>
      <c r="BH793" s="64">
        <f t="shared" si="32"/>
        <v>162.69</v>
      </c>
      <c r="BI793" s="64">
        <f t="shared" si="32"/>
        <v>162.69</v>
      </c>
      <c r="BJ793" s="64">
        <f t="shared" si="32"/>
        <v>162.69</v>
      </c>
      <c r="BK793" s="64">
        <f t="shared" si="32"/>
        <v>162.69</v>
      </c>
      <c r="BL793" s="64">
        <f t="shared" si="32"/>
        <v>162.69</v>
      </c>
      <c r="BM793" s="64">
        <f t="shared" si="32"/>
        <v>162.69</v>
      </c>
      <c r="BN793" s="64">
        <f t="shared" si="32"/>
        <v>162.69</v>
      </c>
      <c r="BO793" s="64">
        <f t="shared" si="32"/>
        <v>162.69</v>
      </c>
      <c r="BP793" s="64">
        <f t="shared" si="32"/>
        <v>162.69</v>
      </c>
      <c r="BQ793" s="64">
        <f t="shared" si="32"/>
        <v>162.69</v>
      </c>
      <c r="BR793" s="64">
        <f t="shared" si="32"/>
        <v>162.69</v>
      </c>
      <c r="BS793" s="64">
        <f t="shared" si="32"/>
        <v>162.69</v>
      </c>
      <c r="BT793" s="64">
        <f t="shared" si="32"/>
        <v>162.69</v>
      </c>
      <c r="BU793" s="64">
        <f t="shared" si="32"/>
        <v>162.69</v>
      </c>
      <c r="BV793" s="64">
        <f t="shared" si="32"/>
        <v>162.69</v>
      </c>
      <c r="BW793" s="64">
        <f t="shared" si="32"/>
        <v>162.69</v>
      </c>
      <c r="BX793" s="64">
        <f t="shared" si="32"/>
        <v>162.69</v>
      </c>
      <c r="BY793" s="64">
        <f t="shared" si="32"/>
        <v>162.69</v>
      </c>
      <c r="BZ793" s="64">
        <f t="shared" si="32"/>
        <v>162.69</v>
      </c>
      <c r="CA793" s="64">
        <f t="shared" si="32"/>
        <v>162.69</v>
      </c>
      <c r="CB793" s="64">
        <f t="shared" si="32"/>
        <v>162.69</v>
      </c>
      <c r="CC793" s="64">
        <f t="shared" si="32"/>
        <v>162.69</v>
      </c>
      <c r="CD793" s="64">
        <f t="shared" si="32"/>
        <v>162.69</v>
      </c>
      <c r="CE793" s="64">
        <f t="shared" si="32"/>
        <v>162.69</v>
      </c>
      <c r="CF793" s="64">
        <f t="shared" si="32"/>
        <v>162.69</v>
      </c>
      <c r="CG793" s="64">
        <f t="shared" si="32"/>
        <v>162.69</v>
      </c>
      <c r="CH793" s="64">
        <f t="shared" si="32"/>
        <v>162.69</v>
      </c>
      <c r="CI793" s="64">
        <f t="shared" si="32"/>
        <v>162.69</v>
      </c>
    </row>
    <row r="794" spans="1:87" ht="14.25" customHeight="1" x14ac:dyDescent="0.35">
      <c r="A794" s="47" t="s">
        <v>151</v>
      </c>
      <c r="B794" s="64">
        <v>0</v>
      </c>
      <c r="C794" s="64">
        <v>11.998387499999998</v>
      </c>
      <c r="D794" s="64">
        <v>15.862274999999997</v>
      </c>
      <c r="E794" s="64">
        <v>19.726162499999997</v>
      </c>
      <c r="F794" s="64">
        <v>23.590049999999998</v>
      </c>
      <c r="G794" s="64">
        <v>27.114999999999998</v>
      </c>
      <c r="H794" s="64">
        <v>27.516844299999999</v>
      </c>
      <c r="I794" s="64">
        <v>27.918688599999999</v>
      </c>
      <c r="J794" s="64">
        <v>28.3205329</v>
      </c>
      <c r="K794" s="64">
        <v>28.7223772</v>
      </c>
      <c r="L794" s="64">
        <v>29.284199999999998</v>
      </c>
      <c r="M794" s="64">
        <v>30.092443919999997</v>
      </c>
      <c r="N794" s="64">
        <v>30.900687839999996</v>
      </c>
      <c r="O794" s="64">
        <v>31.708931759999995</v>
      </c>
      <c r="P794" s="64">
        <v>32.517175679999994</v>
      </c>
      <c r="Q794" s="64">
        <v>32.537999999999997</v>
      </c>
      <c r="R794" s="64">
        <v>36.676833599999995</v>
      </c>
      <c r="S794" s="64">
        <v>40.809159599999994</v>
      </c>
      <c r="T794" s="64">
        <v>44.941485599999993</v>
      </c>
      <c r="U794" s="64">
        <v>49.073811599999992</v>
      </c>
      <c r="V794" s="64">
        <v>54.23</v>
      </c>
      <c r="W794" s="64">
        <v>60.856905999999995</v>
      </c>
      <c r="X794" s="64">
        <v>67.483812</v>
      </c>
      <c r="Y794" s="64">
        <v>74.110718000000006</v>
      </c>
      <c r="Z794" s="64">
        <v>80.737624000000011</v>
      </c>
      <c r="AA794" s="64">
        <v>86.768000000000001</v>
      </c>
      <c r="AB794" s="64">
        <v>95.271264000000002</v>
      </c>
      <c r="AC794" s="64">
        <v>103.774528</v>
      </c>
      <c r="AD794" s="64">
        <v>112.27779200000001</v>
      </c>
      <c r="AE794" s="64">
        <v>120.78105600000001</v>
      </c>
      <c r="AF794" s="64">
        <v>130.15199999999999</v>
      </c>
      <c r="AG794" s="64">
        <v>136.65959999999998</v>
      </c>
      <c r="AH794" s="64">
        <v>143.16719999999998</v>
      </c>
      <c r="AI794" s="64">
        <v>149.67479999999998</v>
      </c>
      <c r="AJ794" s="64">
        <v>156.18239999999997</v>
      </c>
      <c r="AK794" s="64">
        <v>162.69</v>
      </c>
      <c r="AL794" s="64">
        <f t="shared" si="32"/>
        <v>162.69</v>
      </c>
      <c r="AM794" s="64">
        <f t="shared" si="32"/>
        <v>162.69</v>
      </c>
      <c r="AN794" s="64">
        <f t="shared" si="32"/>
        <v>162.69</v>
      </c>
      <c r="AO794" s="64">
        <f t="shared" si="32"/>
        <v>162.69</v>
      </c>
      <c r="AP794" s="64">
        <f t="shared" si="32"/>
        <v>162.69</v>
      </c>
      <c r="AQ794" s="64">
        <f t="shared" si="32"/>
        <v>162.69</v>
      </c>
      <c r="AR794" s="64">
        <f t="shared" si="32"/>
        <v>162.69</v>
      </c>
      <c r="AS794" s="64">
        <f t="shared" si="32"/>
        <v>162.69</v>
      </c>
      <c r="AT794" s="64">
        <f t="shared" si="32"/>
        <v>162.69</v>
      </c>
      <c r="AU794" s="64">
        <f t="shared" si="32"/>
        <v>162.69</v>
      </c>
      <c r="AV794" s="64">
        <f t="shared" si="32"/>
        <v>162.69</v>
      </c>
      <c r="AW794" s="64">
        <f t="shared" si="32"/>
        <v>162.69</v>
      </c>
      <c r="AX794" s="64">
        <f t="shared" si="32"/>
        <v>162.69</v>
      </c>
      <c r="AY794" s="64">
        <f t="shared" si="32"/>
        <v>162.69</v>
      </c>
      <c r="AZ794" s="64">
        <f t="shared" si="32"/>
        <v>162.69</v>
      </c>
      <c r="BA794" s="64">
        <f t="shared" si="32"/>
        <v>162.69</v>
      </c>
      <c r="BB794" s="64">
        <f t="shared" si="32"/>
        <v>162.69</v>
      </c>
      <c r="BC794" s="64">
        <f t="shared" si="32"/>
        <v>162.69</v>
      </c>
      <c r="BD794" s="64">
        <f t="shared" si="32"/>
        <v>162.69</v>
      </c>
      <c r="BE794" s="64">
        <f t="shared" si="32"/>
        <v>162.69</v>
      </c>
      <c r="BF794" s="64">
        <f t="shared" si="32"/>
        <v>162.69</v>
      </c>
      <c r="BG794" s="64">
        <f t="shared" si="32"/>
        <v>162.69</v>
      </c>
      <c r="BH794" s="64">
        <f t="shared" si="32"/>
        <v>162.69</v>
      </c>
      <c r="BI794" s="64">
        <f t="shared" si="32"/>
        <v>162.69</v>
      </c>
      <c r="BJ794" s="64">
        <f t="shared" si="32"/>
        <v>162.69</v>
      </c>
      <c r="BK794" s="64">
        <f t="shared" si="32"/>
        <v>162.69</v>
      </c>
      <c r="BL794" s="64">
        <f t="shared" si="32"/>
        <v>162.69</v>
      </c>
      <c r="BM794" s="64">
        <f t="shared" si="32"/>
        <v>162.69</v>
      </c>
      <c r="BN794" s="64">
        <f t="shared" si="32"/>
        <v>162.69</v>
      </c>
      <c r="BO794" s="64">
        <f t="shared" si="32"/>
        <v>162.69</v>
      </c>
      <c r="BP794" s="64">
        <f t="shared" si="32"/>
        <v>162.69</v>
      </c>
      <c r="BQ794" s="64">
        <f t="shared" si="32"/>
        <v>162.69</v>
      </c>
      <c r="BR794" s="64">
        <f t="shared" si="32"/>
        <v>162.69</v>
      </c>
      <c r="BS794" s="64">
        <f t="shared" si="32"/>
        <v>162.69</v>
      </c>
      <c r="BT794" s="64">
        <f t="shared" si="32"/>
        <v>162.69</v>
      </c>
      <c r="BU794" s="64">
        <f t="shared" si="32"/>
        <v>162.69</v>
      </c>
      <c r="BV794" s="64">
        <f t="shared" si="32"/>
        <v>162.69</v>
      </c>
      <c r="BW794" s="64">
        <f t="shared" si="32"/>
        <v>162.69</v>
      </c>
      <c r="BX794" s="64">
        <f t="shared" si="32"/>
        <v>162.69</v>
      </c>
      <c r="BY794" s="64">
        <f t="shared" si="32"/>
        <v>162.69</v>
      </c>
      <c r="BZ794" s="64">
        <f t="shared" si="32"/>
        <v>162.69</v>
      </c>
      <c r="CA794" s="64">
        <f t="shared" si="32"/>
        <v>162.69</v>
      </c>
      <c r="CB794" s="64">
        <f t="shared" si="32"/>
        <v>162.69</v>
      </c>
      <c r="CC794" s="64">
        <f t="shared" si="32"/>
        <v>162.69</v>
      </c>
      <c r="CD794" s="64">
        <f t="shared" si="32"/>
        <v>162.69</v>
      </c>
      <c r="CE794" s="64">
        <f t="shared" si="32"/>
        <v>162.69</v>
      </c>
      <c r="CF794" s="64">
        <f t="shared" si="32"/>
        <v>162.69</v>
      </c>
      <c r="CG794" s="64">
        <f t="shared" si="32"/>
        <v>162.69</v>
      </c>
      <c r="CH794" s="64">
        <f t="shared" si="32"/>
        <v>162.69</v>
      </c>
      <c r="CI794" s="64">
        <f t="shared" si="32"/>
        <v>162.69</v>
      </c>
    </row>
    <row r="795" spans="1:87" ht="14.25" customHeight="1" x14ac:dyDescent="0.35">
      <c r="A795" s="47" t="s">
        <v>217</v>
      </c>
      <c r="B795" s="64">
        <v>0</v>
      </c>
      <c r="C795" s="64">
        <v>11.998387499999998</v>
      </c>
      <c r="D795" s="64">
        <v>15.862274999999997</v>
      </c>
      <c r="E795" s="64">
        <v>19.726162499999997</v>
      </c>
      <c r="F795" s="64">
        <v>23.590049999999998</v>
      </c>
      <c r="G795" s="64">
        <v>27.114999999999998</v>
      </c>
      <c r="H795" s="64">
        <v>27.516844299999999</v>
      </c>
      <c r="I795" s="64">
        <v>27.918688599999999</v>
      </c>
      <c r="J795" s="64">
        <v>28.3205329</v>
      </c>
      <c r="K795" s="64">
        <v>28.7223772</v>
      </c>
      <c r="L795" s="64">
        <v>29.284199999999998</v>
      </c>
      <c r="M795" s="64">
        <v>30.092443919999997</v>
      </c>
      <c r="N795" s="64">
        <v>30.900687839999996</v>
      </c>
      <c r="O795" s="64">
        <v>31.708931759999995</v>
      </c>
      <c r="P795" s="64">
        <v>32.517175679999994</v>
      </c>
      <c r="Q795" s="64">
        <v>32.537999999999997</v>
      </c>
      <c r="R795" s="64">
        <v>36.676833599999995</v>
      </c>
      <c r="S795" s="64">
        <v>40.809159599999994</v>
      </c>
      <c r="T795" s="64">
        <v>44.941485599999993</v>
      </c>
      <c r="U795" s="64">
        <v>49.073811599999992</v>
      </c>
      <c r="V795" s="64">
        <v>54.23</v>
      </c>
      <c r="W795" s="64">
        <v>60.856905999999995</v>
      </c>
      <c r="X795" s="64">
        <v>67.483812</v>
      </c>
      <c r="Y795" s="64">
        <v>74.110718000000006</v>
      </c>
      <c r="Z795" s="64">
        <v>80.737624000000011</v>
      </c>
      <c r="AA795" s="64">
        <v>86.768000000000001</v>
      </c>
      <c r="AB795" s="64">
        <v>95.271264000000002</v>
      </c>
      <c r="AC795" s="64">
        <v>103.774528</v>
      </c>
      <c r="AD795" s="64">
        <v>112.27779200000001</v>
      </c>
      <c r="AE795" s="64">
        <v>120.78105600000001</v>
      </c>
      <c r="AF795" s="64">
        <v>130.15199999999999</v>
      </c>
      <c r="AG795" s="64">
        <v>136.65959999999998</v>
      </c>
      <c r="AH795" s="64">
        <v>143.16719999999998</v>
      </c>
      <c r="AI795" s="64">
        <v>149.67479999999998</v>
      </c>
      <c r="AJ795" s="64">
        <v>156.18239999999997</v>
      </c>
      <c r="AK795" s="64">
        <v>162.69</v>
      </c>
      <c r="AL795" s="64">
        <f t="shared" si="32"/>
        <v>162.69</v>
      </c>
      <c r="AM795" s="64">
        <f t="shared" si="32"/>
        <v>162.69</v>
      </c>
      <c r="AN795" s="64">
        <f t="shared" si="32"/>
        <v>162.69</v>
      </c>
      <c r="AO795" s="64">
        <f t="shared" si="32"/>
        <v>162.69</v>
      </c>
      <c r="AP795" s="64">
        <f t="shared" si="32"/>
        <v>162.69</v>
      </c>
      <c r="AQ795" s="64">
        <f t="shared" si="32"/>
        <v>162.69</v>
      </c>
      <c r="AR795" s="64">
        <f t="shared" si="32"/>
        <v>162.69</v>
      </c>
      <c r="AS795" s="64">
        <f t="shared" si="32"/>
        <v>162.69</v>
      </c>
      <c r="AT795" s="64">
        <f t="shared" si="32"/>
        <v>162.69</v>
      </c>
      <c r="AU795" s="64">
        <f t="shared" si="32"/>
        <v>162.69</v>
      </c>
      <c r="AV795" s="64">
        <f t="shared" si="32"/>
        <v>162.69</v>
      </c>
      <c r="AW795" s="64">
        <f t="shared" si="32"/>
        <v>162.69</v>
      </c>
      <c r="AX795" s="64">
        <f t="shared" si="32"/>
        <v>162.69</v>
      </c>
      <c r="AY795" s="64">
        <f t="shared" si="32"/>
        <v>162.69</v>
      </c>
      <c r="AZ795" s="64">
        <f t="shared" si="32"/>
        <v>162.69</v>
      </c>
      <c r="BA795" s="64">
        <f t="shared" si="32"/>
        <v>162.69</v>
      </c>
      <c r="BB795" s="64">
        <f t="shared" si="32"/>
        <v>162.69</v>
      </c>
      <c r="BC795" s="64">
        <f t="shared" si="32"/>
        <v>162.69</v>
      </c>
      <c r="BD795" s="64">
        <f t="shared" si="32"/>
        <v>162.69</v>
      </c>
      <c r="BE795" s="64">
        <f t="shared" si="32"/>
        <v>162.69</v>
      </c>
      <c r="BF795" s="64">
        <f t="shared" si="32"/>
        <v>162.69</v>
      </c>
      <c r="BG795" s="64">
        <f t="shared" si="32"/>
        <v>162.69</v>
      </c>
      <c r="BH795" s="64">
        <f t="shared" si="32"/>
        <v>162.69</v>
      </c>
      <c r="BI795" s="64">
        <f t="shared" si="32"/>
        <v>162.69</v>
      </c>
      <c r="BJ795" s="64">
        <f t="shared" si="32"/>
        <v>162.69</v>
      </c>
      <c r="BK795" s="64">
        <f t="shared" si="32"/>
        <v>162.69</v>
      </c>
      <c r="BL795" s="64">
        <f t="shared" si="32"/>
        <v>162.69</v>
      </c>
      <c r="BM795" s="64">
        <f t="shared" si="32"/>
        <v>162.69</v>
      </c>
      <c r="BN795" s="64">
        <f t="shared" si="32"/>
        <v>162.69</v>
      </c>
      <c r="BO795" s="64">
        <f t="shared" si="32"/>
        <v>162.69</v>
      </c>
      <c r="BP795" s="64">
        <f t="shared" si="32"/>
        <v>162.69</v>
      </c>
      <c r="BQ795" s="64">
        <f t="shared" si="32"/>
        <v>162.69</v>
      </c>
      <c r="BR795" s="64">
        <f t="shared" si="32"/>
        <v>162.69</v>
      </c>
      <c r="BS795" s="64">
        <f t="shared" si="32"/>
        <v>162.69</v>
      </c>
      <c r="BT795" s="64">
        <f t="shared" si="32"/>
        <v>162.69</v>
      </c>
      <c r="BU795" s="64">
        <f t="shared" si="32"/>
        <v>162.69</v>
      </c>
      <c r="BV795" s="64">
        <f t="shared" si="32"/>
        <v>162.69</v>
      </c>
      <c r="BW795" s="64">
        <f t="shared" si="32"/>
        <v>162.69</v>
      </c>
      <c r="BX795" s="64">
        <f t="shared" si="32"/>
        <v>162.69</v>
      </c>
      <c r="BY795" s="64">
        <f t="shared" si="32"/>
        <v>162.69</v>
      </c>
      <c r="BZ795" s="64">
        <f t="shared" si="32"/>
        <v>162.69</v>
      </c>
      <c r="CA795" s="64">
        <f t="shared" si="32"/>
        <v>162.69</v>
      </c>
      <c r="CB795" s="64">
        <f t="shared" si="32"/>
        <v>162.69</v>
      </c>
      <c r="CC795" s="64">
        <f t="shared" si="32"/>
        <v>162.69</v>
      </c>
      <c r="CD795" s="64">
        <f t="shared" si="32"/>
        <v>162.69</v>
      </c>
      <c r="CE795" s="64">
        <f t="shared" si="32"/>
        <v>162.69</v>
      </c>
      <c r="CF795" s="64">
        <f t="shared" si="32"/>
        <v>162.69</v>
      </c>
      <c r="CG795" s="64">
        <f t="shared" si="32"/>
        <v>162.69</v>
      </c>
      <c r="CH795" s="64">
        <f t="shared" si="32"/>
        <v>162.69</v>
      </c>
      <c r="CI795" s="64">
        <f t="shared" si="32"/>
        <v>162.69</v>
      </c>
    </row>
    <row r="796" spans="1:87" ht="14.25" customHeight="1" x14ac:dyDescent="0.35">
      <c r="A796" s="47" t="s">
        <v>153</v>
      </c>
      <c r="B796" s="64">
        <v>0</v>
      </c>
      <c r="C796" s="64">
        <v>11.998387499999998</v>
      </c>
      <c r="D796" s="64">
        <v>15.862274999999997</v>
      </c>
      <c r="E796" s="64">
        <v>19.726162499999997</v>
      </c>
      <c r="F796" s="64">
        <v>23.590049999999998</v>
      </c>
      <c r="G796" s="64">
        <v>27.114999999999998</v>
      </c>
      <c r="H796" s="64">
        <v>27.516844299999999</v>
      </c>
      <c r="I796" s="64">
        <v>27.918688599999999</v>
      </c>
      <c r="J796" s="64">
        <v>28.3205329</v>
      </c>
      <c r="K796" s="64">
        <v>28.7223772</v>
      </c>
      <c r="L796" s="64">
        <v>29.284199999999998</v>
      </c>
      <c r="M796" s="64">
        <v>30.092443919999997</v>
      </c>
      <c r="N796" s="64">
        <v>30.900687839999996</v>
      </c>
      <c r="O796" s="64">
        <v>31.708931759999995</v>
      </c>
      <c r="P796" s="64">
        <v>32.517175679999994</v>
      </c>
      <c r="Q796" s="64">
        <v>32.537999999999997</v>
      </c>
      <c r="R796" s="64">
        <v>36.676833599999995</v>
      </c>
      <c r="S796" s="64">
        <v>40.809159599999994</v>
      </c>
      <c r="T796" s="64">
        <v>44.941485599999993</v>
      </c>
      <c r="U796" s="64">
        <v>49.073811599999992</v>
      </c>
      <c r="V796" s="64">
        <v>54.23</v>
      </c>
      <c r="W796" s="64">
        <v>60.856905999999995</v>
      </c>
      <c r="X796" s="64">
        <v>67.483812</v>
      </c>
      <c r="Y796" s="64">
        <v>74.110718000000006</v>
      </c>
      <c r="Z796" s="64">
        <v>80.737624000000011</v>
      </c>
      <c r="AA796" s="64">
        <v>86.768000000000001</v>
      </c>
      <c r="AB796" s="64">
        <v>95.271264000000002</v>
      </c>
      <c r="AC796" s="64">
        <v>103.774528</v>
      </c>
      <c r="AD796" s="64">
        <v>112.27779200000001</v>
      </c>
      <c r="AE796" s="64">
        <v>120.78105600000001</v>
      </c>
      <c r="AF796" s="64">
        <v>130.15199999999999</v>
      </c>
      <c r="AG796" s="64">
        <v>136.65959999999998</v>
      </c>
      <c r="AH796" s="64">
        <v>143.16719999999998</v>
      </c>
      <c r="AI796" s="64">
        <v>149.67479999999998</v>
      </c>
      <c r="AJ796" s="64">
        <v>156.18239999999997</v>
      </c>
      <c r="AK796" s="64">
        <v>162.69</v>
      </c>
      <c r="AL796" s="64">
        <f t="shared" si="32"/>
        <v>162.69</v>
      </c>
      <c r="AM796" s="64">
        <f t="shared" si="32"/>
        <v>162.69</v>
      </c>
      <c r="AN796" s="64">
        <f t="shared" si="32"/>
        <v>162.69</v>
      </c>
      <c r="AO796" s="64">
        <f t="shared" si="32"/>
        <v>162.69</v>
      </c>
      <c r="AP796" s="64">
        <f t="shared" si="32"/>
        <v>162.69</v>
      </c>
      <c r="AQ796" s="64">
        <f t="shared" ref="AQ796:CI796" si="33">+AP796</f>
        <v>162.69</v>
      </c>
      <c r="AR796" s="64">
        <f t="shared" si="33"/>
        <v>162.69</v>
      </c>
      <c r="AS796" s="64">
        <f t="shared" si="33"/>
        <v>162.69</v>
      </c>
      <c r="AT796" s="64">
        <f t="shared" si="33"/>
        <v>162.69</v>
      </c>
      <c r="AU796" s="64">
        <f t="shared" si="33"/>
        <v>162.69</v>
      </c>
      <c r="AV796" s="64">
        <f t="shared" si="33"/>
        <v>162.69</v>
      </c>
      <c r="AW796" s="64">
        <f t="shared" si="33"/>
        <v>162.69</v>
      </c>
      <c r="AX796" s="64">
        <f t="shared" si="33"/>
        <v>162.69</v>
      </c>
      <c r="AY796" s="64">
        <f t="shared" si="33"/>
        <v>162.69</v>
      </c>
      <c r="AZ796" s="64">
        <f t="shared" si="33"/>
        <v>162.69</v>
      </c>
      <c r="BA796" s="64">
        <f t="shared" si="33"/>
        <v>162.69</v>
      </c>
      <c r="BB796" s="64">
        <f t="shared" si="33"/>
        <v>162.69</v>
      </c>
      <c r="BC796" s="64">
        <f t="shared" si="33"/>
        <v>162.69</v>
      </c>
      <c r="BD796" s="64">
        <f t="shared" si="33"/>
        <v>162.69</v>
      </c>
      <c r="BE796" s="64">
        <f t="shared" si="33"/>
        <v>162.69</v>
      </c>
      <c r="BF796" s="64">
        <f t="shared" si="33"/>
        <v>162.69</v>
      </c>
      <c r="BG796" s="64">
        <f t="shared" si="33"/>
        <v>162.69</v>
      </c>
      <c r="BH796" s="64">
        <f t="shared" si="33"/>
        <v>162.69</v>
      </c>
      <c r="BI796" s="64">
        <f t="shared" si="33"/>
        <v>162.69</v>
      </c>
      <c r="BJ796" s="64">
        <f t="shared" si="33"/>
        <v>162.69</v>
      </c>
      <c r="BK796" s="64">
        <f t="shared" si="33"/>
        <v>162.69</v>
      </c>
      <c r="BL796" s="64">
        <f t="shared" si="33"/>
        <v>162.69</v>
      </c>
      <c r="BM796" s="64">
        <f t="shared" si="33"/>
        <v>162.69</v>
      </c>
      <c r="BN796" s="64">
        <f t="shared" si="33"/>
        <v>162.69</v>
      </c>
      <c r="BO796" s="64">
        <f t="shared" si="33"/>
        <v>162.69</v>
      </c>
      <c r="BP796" s="64">
        <f t="shared" si="33"/>
        <v>162.69</v>
      </c>
      <c r="BQ796" s="64">
        <f t="shared" si="33"/>
        <v>162.69</v>
      </c>
      <c r="BR796" s="64">
        <f t="shared" si="33"/>
        <v>162.69</v>
      </c>
      <c r="BS796" s="64">
        <f t="shared" si="33"/>
        <v>162.69</v>
      </c>
      <c r="BT796" s="64">
        <f t="shared" si="33"/>
        <v>162.69</v>
      </c>
      <c r="BU796" s="64">
        <f t="shared" si="33"/>
        <v>162.69</v>
      </c>
      <c r="BV796" s="64">
        <f t="shared" si="33"/>
        <v>162.69</v>
      </c>
      <c r="BW796" s="64">
        <f t="shared" si="33"/>
        <v>162.69</v>
      </c>
      <c r="BX796" s="64">
        <f t="shared" si="33"/>
        <v>162.69</v>
      </c>
      <c r="BY796" s="64">
        <f t="shared" si="33"/>
        <v>162.69</v>
      </c>
      <c r="BZ796" s="64">
        <f t="shared" si="33"/>
        <v>162.69</v>
      </c>
      <c r="CA796" s="64">
        <f t="shared" si="33"/>
        <v>162.69</v>
      </c>
      <c r="CB796" s="64">
        <f t="shared" si="33"/>
        <v>162.69</v>
      </c>
      <c r="CC796" s="64">
        <f t="shared" si="33"/>
        <v>162.69</v>
      </c>
      <c r="CD796" s="64">
        <f t="shared" si="33"/>
        <v>162.69</v>
      </c>
      <c r="CE796" s="64">
        <f t="shared" si="33"/>
        <v>162.69</v>
      </c>
      <c r="CF796" s="64">
        <f t="shared" si="33"/>
        <v>162.69</v>
      </c>
      <c r="CG796" s="64">
        <f t="shared" si="33"/>
        <v>162.69</v>
      </c>
      <c r="CH796" s="64">
        <f t="shared" si="33"/>
        <v>162.69</v>
      </c>
      <c r="CI796" s="64">
        <f t="shared" si="33"/>
        <v>162.69</v>
      </c>
    </row>
    <row r="797" spans="1:87" ht="14.25" customHeight="1" x14ac:dyDescent="0.35">
      <c r="A797" s="47" t="s">
        <v>154</v>
      </c>
      <c r="B797" s="64">
        <v>0</v>
      </c>
      <c r="C797" s="64">
        <v>11.998387499999998</v>
      </c>
      <c r="D797" s="64">
        <v>15.862274999999997</v>
      </c>
      <c r="E797" s="64">
        <v>19.726162499999997</v>
      </c>
      <c r="F797" s="64">
        <v>23.590049999999998</v>
      </c>
      <c r="G797" s="64">
        <v>27.114999999999998</v>
      </c>
      <c r="H797" s="64">
        <v>27.516844299999999</v>
      </c>
      <c r="I797" s="64">
        <v>27.918688599999999</v>
      </c>
      <c r="J797" s="64">
        <v>28.3205329</v>
      </c>
      <c r="K797" s="64">
        <v>28.7223772</v>
      </c>
      <c r="L797" s="64">
        <v>29.284199999999998</v>
      </c>
      <c r="M797" s="64">
        <v>30.092443919999997</v>
      </c>
      <c r="N797" s="64">
        <v>30.900687839999996</v>
      </c>
      <c r="O797" s="64">
        <v>31.708931759999995</v>
      </c>
      <c r="P797" s="64">
        <v>32.517175679999994</v>
      </c>
      <c r="Q797" s="64">
        <v>32.537999999999997</v>
      </c>
      <c r="R797" s="64">
        <v>36.676833599999995</v>
      </c>
      <c r="S797" s="64">
        <v>40.809159599999994</v>
      </c>
      <c r="T797" s="64">
        <v>44.941485599999993</v>
      </c>
      <c r="U797" s="64">
        <v>49.073811599999992</v>
      </c>
      <c r="V797" s="64">
        <v>54.23</v>
      </c>
      <c r="W797" s="64">
        <v>60.856905999999995</v>
      </c>
      <c r="X797" s="64">
        <v>67.483812</v>
      </c>
      <c r="Y797" s="64">
        <v>74.110718000000006</v>
      </c>
      <c r="Z797" s="64">
        <v>80.737624000000011</v>
      </c>
      <c r="AA797" s="64">
        <v>86.768000000000001</v>
      </c>
      <c r="AB797" s="64">
        <v>95.271264000000002</v>
      </c>
      <c r="AC797" s="64">
        <v>103.774528</v>
      </c>
      <c r="AD797" s="64">
        <v>112.27779200000001</v>
      </c>
      <c r="AE797" s="64">
        <v>120.78105600000001</v>
      </c>
      <c r="AF797" s="64">
        <v>130.15199999999999</v>
      </c>
      <c r="AG797" s="64">
        <v>136.65959999999998</v>
      </c>
      <c r="AH797" s="64">
        <v>143.16719999999998</v>
      </c>
      <c r="AI797" s="64">
        <v>149.67479999999998</v>
      </c>
      <c r="AJ797" s="64">
        <v>156.18239999999997</v>
      </c>
      <c r="AK797" s="64">
        <v>162.69</v>
      </c>
      <c r="AL797" s="64">
        <f t="shared" ref="AL797:CI802" si="34">+AK797</f>
        <v>162.69</v>
      </c>
      <c r="AM797" s="64">
        <f t="shared" si="34"/>
        <v>162.69</v>
      </c>
      <c r="AN797" s="64">
        <f t="shared" si="34"/>
        <v>162.69</v>
      </c>
      <c r="AO797" s="64">
        <f t="shared" si="34"/>
        <v>162.69</v>
      </c>
      <c r="AP797" s="64">
        <f t="shared" si="34"/>
        <v>162.69</v>
      </c>
      <c r="AQ797" s="64">
        <f t="shared" si="34"/>
        <v>162.69</v>
      </c>
      <c r="AR797" s="64">
        <f t="shared" si="34"/>
        <v>162.69</v>
      </c>
      <c r="AS797" s="64">
        <f t="shared" si="34"/>
        <v>162.69</v>
      </c>
      <c r="AT797" s="64">
        <f t="shared" si="34"/>
        <v>162.69</v>
      </c>
      <c r="AU797" s="64">
        <f t="shared" si="34"/>
        <v>162.69</v>
      </c>
      <c r="AV797" s="64">
        <f t="shared" si="34"/>
        <v>162.69</v>
      </c>
      <c r="AW797" s="64">
        <f t="shared" si="34"/>
        <v>162.69</v>
      </c>
      <c r="AX797" s="64">
        <f t="shared" si="34"/>
        <v>162.69</v>
      </c>
      <c r="AY797" s="64">
        <f t="shared" si="34"/>
        <v>162.69</v>
      </c>
      <c r="AZ797" s="64">
        <f t="shared" si="34"/>
        <v>162.69</v>
      </c>
      <c r="BA797" s="64">
        <f t="shared" si="34"/>
        <v>162.69</v>
      </c>
      <c r="BB797" s="64">
        <f t="shared" si="34"/>
        <v>162.69</v>
      </c>
      <c r="BC797" s="64">
        <f t="shared" si="34"/>
        <v>162.69</v>
      </c>
      <c r="BD797" s="64">
        <f t="shared" si="34"/>
        <v>162.69</v>
      </c>
      <c r="BE797" s="64">
        <f t="shared" si="34"/>
        <v>162.69</v>
      </c>
      <c r="BF797" s="64">
        <f t="shared" si="34"/>
        <v>162.69</v>
      </c>
      <c r="BG797" s="64">
        <f t="shared" si="34"/>
        <v>162.69</v>
      </c>
      <c r="BH797" s="64">
        <f t="shared" si="34"/>
        <v>162.69</v>
      </c>
      <c r="BI797" s="64">
        <f t="shared" si="34"/>
        <v>162.69</v>
      </c>
      <c r="BJ797" s="64">
        <f t="shared" si="34"/>
        <v>162.69</v>
      </c>
      <c r="BK797" s="64">
        <f t="shared" si="34"/>
        <v>162.69</v>
      </c>
      <c r="BL797" s="64">
        <f t="shared" si="34"/>
        <v>162.69</v>
      </c>
      <c r="BM797" s="64">
        <f t="shared" si="34"/>
        <v>162.69</v>
      </c>
      <c r="BN797" s="64">
        <f t="shared" si="34"/>
        <v>162.69</v>
      </c>
      <c r="BO797" s="64">
        <f t="shared" si="34"/>
        <v>162.69</v>
      </c>
      <c r="BP797" s="64">
        <f t="shared" si="34"/>
        <v>162.69</v>
      </c>
      <c r="BQ797" s="64">
        <f t="shared" si="34"/>
        <v>162.69</v>
      </c>
      <c r="BR797" s="64">
        <f t="shared" si="34"/>
        <v>162.69</v>
      </c>
      <c r="BS797" s="64">
        <f t="shared" si="34"/>
        <v>162.69</v>
      </c>
      <c r="BT797" s="64">
        <f t="shared" si="34"/>
        <v>162.69</v>
      </c>
      <c r="BU797" s="64">
        <f t="shared" si="34"/>
        <v>162.69</v>
      </c>
      <c r="BV797" s="64">
        <f t="shared" si="34"/>
        <v>162.69</v>
      </c>
      <c r="BW797" s="64">
        <f t="shared" si="34"/>
        <v>162.69</v>
      </c>
      <c r="BX797" s="64">
        <f t="shared" si="34"/>
        <v>162.69</v>
      </c>
      <c r="BY797" s="64">
        <f t="shared" si="34"/>
        <v>162.69</v>
      </c>
      <c r="BZ797" s="64">
        <f t="shared" si="34"/>
        <v>162.69</v>
      </c>
      <c r="CA797" s="64">
        <f t="shared" si="34"/>
        <v>162.69</v>
      </c>
      <c r="CB797" s="64">
        <f t="shared" si="34"/>
        <v>162.69</v>
      </c>
      <c r="CC797" s="64">
        <f t="shared" si="34"/>
        <v>162.69</v>
      </c>
      <c r="CD797" s="64">
        <f t="shared" si="34"/>
        <v>162.69</v>
      </c>
      <c r="CE797" s="64">
        <f t="shared" si="34"/>
        <v>162.69</v>
      </c>
      <c r="CF797" s="64">
        <f t="shared" si="34"/>
        <v>162.69</v>
      </c>
      <c r="CG797" s="64">
        <f t="shared" si="34"/>
        <v>162.69</v>
      </c>
      <c r="CH797" s="64">
        <f t="shared" si="34"/>
        <v>162.69</v>
      </c>
      <c r="CI797" s="64">
        <f t="shared" si="34"/>
        <v>162.69</v>
      </c>
    </row>
    <row r="798" spans="1:87" ht="14.25" customHeight="1" x14ac:dyDescent="0.35">
      <c r="A798" s="47" t="s">
        <v>155</v>
      </c>
      <c r="B798" s="64">
        <v>0</v>
      </c>
      <c r="C798" s="64">
        <v>11.998387499999998</v>
      </c>
      <c r="D798" s="64">
        <v>15.862274999999997</v>
      </c>
      <c r="E798" s="64">
        <v>19.726162499999997</v>
      </c>
      <c r="F798" s="64">
        <v>23.590049999999998</v>
      </c>
      <c r="G798" s="64">
        <v>27.114999999999998</v>
      </c>
      <c r="H798" s="64">
        <v>27.516844299999999</v>
      </c>
      <c r="I798" s="64">
        <v>27.918688599999999</v>
      </c>
      <c r="J798" s="64">
        <v>28.3205329</v>
      </c>
      <c r="K798" s="64">
        <v>28.7223772</v>
      </c>
      <c r="L798" s="64">
        <v>29.284199999999998</v>
      </c>
      <c r="M798" s="64">
        <v>30.092443919999997</v>
      </c>
      <c r="N798" s="64">
        <v>30.900687839999996</v>
      </c>
      <c r="O798" s="64">
        <v>31.708931759999995</v>
      </c>
      <c r="P798" s="64">
        <v>32.517175679999994</v>
      </c>
      <c r="Q798" s="64">
        <v>32.537999999999997</v>
      </c>
      <c r="R798" s="64">
        <v>36.676833599999995</v>
      </c>
      <c r="S798" s="64">
        <v>40.809159599999994</v>
      </c>
      <c r="T798" s="64">
        <v>44.941485599999993</v>
      </c>
      <c r="U798" s="64">
        <v>49.073811599999992</v>
      </c>
      <c r="V798" s="64">
        <v>54.23</v>
      </c>
      <c r="W798" s="64">
        <v>60.856905999999995</v>
      </c>
      <c r="X798" s="64">
        <v>67.483812</v>
      </c>
      <c r="Y798" s="64">
        <v>74.110718000000006</v>
      </c>
      <c r="Z798" s="64">
        <v>80.737624000000011</v>
      </c>
      <c r="AA798" s="64">
        <v>86.768000000000001</v>
      </c>
      <c r="AB798" s="64">
        <v>95.271264000000002</v>
      </c>
      <c r="AC798" s="64">
        <v>103.774528</v>
      </c>
      <c r="AD798" s="64">
        <v>112.27779200000001</v>
      </c>
      <c r="AE798" s="64">
        <v>120.78105600000001</v>
      </c>
      <c r="AF798" s="64">
        <v>130.15199999999999</v>
      </c>
      <c r="AG798" s="64">
        <v>136.65959999999998</v>
      </c>
      <c r="AH798" s="64">
        <v>143.16719999999998</v>
      </c>
      <c r="AI798" s="64">
        <v>149.67479999999998</v>
      </c>
      <c r="AJ798" s="64">
        <v>156.18239999999997</v>
      </c>
      <c r="AK798" s="64">
        <v>162.69</v>
      </c>
      <c r="AL798" s="64">
        <f t="shared" si="34"/>
        <v>162.69</v>
      </c>
      <c r="AM798" s="64">
        <f t="shared" si="34"/>
        <v>162.69</v>
      </c>
      <c r="AN798" s="64">
        <f t="shared" si="34"/>
        <v>162.69</v>
      </c>
      <c r="AO798" s="64">
        <f t="shared" si="34"/>
        <v>162.69</v>
      </c>
      <c r="AP798" s="64">
        <f t="shared" si="34"/>
        <v>162.69</v>
      </c>
      <c r="AQ798" s="64">
        <f t="shared" si="34"/>
        <v>162.69</v>
      </c>
      <c r="AR798" s="64">
        <f t="shared" si="34"/>
        <v>162.69</v>
      </c>
      <c r="AS798" s="64">
        <f t="shared" si="34"/>
        <v>162.69</v>
      </c>
      <c r="AT798" s="64">
        <f t="shared" si="34"/>
        <v>162.69</v>
      </c>
      <c r="AU798" s="64">
        <f t="shared" si="34"/>
        <v>162.69</v>
      </c>
      <c r="AV798" s="64">
        <f t="shared" si="34"/>
        <v>162.69</v>
      </c>
      <c r="AW798" s="64">
        <f t="shared" si="34"/>
        <v>162.69</v>
      </c>
      <c r="AX798" s="64">
        <f t="shared" si="34"/>
        <v>162.69</v>
      </c>
      <c r="AY798" s="64">
        <f t="shared" si="34"/>
        <v>162.69</v>
      </c>
      <c r="AZ798" s="64">
        <f t="shared" si="34"/>
        <v>162.69</v>
      </c>
      <c r="BA798" s="64">
        <f t="shared" si="34"/>
        <v>162.69</v>
      </c>
      <c r="BB798" s="64">
        <f t="shared" si="34"/>
        <v>162.69</v>
      </c>
      <c r="BC798" s="64">
        <f t="shared" si="34"/>
        <v>162.69</v>
      </c>
      <c r="BD798" s="64">
        <f t="shared" si="34"/>
        <v>162.69</v>
      </c>
      <c r="BE798" s="64">
        <f t="shared" si="34"/>
        <v>162.69</v>
      </c>
      <c r="BF798" s="64">
        <f t="shared" si="34"/>
        <v>162.69</v>
      </c>
      <c r="BG798" s="64">
        <f t="shared" si="34"/>
        <v>162.69</v>
      </c>
      <c r="BH798" s="64">
        <f t="shared" si="34"/>
        <v>162.69</v>
      </c>
      <c r="BI798" s="64">
        <f t="shared" si="34"/>
        <v>162.69</v>
      </c>
      <c r="BJ798" s="64">
        <f t="shared" si="34"/>
        <v>162.69</v>
      </c>
      <c r="BK798" s="64">
        <f t="shared" si="34"/>
        <v>162.69</v>
      </c>
      <c r="BL798" s="64">
        <f t="shared" si="34"/>
        <v>162.69</v>
      </c>
      <c r="BM798" s="64">
        <f t="shared" si="34"/>
        <v>162.69</v>
      </c>
      <c r="BN798" s="64">
        <f t="shared" si="34"/>
        <v>162.69</v>
      </c>
      <c r="BO798" s="64">
        <f t="shared" si="34"/>
        <v>162.69</v>
      </c>
      <c r="BP798" s="64">
        <f t="shared" si="34"/>
        <v>162.69</v>
      </c>
      <c r="BQ798" s="64">
        <f t="shared" si="34"/>
        <v>162.69</v>
      </c>
      <c r="BR798" s="64">
        <f t="shared" si="34"/>
        <v>162.69</v>
      </c>
      <c r="BS798" s="64">
        <f t="shared" si="34"/>
        <v>162.69</v>
      </c>
      <c r="BT798" s="64">
        <f t="shared" si="34"/>
        <v>162.69</v>
      </c>
      <c r="BU798" s="64">
        <f t="shared" si="34"/>
        <v>162.69</v>
      </c>
      <c r="BV798" s="64">
        <f t="shared" si="34"/>
        <v>162.69</v>
      </c>
      <c r="BW798" s="64">
        <f t="shared" si="34"/>
        <v>162.69</v>
      </c>
      <c r="BX798" s="64">
        <f t="shared" si="34"/>
        <v>162.69</v>
      </c>
      <c r="BY798" s="64">
        <f t="shared" si="34"/>
        <v>162.69</v>
      </c>
      <c r="BZ798" s="64">
        <f t="shared" si="34"/>
        <v>162.69</v>
      </c>
      <c r="CA798" s="64">
        <f t="shared" si="34"/>
        <v>162.69</v>
      </c>
      <c r="CB798" s="64">
        <f t="shared" si="34"/>
        <v>162.69</v>
      </c>
      <c r="CC798" s="64">
        <f t="shared" si="34"/>
        <v>162.69</v>
      </c>
      <c r="CD798" s="64">
        <f t="shared" si="34"/>
        <v>162.69</v>
      </c>
      <c r="CE798" s="64">
        <f t="shared" si="34"/>
        <v>162.69</v>
      </c>
      <c r="CF798" s="64">
        <f t="shared" si="34"/>
        <v>162.69</v>
      </c>
      <c r="CG798" s="64">
        <f t="shared" si="34"/>
        <v>162.69</v>
      </c>
      <c r="CH798" s="64">
        <f t="shared" si="34"/>
        <v>162.69</v>
      </c>
      <c r="CI798" s="64">
        <f t="shared" si="34"/>
        <v>162.69</v>
      </c>
    </row>
    <row r="799" spans="1:87" ht="14.25" customHeight="1" x14ac:dyDescent="0.35">
      <c r="A799" s="47" t="s">
        <v>156</v>
      </c>
      <c r="B799" s="64">
        <v>0</v>
      </c>
      <c r="C799" s="64">
        <v>11.998387499999998</v>
      </c>
      <c r="D799" s="64">
        <v>15.862274999999997</v>
      </c>
      <c r="E799" s="64">
        <v>19.726162499999997</v>
      </c>
      <c r="F799" s="64">
        <v>23.590049999999998</v>
      </c>
      <c r="G799" s="64">
        <v>27.114999999999998</v>
      </c>
      <c r="H799" s="64">
        <v>27.516844299999999</v>
      </c>
      <c r="I799" s="64">
        <v>27.918688599999999</v>
      </c>
      <c r="J799" s="64">
        <v>28.3205329</v>
      </c>
      <c r="K799" s="64">
        <v>28.7223772</v>
      </c>
      <c r="L799" s="64">
        <v>29.284199999999998</v>
      </c>
      <c r="M799" s="64">
        <v>30.092443919999997</v>
      </c>
      <c r="N799" s="64">
        <v>30.900687839999996</v>
      </c>
      <c r="O799" s="64">
        <v>31.708931759999995</v>
      </c>
      <c r="P799" s="64">
        <v>32.517175679999994</v>
      </c>
      <c r="Q799" s="64">
        <v>32.537999999999997</v>
      </c>
      <c r="R799" s="64">
        <v>36.676833599999995</v>
      </c>
      <c r="S799" s="64">
        <v>40.809159599999994</v>
      </c>
      <c r="T799" s="64">
        <v>44.941485599999993</v>
      </c>
      <c r="U799" s="64">
        <v>49.073811599999992</v>
      </c>
      <c r="V799" s="64">
        <v>54.23</v>
      </c>
      <c r="W799" s="64">
        <v>60.856905999999995</v>
      </c>
      <c r="X799" s="64">
        <v>67.483812</v>
      </c>
      <c r="Y799" s="64">
        <v>74.110718000000006</v>
      </c>
      <c r="Z799" s="64">
        <v>80.737624000000011</v>
      </c>
      <c r="AA799" s="64">
        <v>86.768000000000001</v>
      </c>
      <c r="AB799" s="64">
        <v>95.271264000000002</v>
      </c>
      <c r="AC799" s="64">
        <v>103.774528</v>
      </c>
      <c r="AD799" s="64">
        <v>112.27779200000001</v>
      </c>
      <c r="AE799" s="64">
        <v>120.78105600000001</v>
      </c>
      <c r="AF799" s="64">
        <v>130.15199999999999</v>
      </c>
      <c r="AG799" s="64">
        <v>136.65959999999998</v>
      </c>
      <c r="AH799" s="64">
        <v>143.16719999999998</v>
      </c>
      <c r="AI799" s="64">
        <v>149.67479999999998</v>
      </c>
      <c r="AJ799" s="64">
        <v>156.18239999999997</v>
      </c>
      <c r="AK799" s="64">
        <v>162.69</v>
      </c>
      <c r="AL799" s="64">
        <f t="shared" si="34"/>
        <v>162.69</v>
      </c>
      <c r="AM799" s="64">
        <f t="shared" si="34"/>
        <v>162.69</v>
      </c>
      <c r="AN799" s="64">
        <f t="shared" si="34"/>
        <v>162.69</v>
      </c>
      <c r="AO799" s="64">
        <f t="shared" si="34"/>
        <v>162.69</v>
      </c>
      <c r="AP799" s="64">
        <f t="shared" si="34"/>
        <v>162.69</v>
      </c>
      <c r="AQ799" s="64">
        <f t="shared" si="34"/>
        <v>162.69</v>
      </c>
      <c r="AR799" s="64">
        <f t="shared" si="34"/>
        <v>162.69</v>
      </c>
      <c r="AS799" s="64">
        <f t="shared" si="34"/>
        <v>162.69</v>
      </c>
      <c r="AT799" s="64">
        <f t="shared" si="34"/>
        <v>162.69</v>
      </c>
      <c r="AU799" s="64">
        <f t="shared" si="34"/>
        <v>162.69</v>
      </c>
      <c r="AV799" s="64">
        <f t="shared" si="34"/>
        <v>162.69</v>
      </c>
      <c r="AW799" s="64">
        <f t="shared" si="34"/>
        <v>162.69</v>
      </c>
      <c r="AX799" s="64">
        <f t="shared" si="34"/>
        <v>162.69</v>
      </c>
      <c r="AY799" s="64">
        <f t="shared" si="34"/>
        <v>162.69</v>
      </c>
      <c r="AZ799" s="64">
        <f t="shared" si="34"/>
        <v>162.69</v>
      </c>
      <c r="BA799" s="64">
        <f t="shared" si="34"/>
        <v>162.69</v>
      </c>
      <c r="BB799" s="64">
        <f t="shared" si="34"/>
        <v>162.69</v>
      </c>
      <c r="BC799" s="64">
        <f t="shared" si="34"/>
        <v>162.69</v>
      </c>
      <c r="BD799" s="64">
        <f t="shared" si="34"/>
        <v>162.69</v>
      </c>
      <c r="BE799" s="64">
        <f t="shared" si="34"/>
        <v>162.69</v>
      </c>
      <c r="BF799" s="64">
        <f t="shared" si="34"/>
        <v>162.69</v>
      </c>
      <c r="BG799" s="64">
        <f t="shared" si="34"/>
        <v>162.69</v>
      </c>
      <c r="BH799" s="64">
        <f t="shared" si="34"/>
        <v>162.69</v>
      </c>
      <c r="BI799" s="64">
        <f t="shared" si="34"/>
        <v>162.69</v>
      </c>
      <c r="BJ799" s="64">
        <f t="shared" si="34"/>
        <v>162.69</v>
      </c>
      <c r="BK799" s="64">
        <f t="shared" si="34"/>
        <v>162.69</v>
      </c>
      <c r="BL799" s="64">
        <f t="shared" si="34"/>
        <v>162.69</v>
      </c>
      <c r="BM799" s="64">
        <f t="shared" si="34"/>
        <v>162.69</v>
      </c>
      <c r="BN799" s="64">
        <f t="shared" si="34"/>
        <v>162.69</v>
      </c>
      <c r="BO799" s="64">
        <f t="shared" si="34"/>
        <v>162.69</v>
      </c>
      <c r="BP799" s="64">
        <f t="shared" si="34"/>
        <v>162.69</v>
      </c>
      <c r="BQ799" s="64">
        <f t="shared" si="34"/>
        <v>162.69</v>
      </c>
      <c r="BR799" s="64">
        <f t="shared" si="34"/>
        <v>162.69</v>
      </c>
      <c r="BS799" s="64">
        <f t="shared" si="34"/>
        <v>162.69</v>
      </c>
      <c r="BT799" s="64">
        <f t="shared" si="34"/>
        <v>162.69</v>
      </c>
      <c r="BU799" s="64">
        <f t="shared" si="34"/>
        <v>162.69</v>
      </c>
      <c r="BV799" s="64">
        <f t="shared" si="34"/>
        <v>162.69</v>
      </c>
      <c r="BW799" s="64">
        <f t="shared" si="34"/>
        <v>162.69</v>
      </c>
      <c r="BX799" s="64">
        <f t="shared" si="34"/>
        <v>162.69</v>
      </c>
      <c r="BY799" s="64">
        <f t="shared" si="34"/>
        <v>162.69</v>
      </c>
      <c r="BZ799" s="64">
        <f t="shared" si="34"/>
        <v>162.69</v>
      </c>
      <c r="CA799" s="64">
        <f t="shared" si="34"/>
        <v>162.69</v>
      </c>
      <c r="CB799" s="64">
        <f t="shared" si="34"/>
        <v>162.69</v>
      </c>
      <c r="CC799" s="64">
        <f t="shared" si="34"/>
        <v>162.69</v>
      </c>
      <c r="CD799" s="64">
        <f t="shared" si="34"/>
        <v>162.69</v>
      </c>
      <c r="CE799" s="64">
        <f t="shared" si="34"/>
        <v>162.69</v>
      </c>
      <c r="CF799" s="64">
        <f t="shared" si="34"/>
        <v>162.69</v>
      </c>
      <c r="CG799" s="64">
        <f t="shared" si="34"/>
        <v>162.69</v>
      </c>
      <c r="CH799" s="64">
        <f t="shared" si="34"/>
        <v>162.69</v>
      </c>
      <c r="CI799" s="64">
        <f t="shared" si="34"/>
        <v>162.69</v>
      </c>
    </row>
    <row r="800" spans="1:87" ht="14.25" customHeight="1" x14ac:dyDescent="0.35">
      <c r="A800" s="47" t="s">
        <v>157</v>
      </c>
      <c r="B800" s="64">
        <v>0</v>
      </c>
      <c r="C800" s="64">
        <v>11.998387499999998</v>
      </c>
      <c r="D800" s="64">
        <v>15.862274999999997</v>
      </c>
      <c r="E800" s="64">
        <v>19.726162499999997</v>
      </c>
      <c r="F800" s="64">
        <v>23.590049999999998</v>
      </c>
      <c r="G800" s="64">
        <v>27.114999999999998</v>
      </c>
      <c r="H800" s="64">
        <v>27.516844299999999</v>
      </c>
      <c r="I800" s="64">
        <v>27.918688599999999</v>
      </c>
      <c r="J800" s="64">
        <v>28.3205329</v>
      </c>
      <c r="K800" s="64">
        <v>28.7223772</v>
      </c>
      <c r="L800" s="64">
        <v>29.284199999999998</v>
      </c>
      <c r="M800" s="64">
        <v>30.092443919999997</v>
      </c>
      <c r="N800" s="64">
        <v>30.900687839999996</v>
      </c>
      <c r="O800" s="64">
        <v>31.708931759999995</v>
      </c>
      <c r="P800" s="64">
        <v>32.517175679999994</v>
      </c>
      <c r="Q800" s="64">
        <v>32.537999999999997</v>
      </c>
      <c r="R800" s="64">
        <v>36.676833599999995</v>
      </c>
      <c r="S800" s="64">
        <v>40.809159599999994</v>
      </c>
      <c r="T800" s="64">
        <v>44.941485599999993</v>
      </c>
      <c r="U800" s="64">
        <v>49.073811599999992</v>
      </c>
      <c r="V800" s="64">
        <v>54.23</v>
      </c>
      <c r="W800" s="64">
        <v>60.856905999999995</v>
      </c>
      <c r="X800" s="64">
        <v>67.483812</v>
      </c>
      <c r="Y800" s="64">
        <v>74.110718000000006</v>
      </c>
      <c r="Z800" s="64">
        <v>80.737624000000011</v>
      </c>
      <c r="AA800" s="64">
        <v>86.768000000000001</v>
      </c>
      <c r="AB800" s="64">
        <v>95.271264000000002</v>
      </c>
      <c r="AC800" s="64">
        <v>103.774528</v>
      </c>
      <c r="AD800" s="64">
        <v>112.27779200000001</v>
      </c>
      <c r="AE800" s="64">
        <v>120.78105600000001</v>
      </c>
      <c r="AF800" s="64">
        <v>130.15199999999999</v>
      </c>
      <c r="AG800" s="64">
        <v>136.65959999999998</v>
      </c>
      <c r="AH800" s="64">
        <v>143.16719999999998</v>
      </c>
      <c r="AI800" s="64">
        <v>149.67479999999998</v>
      </c>
      <c r="AJ800" s="64">
        <v>156.18239999999997</v>
      </c>
      <c r="AK800" s="64">
        <v>162.69</v>
      </c>
      <c r="AL800" s="64">
        <f t="shared" si="34"/>
        <v>162.69</v>
      </c>
      <c r="AM800" s="64">
        <f t="shared" si="34"/>
        <v>162.69</v>
      </c>
      <c r="AN800" s="64">
        <f t="shared" si="34"/>
        <v>162.69</v>
      </c>
      <c r="AO800" s="64">
        <f t="shared" si="34"/>
        <v>162.69</v>
      </c>
      <c r="AP800" s="64">
        <f t="shared" si="34"/>
        <v>162.69</v>
      </c>
      <c r="AQ800" s="64">
        <f t="shared" si="34"/>
        <v>162.69</v>
      </c>
      <c r="AR800" s="64">
        <f t="shared" si="34"/>
        <v>162.69</v>
      </c>
      <c r="AS800" s="64">
        <f t="shared" si="34"/>
        <v>162.69</v>
      </c>
      <c r="AT800" s="64">
        <f t="shared" si="34"/>
        <v>162.69</v>
      </c>
      <c r="AU800" s="64">
        <f t="shared" si="34"/>
        <v>162.69</v>
      </c>
      <c r="AV800" s="64">
        <f t="shared" si="34"/>
        <v>162.69</v>
      </c>
      <c r="AW800" s="64">
        <f t="shared" si="34"/>
        <v>162.69</v>
      </c>
      <c r="AX800" s="64">
        <f t="shared" si="34"/>
        <v>162.69</v>
      </c>
      <c r="AY800" s="64">
        <f t="shared" si="34"/>
        <v>162.69</v>
      </c>
      <c r="AZ800" s="64">
        <f t="shared" si="34"/>
        <v>162.69</v>
      </c>
      <c r="BA800" s="64">
        <f t="shared" si="34"/>
        <v>162.69</v>
      </c>
      <c r="BB800" s="64">
        <f t="shared" si="34"/>
        <v>162.69</v>
      </c>
      <c r="BC800" s="64">
        <f t="shared" si="34"/>
        <v>162.69</v>
      </c>
      <c r="BD800" s="64">
        <f t="shared" si="34"/>
        <v>162.69</v>
      </c>
      <c r="BE800" s="64">
        <f t="shared" si="34"/>
        <v>162.69</v>
      </c>
      <c r="BF800" s="64">
        <f t="shared" si="34"/>
        <v>162.69</v>
      </c>
      <c r="BG800" s="64">
        <f t="shared" si="34"/>
        <v>162.69</v>
      </c>
      <c r="BH800" s="64">
        <f t="shared" si="34"/>
        <v>162.69</v>
      </c>
      <c r="BI800" s="64">
        <f t="shared" si="34"/>
        <v>162.69</v>
      </c>
      <c r="BJ800" s="64">
        <f t="shared" si="34"/>
        <v>162.69</v>
      </c>
      <c r="BK800" s="64">
        <f t="shared" si="34"/>
        <v>162.69</v>
      </c>
      <c r="BL800" s="64">
        <f t="shared" si="34"/>
        <v>162.69</v>
      </c>
      <c r="BM800" s="64">
        <f t="shared" si="34"/>
        <v>162.69</v>
      </c>
      <c r="BN800" s="64">
        <f t="shared" si="34"/>
        <v>162.69</v>
      </c>
      <c r="BO800" s="64">
        <f t="shared" si="34"/>
        <v>162.69</v>
      </c>
      <c r="BP800" s="64">
        <f t="shared" si="34"/>
        <v>162.69</v>
      </c>
      <c r="BQ800" s="64">
        <f t="shared" si="34"/>
        <v>162.69</v>
      </c>
      <c r="BR800" s="64">
        <f t="shared" si="34"/>
        <v>162.69</v>
      </c>
      <c r="BS800" s="64">
        <f t="shared" si="34"/>
        <v>162.69</v>
      </c>
      <c r="BT800" s="64">
        <f t="shared" si="34"/>
        <v>162.69</v>
      </c>
      <c r="BU800" s="64">
        <f t="shared" si="34"/>
        <v>162.69</v>
      </c>
      <c r="BV800" s="64">
        <f t="shared" si="34"/>
        <v>162.69</v>
      </c>
      <c r="BW800" s="64">
        <f t="shared" si="34"/>
        <v>162.69</v>
      </c>
      <c r="BX800" s="64">
        <f t="shared" si="34"/>
        <v>162.69</v>
      </c>
      <c r="BY800" s="64">
        <f t="shared" si="34"/>
        <v>162.69</v>
      </c>
      <c r="BZ800" s="64">
        <f t="shared" si="34"/>
        <v>162.69</v>
      </c>
      <c r="CA800" s="64">
        <f t="shared" si="34"/>
        <v>162.69</v>
      </c>
      <c r="CB800" s="64">
        <f t="shared" si="34"/>
        <v>162.69</v>
      </c>
      <c r="CC800" s="64">
        <f t="shared" si="34"/>
        <v>162.69</v>
      </c>
      <c r="CD800" s="64">
        <f t="shared" si="34"/>
        <v>162.69</v>
      </c>
      <c r="CE800" s="64">
        <f t="shared" si="34"/>
        <v>162.69</v>
      </c>
      <c r="CF800" s="64">
        <f t="shared" si="34"/>
        <v>162.69</v>
      </c>
      <c r="CG800" s="64">
        <f t="shared" si="34"/>
        <v>162.69</v>
      </c>
      <c r="CH800" s="64">
        <f t="shared" si="34"/>
        <v>162.69</v>
      </c>
      <c r="CI800" s="64">
        <f t="shared" si="34"/>
        <v>162.69</v>
      </c>
    </row>
    <row r="801" spans="1:87" ht="14.25" customHeight="1" x14ac:dyDescent="0.35">
      <c r="A801" s="47" t="s">
        <v>158</v>
      </c>
      <c r="B801" s="64">
        <v>0</v>
      </c>
      <c r="C801" s="64">
        <v>11.998387499999998</v>
      </c>
      <c r="D801" s="64">
        <v>15.862274999999997</v>
      </c>
      <c r="E801" s="64">
        <v>19.726162499999997</v>
      </c>
      <c r="F801" s="64">
        <v>23.590049999999998</v>
      </c>
      <c r="G801" s="64">
        <v>27.114999999999998</v>
      </c>
      <c r="H801" s="64">
        <v>27.516844299999999</v>
      </c>
      <c r="I801" s="64">
        <v>27.918688599999999</v>
      </c>
      <c r="J801" s="64">
        <v>28.3205329</v>
      </c>
      <c r="K801" s="64">
        <v>28.7223772</v>
      </c>
      <c r="L801" s="64">
        <v>29.284199999999998</v>
      </c>
      <c r="M801" s="64">
        <v>30.092443919999997</v>
      </c>
      <c r="N801" s="64">
        <v>30.900687839999996</v>
      </c>
      <c r="O801" s="64">
        <v>31.708931759999995</v>
      </c>
      <c r="P801" s="64">
        <v>32.517175679999994</v>
      </c>
      <c r="Q801" s="64">
        <v>32.537999999999997</v>
      </c>
      <c r="R801" s="64">
        <v>36.676833599999995</v>
      </c>
      <c r="S801" s="64">
        <v>40.809159599999994</v>
      </c>
      <c r="T801" s="64">
        <v>44.941485599999993</v>
      </c>
      <c r="U801" s="64">
        <v>49.073811599999992</v>
      </c>
      <c r="V801" s="64">
        <v>54.23</v>
      </c>
      <c r="W801" s="64">
        <v>60.856905999999995</v>
      </c>
      <c r="X801" s="64">
        <v>67.483812</v>
      </c>
      <c r="Y801" s="64">
        <v>74.110718000000006</v>
      </c>
      <c r="Z801" s="64">
        <v>80.737624000000011</v>
      </c>
      <c r="AA801" s="64">
        <v>86.768000000000001</v>
      </c>
      <c r="AB801" s="64">
        <v>95.271264000000002</v>
      </c>
      <c r="AC801" s="64">
        <v>103.774528</v>
      </c>
      <c r="AD801" s="64">
        <v>112.27779200000001</v>
      </c>
      <c r="AE801" s="64">
        <v>120.78105600000001</v>
      </c>
      <c r="AF801" s="64">
        <v>130.15199999999999</v>
      </c>
      <c r="AG801" s="64">
        <v>136.65959999999998</v>
      </c>
      <c r="AH801" s="64">
        <v>143.16719999999998</v>
      </c>
      <c r="AI801" s="64">
        <v>149.67479999999998</v>
      </c>
      <c r="AJ801" s="64">
        <v>156.18239999999997</v>
      </c>
      <c r="AK801" s="64">
        <v>162.69</v>
      </c>
      <c r="AL801" s="64">
        <f t="shared" si="34"/>
        <v>162.69</v>
      </c>
      <c r="AM801" s="64">
        <f t="shared" si="34"/>
        <v>162.69</v>
      </c>
      <c r="AN801" s="64">
        <f t="shared" si="34"/>
        <v>162.69</v>
      </c>
      <c r="AO801" s="64">
        <f t="shared" si="34"/>
        <v>162.69</v>
      </c>
      <c r="AP801" s="64">
        <f t="shared" si="34"/>
        <v>162.69</v>
      </c>
      <c r="AQ801" s="64">
        <f t="shared" si="34"/>
        <v>162.69</v>
      </c>
      <c r="AR801" s="64">
        <f t="shared" si="34"/>
        <v>162.69</v>
      </c>
      <c r="AS801" s="64">
        <f t="shared" si="34"/>
        <v>162.69</v>
      </c>
      <c r="AT801" s="64">
        <f t="shared" si="34"/>
        <v>162.69</v>
      </c>
      <c r="AU801" s="64">
        <f t="shared" si="34"/>
        <v>162.69</v>
      </c>
      <c r="AV801" s="64">
        <f t="shared" si="34"/>
        <v>162.69</v>
      </c>
      <c r="AW801" s="64">
        <f t="shared" si="34"/>
        <v>162.69</v>
      </c>
      <c r="AX801" s="64">
        <f t="shared" si="34"/>
        <v>162.69</v>
      </c>
      <c r="AY801" s="64">
        <f t="shared" si="34"/>
        <v>162.69</v>
      </c>
      <c r="AZ801" s="64">
        <f t="shared" si="34"/>
        <v>162.69</v>
      </c>
      <c r="BA801" s="64">
        <f t="shared" si="34"/>
        <v>162.69</v>
      </c>
      <c r="BB801" s="64">
        <f t="shared" si="34"/>
        <v>162.69</v>
      </c>
      <c r="BC801" s="64">
        <f t="shared" si="34"/>
        <v>162.69</v>
      </c>
      <c r="BD801" s="64">
        <f t="shared" si="34"/>
        <v>162.69</v>
      </c>
      <c r="BE801" s="64">
        <f t="shared" si="34"/>
        <v>162.69</v>
      </c>
      <c r="BF801" s="64">
        <f t="shared" si="34"/>
        <v>162.69</v>
      </c>
      <c r="BG801" s="64">
        <f t="shared" si="34"/>
        <v>162.69</v>
      </c>
      <c r="BH801" s="64">
        <f t="shared" si="34"/>
        <v>162.69</v>
      </c>
      <c r="BI801" s="64">
        <f t="shared" si="34"/>
        <v>162.69</v>
      </c>
      <c r="BJ801" s="64">
        <f t="shared" si="34"/>
        <v>162.69</v>
      </c>
      <c r="BK801" s="64">
        <f t="shared" si="34"/>
        <v>162.69</v>
      </c>
      <c r="BL801" s="64">
        <f t="shared" si="34"/>
        <v>162.69</v>
      </c>
      <c r="BM801" s="64">
        <f t="shared" si="34"/>
        <v>162.69</v>
      </c>
      <c r="BN801" s="64">
        <f t="shared" si="34"/>
        <v>162.69</v>
      </c>
      <c r="BO801" s="64">
        <f t="shared" si="34"/>
        <v>162.69</v>
      </c>
      <c r="BP801" s="64">
        <f t="shared" si="34"/>
        <v>162.69</v>
      </c>
      <c r="BQ801" s="64">
        <f t="shared" si="34"/>
        <v>162.69</v>
      </c>
      <c r="BR801" s="64">
        <f t="shared" si="34"/>
        <v>162.69</v>
      </c>
      <c r="BS801" s="64">
        <f t="shared" si="34"/>
        <v>162.69</v>
      </c>
      <c r="BT801" s="64">
        <f t="shared" si="34"/>
        <v>162.69</v>
      </c>
      <c r="BU801" s="64">
        <f t="shared" si="34"/>
        <v>162.69</v>
      </c>
      <c r="BV801" s="64">
        <f t="shared" si="34"/>
        <v>162.69</v>
      </c>
      <c r="BW801" s="64">
        <f t="shared" si="34"/>
        <v>162.69</v>
      </c>
      <c r="BX801" s="64">
        <f t="shared" si="34"/>
        <v>162.69</v>
      </c>
      <c r="BY801" s="64">
        <f t="shared" si="34"/>
        <v>162.69</v>
      </c>
      <c r="BZ801" s="64">
        <f t="shared" si="34"/>
        <v>162.69</v>
      </c>
      <c r="CA801" s="64">
        <f t="shared" si="34"/>
        <v>162.69</v>
      </c>
      <c r="CB801" s="64">
        <f t="shared" si="34"/>
        <v>162.69</v>
      </c>
      <c r="CC801" s="64">
        <f t="shared" si="34"/>
        <v>162.69</v>
      </c>
      <c r="CD801" s="64">
        <f t="shared" si="34"/>
        <v>162.69</v>
      </c>
      <c r="CE801" s="64">
        <f t="shared" si="34"/>
        <v>162.69</v>
      </c>
      <c r="CF801" s="64">
        <f t="shared" si="34"/>
        <v>162.69</v>
      </c>
      <c r="CG801" s="64">
        <f t="shared" si="34"/>
        <v>162.69</v>
      </c>
      <c r="CH801" s="64">
        <f t="shared" si="34"/>
        <v>162.69</v>
      </c>
      <c r="CI801" s="64">
        <f t="shared" si="34"/>
        <v>162.69</v>
      </c>
    </row>
    <row r="802" spans="1:87" ht="14.25" customHeight="1" x14ac:dyDescent="0.35">
      <c r="A802" s="47" t="s">
        <v>159</v>
      </c>
      <c r="B802" s="64">
        <v>0</v>
      </c>
      <c r="C802" s="64">
        <v>11.998387499999998</v>
      </c>
      <c r="D802" s="64">
        <v>15.862274999999997</v>
      </c>
      <c r="E802" s="64">
        <v>19.726162499999997</v>
      </c>
      <c r="F802" s="64">
        <v>23.590049999999998</v>
      </c>
      <c r="G802" s="64">
        <v>27.114999999999998</v>
      </c>
      <c r="H802" s="64">
        <v>27.516844299999999</v>
      </c>
      <c r="I802" s="64">
        <v>27.918688599999999</v>
      </c>
      <c r="J802" s="64">
        <v>28.3205329</v>
      </c>
      <c r="K802" s="64">
        <v>28.7223772</v>
      </c>
      <c r="L802" s="64">
        <v>29.284199999999998</v>
      </c>
      <c r="M802" s="64">
        <v>30.092443919999997</v>
      </c>
      <c r="N802" s="64">
        <v>30.900687839999996</v>
      </c>
      <c r="O802" s="64">
        <v>31.708931759999995</v>
      </c>
      <c r="P802" s="64">
        <v>32.517175679999994</v>
      </c>
      <c r="Q802" s="64">
        <v>32.537999999999997</v>
      </c>
      <c r="R802" s="64">
        <v>36.676833599999995</v>
      </c>
      <c r="S802" s="64">
        <v>40.809159599999994</v>
      </c>
      <c r="T802" s="64">
        <v>44.941485599999993</v>
      </c>
      <c r="U802" s="64">
        <v>49.073811599999992</v>
      </c>
      <c r="V802" s="64">
        <v>54.23</v>
      </c>
      <c r="W802" s="64">
        <v>60.856905999999995</v>
      </c>
      <c r="X802" s="64">
        <v>67.483812</v>
      </c>
      <c r="Y802" s="64">
        <v>74.110718000000006</v>
      </c>
      <c r="Z802" s="64">
        <v>80.737624000000011</v>
      </c>
      <c r="AA802" s="64">
        <v>86.768000000000001</v>
      </c>
      <c r="AB802" s="64">
        <v>95.271264000000002</v>
      </c>
      <c r="AC802" s="64">
        <v>103.774528</v>
      </c>
      <c r="AD802" s="64">
        <v>112.27779200000001</v>
      </c>
      <c r="AE802" s="64">
        <v>120.78105600000001</v>
      </c>
      <c r="AF802" s="64">
        <v>130.15199999999999</v>
      </c>
      <c r="AG802" s="64">
        <v>136.65959999999998</v>
      </c>
      <c r="AH802" s="64">
        <v>143.16719999999998</v>
      </c>
      <c r="AI802" s="64">
        <v>149.67479999999998</v>
      </c>
      <c r="AJ802" s="64">
        <v>156.18239999999997</v>
      </c>
      <c r="AK802" s="64">
        <v>162.69</v>
      </c>
      <c r="AL802" s="64">
        <f t="shared" si="34"/>
        <v>162.69</v>
      </c>
      <c r="AM802" s="64">
        <f t="shared" si="34"/>
        <v>162.69</v>
      </c>
      <c r="AN802" s="64">
        <f t="shared" si="34"/>
        <v>162.69</v>
      </c>
      <c r="AO802" s="64">
        <f t="shared" si="34"/>
        <v>162.69</v>
      </c>
      <c r="AP802" s="64">
        <f t="shared" si="34"/>
        <v>162.69</v>
      </c>
      <c r="AQ802" s="64">
        <f t="shared" ref="AQ802:CI802" si="35">+AP802</f>
        <v>162.69</v>
      </c>
      <c r="AR802" s="64">
        <f t="shared" si="35"/>
        <v>162.69</v>
      </c>
      <c r="AS802" s="64">
        <f t="shared" si="35"/>
        <v>162.69</v>
      </c>
      <c r="AT802" s="64">
        <f t="shared" si="35"/>
        <v>162.69</v>
      </c>
      <c r="AU802" s="64">
        <f t="shared" si="35"/>
        <v>162.69</v>
      </c>
      <c r="AV802" s="64">
        <f t="shared" si="35"/>
        <v>162.69</v>
      </c>
      <c r="AW802" s="64">
        <f t="shared" si="35"/>
        <v>162.69</v>
      </c>
      <c r="AX802" s="64">
        <f t="shared" si="35"/>
        <v>162.69</v>
      </c>
      <c r="AY802" s="64">
        <f t="shared" si="35"/>
        <v>162.69</v>
      </c>
      <c r="AZ802" s="64">
        <f t="shared" si="35"/>
        <v>162.69</v>
      </c>
      <c r="BA802" s="64">
        <f t="shared" si="35"/>
        <v>162.69</v>
      </c>
      <c r="BB802" s="64">
        <f t="shared" si="35"/>
        <v>162.69</v>
      </c>
      <c r="BC802" s="64">
        <f t="shared" si="35"/>
        <v>162.69</v>
      </c>
      <c r="BD802" s="64">
        <f t="shared" si="35"/>
        <v>162.69</v>
      </c>
      <c r="BE802" s="64">
        <f t="shared" si="35"/>
        <v>162.69</v>
      </c>
      <c r="BF802" s="64">
        <f t="shared" si="35"/>
        <v>162.69</v>
      </c>
      <c r="BG802" s="64">
        <f t="shared" si="35"/>
        <v>162.69</v>
      </c>
      <c r="BH802" s="64">
        <f t="shared" si="35"/>
        <v>162.69</v>
      </c>
      <c r="BI802" s="64">
        <f t="shared" si="35"/>
        <v>162.69</v>
      </c>
      <c r="BJ802" s="64">
        <f t="shared" si="35"/>
        <v>162.69</v>
      </c>
      <c r="BK802" s="64">
        <f t="shared" si="35"/>
        <v>162.69</v>
      </c>
      <c r="BL802" s="64">
        <f t="shared" si="35"/>
        <v>162.69</v>
      </c>
      <c r="BM802" s="64">
        <f t="shared" si="35"/>
        <v>162.69</v>
      </c>
      <c r="BN802" s="64">
        <f t="shared" si="35"/>
        <v>162.69</v>
      </c>
      <c r="BO802" s="64">
        <f t="shared" si="35"/>
        <v>162.69</v>
      </c>
      <c r="BP802" s="64">
        <f t="shared" si="35"/>
        <v>162.69</v>
      </c>
      <c r="BQ802" s="64">
        <f t="shared" si="35"/>
        <v>162.69</v>
      </c>
      <c r="BR802" s="64">
        <f t="shared" si="35"/>
        <v>162.69</v>
      </c>
      <c r="BS802" s="64">
        <f t="shared" si="35"/>
        <v>162.69</v>
      </c>
      <c r="BT802" s="64">
        <f t="shared" si="35"/>
        <v>162.69</v>
      </c>
      <c r="BU802" s="64">
        <f t="shared" si="35"/>
        <v>162.69</v>
      </c>
      <c r="BV802" s="64">
        <f t="shared" si="35"/>
        <v>162.69</v>
      </c>
      <c r="BW802" s="64">
        <f t="shared" si="35"/>
        <v>162.69</v>
      </c>
      <c r="BX802" s="64">
        <f t="shared" si="35"/>
        <v>162.69</v>
      </c>
      <c r="BY802" s="64">
        <f t="shared" si="35"/>
        <v>162.69</v>
      </c>
      <c r="BZ802" s="64">
        <f t="shared" si="35"/>
        <v>162.69</v>
      </c>
      <c r="CA802" s="64">
        <f t="shared" si="35"/>
        <v>162.69</v>
      </c>
      <c r="CB802" s="64">
        <f t="shared" si="35"/>
        <v>162.69</v>
      </c>
      <c r="CC802" s="64">
        <f t="shared" si="35"/>
        <v>162.69</v>
      </c>
      <c r="CD802" s="64">
        <f t="shared" si="35"/>
        <v>162.69</v>
      </c>
      <c r="CE802" s="64">
        <f t="shared" si="35"/>
        <v>162.69</v>
      </c>
      <c r="CF802" s="64">
        <f t="shared" si="35"/>
        <v>162.69</v>
      </c>
      <c r="CG802" s="64">
        <f t="shared" si="35"/>
        <v>162.69</v>
      </c>
      <c r="CH802" s="64">
        <f t="shared" si="35"/>
        <v>162.69</v>
      </c>
      <c r="CI802" s="64">
        <f t="shared" si="35"/>
        <v>162.69</v>
      </c>
    </row>
    <row r="803" spans="1:87" ht="14.25" customHeight="1" x14ac:dyDescent="0.35">
      <c r="A803" s="47" t="s">
        <v>160</v>
      </c>
      <c r="B803" s="64">
        <v>0</v>
      </c>
      <c r="C803" s="64">
        <v>11.998387499999998</v>
      </c>
      <c r="D803" s="64">
        <v>15.862274999999997</v>
      </c>
      <c r="E803" s="64">
        <v>19.726162499999997</v>
      </c>
      <c r="F803" s="64">
        <v>23.590049999999998</v>
      </c>
      <c r="G803" s="64">
        <v>27.114999999999998</v>
      </c>
      <c r="H803" s="64">
        <v>27.516844299999999</v>
      </c>
      <c r="I803" s="64">
        <v>27.918688599999999</v>
      </c>
      <c r="J803" s="64">
        <v>28.3205329</v>
      </c>
      <c r="K803" s="64">
        <v>28.7223772</v>
      </c>
      <c r="L803" s="64">
        <v>29.284199999999998</v>
      </c>
      <c r="M803" s="64">
        <v>30.092443919999997</v>
      </c>
      <c r="N803" s="64">
        <v>30.900687839999996</v>
      </c>
      <c r="O803" s="64">
        <v>31.708931759999995</v>
      </c>
      <c r="P803" s="64">
        <v>32.517175679999994</v>
      </c>
      <c r="Q803" s="64">
        <v>32.537999999999997</v>
      </c>
      <c r="R803" s="64">
        <v>36.676833599999995</v>
      </c>
      <c r="S803" s="64">
        <v>40.809159599999994</v>
      </c>
      <c r="T803" s="64">
        <v>44.941485599999993</v>
      </c>
      <c r="U803" s="64">
        <v>49.073811599999992</v>
      </c>
      <c r="V803" s="64">
        <v>54.23</v>
      </c>
      <c r="W803" s="64">
        <v>60.856905999999995</v>
      </c>
      <c r="X803" s="64">
        <v>67.483812</v>
      </c>
      <c r="Y803" s="64">
        <v>74.110718000000006</v>
      </c>
      <c r="Z803" s="64">
        <v>80.737624000000011</v>
      </c>
      <c r="AA803" s="64">
        <v>86.768000000000001</v>
      </c>
      <c r="AB803" s="64">
        <v>95.271264000000002</v>
      </c>
      <c r="AC803" s="64">
        <v>103.774528</v>
      </c>
      <c r="AD803" s="64">
        <v>112.27779200000001</v>
      </c>
      <c r="AE803" s="64">
        <v>120.78105600000001</v>
      </c>
      <c r="AF803" s="64">
        <v>130.15199999999999</v>
      </c>
      <c r="AG803" s="64">
        <v>136.65959999999998</v>
      </c>
      <c r="AH803" s="64">
        <v>143.16719999999998</v>
      </c>
      <c r="AI803" s="64">
        <v>149.67479999999998</v>
      </c>
      <c r="AJ803" s="64">
        <v>156.18239999999997</v>
      </c>
      <c r="AK803" s="64">
        <v>162.69</v>
      </c>
      <c r="AL803" s="64">
        <f t="shared" ref="AL803:CI808" si="36">+AK803</f>
        <v>162.69</v>
      </c>
      <c r="AM803" s="64">
        <f t="shared" si="36"/>
        <v>162.69</v>
      </c>
      <c r="AN803" s="64">
        <f t="shared" si="36"/>
        <v>162.69</v>
      </c>
      <c r="AO803" s="64">
        <f t="shared" si="36"/>
        <v>162.69</v>
      </c>
      <c r="AP803" s="64">
        <f t="shared" si="36"/>
        <v>162.69</v>
      </c>
      <c r="AQ803" s="64">
        <f t="shared" si="36"/>
        <v>162.69</v>
      </c>
      <c r="AR803" s="64">
        <f t="shared" si="36"/>
        <v>162.69</v>
      </c>
      <c r="AS803" s="64">
        <f t="shared" si="36"/>
        <v>162.69</v>
      </c>
      <c r="AT803" s="64">
        <f t="shared" si="36"/>
        <v>162.69</v>
      </c>
      <c r="AU803" s="64">
        <f t="shared" si="36"/>
        <v>162.69</v>
      </c>
      <c r="AV803" s="64">
        <f t="shared" si="36"/>
        <v>162.69</v>
      </c>
      <c r="AW803" s="64">
        <f t="shared" si="36"/>
        <v>162.69</v>
      </c>
      <c r="AX803" s="64">
        <f t="shared" si="36"/>
        <v>162.69</v>
      </c>
      <c r="AY803" s="64">
        <f t="shared" si="36"/>
        <v>162.69</v>
      </c>
      <c r="AZ803" s="64">
        <f t="shared" si="36"/>
        <v>162.69</v>
      </c>
      <c r="BA803" s="64">
        <f t="shared" si="36"/>
        <v>162.69</v>
      </c>
      <c r="BB803" s="64">
        <f t="shared" si="36"/>
        <v>162.69</v>
      </c>
      <c r="BC803" s="64">
        <f t="shared" si="36"/>
        <v>162.69</v>
      </c>
      <c r="BD803" s="64">
        <f t="shared" si="36"/>
        <v>162.69</v>
      </c>
      <c r="BE803" s="64">
        <f t="shared" si="36"/>
        <v>162.69</v>
      </c>
      <c r="BF803" s="64">
        <f t="shared" si="36"/>
        <v>162.69</v>
      </c>
      <c r="BG803" s="64">
        <f t="shared" si="36"/>
        <v>162.69</v>
      </c>
      <c r="BH803" s="64">
        <f t="shared" si="36"/>
        <v>162.69</v>
      </c>
      <c r="BI803" s="64">
        <f t="shared" si="36"/>
        <v>162.69</v>
      </c>
      <c r="BJ803" s="64">
        <f t="shared" si="36"/>
        <v>162.69</v>
      </c>
      <c r="BK803" s="64">
        <f t="shared" si="36"/>
        <v>162.69</v>
      </c>
      <c r="BL803" s="64">
        <f t="shared" si="36"/>
        <v>162.69</v>
      </c>
      <c r="BM803" s="64">
        <f t="shared" si="36"/>
        <v>162.69</v>
      </c>
      <c r="BN803" s="64">
        <f t="shared" si="36"/>
        <v>162.69</v>
      </c>
      <c r="BO803" s="64">
        <f t="shared" si="36"/>
        <v>162.69</v>
      </c>
      <c r="BP803" s="64">
        <f t="shared" si="36"/>
        <v>162.69</v>
      </c>
      <c r="BQ803" s="64">
        <f t="shared" si="36"/>
        <v>162.69</v>
      </c>
      <c r="BR803" s="64">
        <f t="shared" si="36"/>
        <v>162.69</v>
      </c>
      <c r="BS803" s="64">
        <f t="shared" si="36"/>
        <v>162.69</v>
      </c>
      <c r="BT803" s="64">
        <f t="shared" si="36"/>
        <v>162.69</v>
      </c>
      <c r="BU803" s="64">
        <f t="shared" si="36"/>
        <v>162.69</v>
      </c>
      <c r="BV803" s="64">
        <f t="shared" si="36"/>
        <v>162.69</v>
      </c>
      <c r="BW803" s="64">
        <f t="shared" si="36"/>
        <v>162.69</v>
      </c>
      <c r="BX803" s="64">
        <f t="shared" si="36"/>
        <v>162.69</v>
      </c>
      <c r="BY803" s="64">
        <f t="shared" si="36"/>
        <v>162.69</v>
      </c>
      <c r="BZ803" s="64">
        <f t="shared" si="36"/>
        <v>162.69</v>
      </c>
      <c r="CA803" s="64">
        <f t="shared" si="36"/>
        <v>162.69</v>
      </c>
      <c r="CB803" s="64">
        <f t="shared" si="36"/>
        <v>162.69</v>
      </c>
      <c r="CC803" s="64">
        <f t="shared" si="36"/>
        <v>162.69</v>
      </c>
      <c r="CD803" s="64">
        <f t="shared" si="36"/>
        <v>162.69</v>
      </c>
      <c r="CE803" s="64">
        <f t="shared" si="36"/>
        <v>162.69</v>
      </c>
      <c r="CF803" s="64">
        <f t="shared" si="36"/>
        <v>162.69</v>
      </c>
      <c r="CG803" s="64">
        <f t="shared" si="36"/>
        <v>162.69</v>
      </c>
      <c r="CH803" s="64">
        <f t="shared" si="36"/>
        <v>162.69</v>
      </c>
      <c r="CI803" s="64">
        <f t="shared" si="36"/>
        <v>162.69</v>
      </c>
    </row>
    <row r="804" spans="1:87" ht="14.25" customHeight="1" x14ac:dyDescent="0.35">
      <c r="A804" s="47" t="s">
        <v>161</v>
      </c>
      <c r="B804" s="64">
        <v>0</v>
      </c>
      <c r="C804" s="64">
        <v>11.998387499999998</v>
      </c>
      <c r="D804" s="64">
        <v>15.862274999999997</v>
      </c>
      <c r="E804" s="64">
        <v>19.726162499999997</v>
      </c>
      <c r="F804" s="64">
        <v>23.590049999999998</v>
      </c>
      <c r="G804" s="64">
        <v>27.114999999999998</v>
      </c>
      <c r="H804" s="64">
        <v>27.516844299999999</v>
      </c>
      <c r="I804" s="64">
        <v>27.918688599999999</v>
      </c>
      <c r="J804" s="64">
        <v>28.3205329</v>
      </c>
      <c r="K804" s="64">
        <v>28.7223772</v>
      </c>
      <c r="L804" s="64">
        <v>29.284199999999998</v>
      </c>
      <c r="M804" s="64">
        <v>30.092443919999997</v>
      </c>
      <c r="N804" s="64">
        <v>30.900687839999996</v>
      </c>
      <c r="O804" s="64">
        <v>31.708931759999995</v>
      </c>
      <c r="P804" s="64">
        <v>32.517175679999994</v>
      </c>
      <c r="Q804" s="64">
        <v>32.537999999999997</v>
      </c>
      <c r="R804" s="64">
        <v>36.676833599999995</v>
      </c>
      <c r="S804" s="64">
        <v>40.809159599999994</v>
      </c>
      <c r="T804" s="64">
        <v>44.941485599999993</v>
      </c>
      <c r="U804" s="64">
        <v>49.073811599999992</v>
      </c>
      <c r="V804" s="64">
        <v>54.23</v>
      </c>
      <c r="W804" s="64">
        <v>60.856905999999995</v>
      </c>
      <c r="X804" s="64">
        <v>67.483812</v>
      </c>
      <c r="Y804" s="64">
        <v>74.110718000000006</v>
      </c>
      <c r="Z804" s="64">
        <v>80.737624000000011</v>
      </c>
      <c r="AA804" s="64">
        <v>86.768000000000001</v>
      </c>
      <c r="AB804" s="64">
        <v>95.271264000000002</v>
      </c>
      <c r="AC804" s="64">
        <v>103.774528</v>
      </c>
      <c r="AD804" s="64">
        <v>112.27779200000001</v>
      </c>
      <c r="AE804" s="64">
        <v>120.78105600000001</v>
      </c>
      <c r="AF804" s="64">
        <v>130.15199999999999</v>
      </c>
      <c r="AG804" s="64">
        <v>136.65959999999998</v>
      </c>
      <c r="AH804" s="64">
        <v>143.16719999999998</v>
      </c>
      <c r="AI804" s="64">
        <v>149.67479999999998</v>
      </c>
      <c r="AJ804" s="64">
        <v>156.18239999999997</v>
      </c>
      <c r="AK804" s="64">
        <v>162.69</v>
      </c>
      <c r="AL804" s="64">
        <f t="shared" si="36"/>
        <v>162.69</v>
      </c>
      <c r="AM804" s="64">
        <f t="shared" si="36"/>
        <v>162.69</v>
      </c>
      <c r="AN804" s="64">
        <f t="shared" si="36"/>
        <v>162.69</v>
      </c>
      <c r="AO804" s="64">
        <f t="shared" si="36"/>
        <v>162.69</v>
      </c>
      <c r="AP804" s="64">
        <f t="shared" si="36"/>
        <v>162.69</v>
      </c>
      <c r="AQ804" s="64">
        <f t="shared" si="36"/>
        <v>162.69</v>
      </c>
      <c r="AR804" s="64">
        <f t="shared" si="36"/>
        <v>162.69</v>
      </c>
      <c r="AS804" s="64">
        <f t="shared" si="36"/>
        <v>162.69</v>
      </c>
      <c r="AT804" s="64">
        <f t="shared" si="36"/>
        <v>162.69</v>
      </c>
      <c r="AU804" s="64">
        <f t="shared" si="36"/>
        <v>162.69</v>
      </c>
      <c r="AV804" s="64">
        <f t="shared" si="36"/>
        <v>162.69</v>
      </c>
      <c r="AW804" s="64">
        <f t="shared" si="36"/>
        <v>162.69</v>
      </c>
      <c r="AX804" s="64">
        <f t="shared" si="36"/>
        <v>162.69</v>
      </c>
      <c r="AY804" s="64">
        <f t="shared" si="36"/>
        <v>162.69</v>
      </c>
      <c r="AZ804" s="64">
        <f t="shared" si="36"/>
        <v>162.69</v>
      </c>
      <c r="BA804" s="64">
        <f t="shared" si="36"/>
        <v>162.69</v>
      </c>
      <c r="BB804" s="64">
        <f t="shared" si="36"/>
        <v>162.69</v>
      </c>
      <c r="BC804" s="64">
        <f t="shared" si="36"/>
        <v>162.69</v>
      </c>
      <c r="BD804" s="64">
        <f t="shared" si="36"/>
        <v>162.69</v>
      </c>
      <c r="BE804" s="64">
        <f t="shared" si="36"/>
        <v>162.69</v>
      </c>
      <c r="BF804" s="64">
        <f t="shared" si="36"/>
        <v>162.69</v>
      </c>
      <c r="BG804" s="64">
        <f t="shared" si="36"/>
        <v>162.69</v>
      </c>
      <c r="BH804" s="64">
        <f t="shared" si="36"/>
        <v>162.69</v>
      </c>
      <c r="BI804" s="64">
        <f t="shared" si="36"/>
        <v>162.69</v>
      </c>
      <c r="BJ804" s="64">
        <f t="shared" si="36"/>
        <v>162.69</v>
      </c>
      <c r="BK804" s="64">
        <f t="shared" si="36"/>
        <v>162.69</v>
      </c>
      <c r="BL804" s="64">
        <f t="shared" si="36"/>
        <v>162.69</v>
      </c>
      <c r="BM804" s="64">
        <f t="shared" si="36"/>
        <v>162.69</v>
      </c>
      <c r="BN804" s="64">
        <f t="shared" si="36"/>
        <v>162.69</v>
      </c>
      <c r="BO804" s="64">
        <f t="shared" si="36"/>
        <v>162.69</v>
      </c>
      <c r="BP804" s="64">
        <f t="shared" si="36"/>
        <v>162.69</v>
      </c>
      <c r="BQ804" s="64">
        <f t="shared" si="36"/>
        <v>162.69</v>
      </c>
      <c r="BR804" s="64">
        <f t="shared" si="36"/>
        <v>162.69</v>
      </c>
      <c r="BS804" s="64">
        <f t="shared" si="36"/>
        <v>162.69</v>
      </c>
      <c r="BT804" s="64">
        <f t="shared" si="36"/>
        <v>162.69</v>
      </c>
      <c r="BU804" s="64">
        <f t="shared" si="36"/>
        <v>162.69</v>
      </c>
      <c r="BV804" s="64">
        <f t="shared" si="36"/>
        <v>162.69</v>
      </c>
      <c r="BW804" s="64">
        <f t="shared" si="36"/>
        <v>162.69</v>
      </c>
      <c r="BX804" s="64">
        <f t="shared" si="36"/>
        <v>162.69</v>
      </c>
      <c r="BY804" s="64">
        <f t="shared" si="36"/>
        <v>162.69</v>
      </c>
      <c r="BZ804" s="64">
        <f t="shared" si="36"/>
        <v>162.69</v>
      </c>
      <c r="CA804" s="64">
        <f t="shared" si="36"/>
        <v>162.69</v>
      </c>
      <c r="CB804" s="64">
        <f t="shared" si="36"/>
        <v>162.69</v>
      </c>
      <c r="CC804" s="64">
        <f t="shared" si="36"/>
        <v>162.69</v>
      </c>
      <c r="CD804" s="64">
        <f t="shared" si="36"/>
        <v>162.69</v>
      </c>
      <c r="CE804" s="64">
        <f t="shared" si="36"/>
        <v>162.69</v>
      </c>
      <c r="CF804" s="64">
        <f t="shared" si="36"/>
        <v>162.69</v>
      </c>
      <c r="CG804" s="64">
        <f t="shared" si="36"/>
        <v>162.69</v>
      </c>
      <c r="CH804" s="64">
        <f t="shared" si="36"/>
        <v>162.69</v>
      </c>
      <c r="CI804" s="64">
        <f t="shared" si="36"/>
        <v>162.69</v>
      </c>
    </row>
    <row r="805" spans="1:87" ht="14.25" customHeight="1" x14ac:dyDescent="0.35">
      <c r="A805" s="47" t="s">
        <v>162</v>
      </c>
      <c r="B805" s="64">
        <v>0</v>
      </c>
      <c r="C805" s="64">
        <v>11.998387499999998</v>
      </c>
      <c r="D805" s="64">
        <v>15.862274999999997</v>
      </c>
      <c r="E805" s="64">
        <v>19.726162499999997</v>
      </c>
      <c r="F805" s="64">
        <v>23.590049999999998</v>
      </c>
      <c r="G805" s="64">
        <v>27.114999999999998</v>
      </c>
      <c r="H805" s="64">
        <v>27.516844299999999</v>
      </c>
      <c r="I805" s="64">
        <v>27.918688599999999</v>
      </c>
      <c r="J805" s="64">
        <v>28.3205329</v>
      </c>
      <c r="K805" s="64">
        <v>28.7223772</v>
      </c>
      <c r="L805" s="64">
        <v>29.284199999999998</v>
      </c>
      <c r="M805" s="64">
        <v>30.092443919999997</v>
      </c>
      <c r="N805" s="64">
        <v>30.900687839999996</v>
      </c>
      <c r="O805" s="64">
        <v>31.708931759999995</v>
      </c>
      <c r="P805" s="64">
        <v>32.517175679999994</v>
      </c>
      <c r="Q805" s="64">
        <v>32.537999999999997</v>
      </c>
      <c r="R805" s="64">
        <v>36.676833599999995</v>
      </c>
      <c r="S805" s="64">
        <v>40.809159599999994</v>
      </c>
      <c r="T805" s="64">
        <v>44.941485599999993</v>
      </c>
      <c r="U805" s="64">
        <v>49.073811599999992</v>
      </c>
      <c r="V805" s="64">
        <v>54.23</v>
      </c>
      <c r="W805" s="64">
        <v>60.856905999999995</v>
      </c>
      <c r="X805" s="64">
        <v>67.483812</v>
      </c>
      <c r="Y805" s="64">
        <v>74.110718000000006</v>
      </c>
      <c r="Z805" s="64">
        <v>80.737624000000011</v>
      </c>
      <c r="AA805" s="64">
        <v>86.768000000000001</v>
      </c>
      <c r="AB805" s="64">
        <v>95.271264000000002</v>
      </c>
      <c r="AC805" s="64">
        <v>103.774528</v>
      </c>
      <c r="AD805" s="64">
        <v>112.27779200000001</v>
      </c>
      <c r="AE805" s="64">
        <v>120.78105600000001</v>
      </c>
      <c r="AF805" s="64">
        <v>130.15199999999999</v>
      </c>
      <c r="AG805" s="64">
        <v>136.65959999999998</v>
      </c>
      <c r="AH805" s="64">
        <v>143.16719999999998</v>
      </c>
      <c r="AI805" s="64">
        <v>149.67479999999998</v>
      </c>
      <c r="AJ805" s="64">
        <v>156.18239999999997</v>
      </c>
      <c r="AK805" s="64">
        <v>162.69</v>
      </c>
      <c r="AL805" s="64">
        <f t="shared" si="36"/>
        <v>162.69</v>
      </c>
      <c r="AM805" s="64">
        <f t="shared" si="36"/>
        <v>162.69</v>
      </c>
      <c r="AN805" s="64">
        <f t="shared" si="36"/>
        <v>162.69</v>
      </c>
      <c r="AO805" s="64">
        <f t="shared" si="36"/>
        <v>162.69</v>
      </c>
      <c r="AP805" s="64">
        <f t="shared" si="36"/>
        <v>162.69</v>
      </c>
      <c r="AQ805" s="64">
        <f t="shared" si="36"/>
        <v>162.69</v>
      </c>
      <c r="AR805" s="64">
        <f t="shared" si="36"/>
        <v>162.69</v>
      </c>
      <c r="AS805" s="64">
        <f t="shared" si="36"/>
        <v>162.69</v>
      </c>
      <c r="AT805" s="64">
        <f t="shared" si="36"/>
        <v>162.69</v>
      </c>
      <c r="AU805" s="64">
        <f t="shared" si="36"/>
        <v>162.69</v>
      </c>
      <c r="AV805" s="64">
        <f t="shared" si="36"/>
        <v>162.69</v>
      </c>
      <c r="AW805" s="64">
        <f t="shared" si="36"/>
        <v>162.69</v>
      </c>
      <c r="AX805" s="64">
        <f t="shared" si="36"/>
        <v>162.69</v>
      </c>
      <c r="AY805" s="64">
        <f t="shared" si="36"/>
        <v>162.69</v>
      </c>
      <c r="AZ805" s="64">
        <f t="shared" si="36"/>
        <v>162.69</v>
      </c>
      <c r="BA805" s="64">
        <f t="shared" si="36"/>
        <v>162.69</v>
      </c>
      <c r="BB805" s="64">
        <f t="shared" si="36"/>
        <v>162.69</v>
      </c>
      <c r="BC805" s="64">
        <f t="shared" si="36"/>
        <v>162.69</v>
      </c>
      <c r="BD805" s="64">
        <f t="shared" si="36"/>
        <v>162.69</v>
      </c>
      <c r="BE805" s="64">
        <f t="shared" si="36"/>
        <v>162.69</v>
      </c>
      <c r="BF805" s="64">
        <f t="shared" si="36"/>
        <v>162.69</v>
      </c>
      <c r="BG805" s="64">
        <f t="shared" si="36"/>
        <v>162.69</v>
      </c>
      <c r="BH805" s="64">
        <f t="shared" si="36"/>
        <v>162.69</v>
      </c>
      <c r="BI805" s="64">
        <f t="shared" si="36"/>
        <v>162.69</v>
      </c>
      <c r="BJ805" s="64">
        <f t="shared" si="36"/>
        <v>162.69</v>
      </c>
      <c r="BK805" s="64">
        <f t="shared" si="36"/>
        <v>162.69</v>
      </c>
      <c r="BL805" s="64">
        <f t="shared" si="36"/>
        <v>162.69</v>
      </c>
      <c r="BM805" s="64">
        <f t="shared" si="36"/>
        <v>162.69</v>
      </c>
      <c r="BN805" s="64">
        <f t="shared" si="36"/>
        <v>162.69</v>
      </c>
      <c r="BO805" s="64">
        <f t="shared" si="36"/>
        <v>162.69</v>
      </c>
      <c r="BP805" s="64">
        <f t="shared" si="36"/>
        <v>162.69</v>
      </c>
      <c r="BQ805" s="64">
        <f t="shared" si="36"/>
        <v>162.69</v>
      </c>
      <c r="BR805" s="64">
        <f t="shared" si="36"/>
        <v>162.69</v>
      </c>
      <c r="BS805" s="64">
        <f t="shared" si="36"/>
        <v>162.69</v>
      </c>
      <c r="BT805" s="64">
        <f t="shared" si="36"/>
        <v>162.69</v>
      </c>
      <c r="BU805" s="64">
        <f t="shared" si="36"/>
        <v>162.69</v>
      </c>
      <c r="BV805" s="64">
        <f t="shared" si="36"/>
        <v>162.69</v>
      </c>
      <c r="BW805" s="64">
        <f t="shared" si="36"/>
        <v>162.69</v>
      </c>
      <c r="BX805" s="64">
        <f t="shared" si="36"/>
        <v>162.69</v>
      </c>
      <c r="BY805" s="64">
        <f t="shared" si="36"/>
        <v>162.69</v>
      </c>
      <c r="BZ805" s="64">
        <f t="shared" si="36"/>
        <v>162.69</v>
      </c>
      <c r="CA805" s="64">
        <f t="shared" si="36"/>
        <v>162.69</v>
      </c>
      <c r="CB805" s="64">
        <f t="shared" si="36"/>
        <v>162.69</v>
      </c>
      <c r="CC805" s="64">
        <f t="shared" si="36"/>
        <v>162.69</v>
      </c>
      <c r="CD805" s="64">
        <f t="shared" si="36"/>
        <v>162.69</v>
      </c>
      <c r="CE805" s="64">
        <f t="shared" si="36"/>
        <v>162.69</v>
      </c>
      <c r="CF805" s="64">
        <f t="shared" si="36"/>
        <v>162.69</v>
      </c>
      <c r="CG805" s="64">
        <f t="shared" si="36"/>
        <v>162.69</v>
      </c>
      <c r="CH805" s="64">
        <f t="shared" si="36"/>
        <v>162.69</v>
      </c>
      <c r="CI805" s="64">
        <f t="shared" si="36"/>
        <v>162.69</v>
      </c>
    </row>
    <row r="806" spans="1:87" ht="14.25" customHeight="1" x14ac:dyDescent="0.35">
      <c r="A806" s="47" t="s">
        <v>292</v>
      </c>
      <c r="B806" s="64">
        <v>0</v>
      </c>
      <c r="C806" s="64">
        <v>11.998387499999998</v>
      </c>
      <c r="D806" s="64">
        <v>15.862274999999997</v>
      </c>
      <c r="E806" s="64">
        <v>19.726162499999997</v>
      </c>
      <c r="F806" s="64">
        <v>23.590049999999998</v>
      </c>
      <c r="G806" s="64">
        <v>27.114999999999998</v>
      </c>
      <c r="H806" s="64">
        <v>27.516844299999999</v>
      </c>
      <c r="I806" s="64">
        <v>27.918688599999999</v>
      </c>
      <c r="J806" s="64">
        <v>28.3205329</v>
      </c>
      <c r="K806" s="64">
        <v>28.7223772</v>
      </c>
      <c r="L806" s="64">
        <v>29.284199999999998</v>
      </c>
      <c r="M806" s="64">
        <v>30.092443919999997</v>
      </c>
      <c r="N806" s="64">
        <v>30.900687839999996</v>
      </c>
      <c r="O806" s="64">
        <v>31.708931759999995</v>
      </c>
      <c r="P806" s="64">
        <v>32.517175679999994</v>
      </c>
      <c r="Q806" s="64">
        <v>32.537999999999997</v>
      </c>
      <c r="R806" s="64">
        <v>36.676833599999995</v>
      </c>
      <c r="S806" s="64">
        <v>40.809159599999994</v>
      </c>
      <c r="T806" s="64">
        <v>44.941485599999993</v>
      </c>
      <c r="U806" s="64">
        <v>49.073811599999992</v>
      </c>
      <c r="V806" s="64">
        <v>54.23</v>
      </c>
      <c r="W806" s="64">
        <v>60.856905999999995</v>
      </c>
      <c r="X806" s="64">
        <v>67.483812</v>
      </c>
      <c r="Y806" s="64">
        <v>74.110718000000006</v>
      </c>
      <c r="Z806" s="64">
        <v>80.737624000000011</v>
      </c>
      <c r="AA806" s="64">
        <v>86.768000000000001</v>
      </c>
      <c r="AB806" s="64">
        <v>95.271264000000002</v>
      </c>
      <c r="AC806" s="64">
        <v>103.774528</v>
      </c>
      <c r="AD806" s="64">
        <v>112.27779200000001</v>
      </c>
      <c r="AE806" s="64">
        <v>120.78105600000001</v>
      </c>
      <c r="AF806" s="64">
        <v>130.15199999999999</v>
      </c>
      <c r="AG806" s="64">
        <v>136.65959999999998</v>
      </c>
      <c r="AH806" s="64">
        <v>143.16719999999998</v>
      </c>
      <c r="AI806" s="64">
        <v>149.67479999999998</v>
      </c>
      <c r="AJ806" s="64">
        <v>156.18239999999997</v>
      </c>
      <c r="AK806" s="64">
        <v>162.69</v>
      </c>
      <c r="AL806" s="64">
        <f t="shared" si="36"/>
        <v>162.69</v>
      </c>
      <c r="AM806" s="64">
        <f t="shared" si="36"/>
        <v>162.69</v>
      </c>
      <c r="AN806" s="64">
        <f t="shared" si="36"/>
        <v>162.69</v>
      </c>
      <c r="AO806" s="64">
        <f t="shared" si="36"/>
        <v>162.69</v>
      </c>
      <c r="AP806" s="64">
        <f t="shared" si="36"/>
        <v>162.69</v>
      </c>
      <c r="AQ806" s="64">
        <f t="shared" si="36"/>
        <v>162.69</v>
      </c>
      <c r="AR806" s="64">
        <f t="shared" si="36"/>
        <v>162.69</v>
      </c>
      <c r="AS806" s="64">
        <f t="shared" si="36"/>
        <v>162.69</v>
      </c>
      <c r="AT806" s="64">
        <f t="shared" si="36"/>
        <v>162.69</v>
      </c>
      <c r="AU806" s="64">
        <f t="shared" si="36"/>
        <v>162.69</v>
      </c>
      <c r="AV806" s="64">
        <f t="shared" si="36"/>
        <v>162.69</v>
      </c>
      <c r="AW806" s="64">
        <f t="shared" si="36"/>
        <v>162.69</v>
      </c>
      <c r="AX806" s="64">
        <f t="shared" si="36"/>
        <v>162.69</v>
      </c>
      <c r="AY806" s="64">
        <f t="shared" si="36"/>
        <v>162.69</v>
      </c>
      <c r="AZ806" s="64">
        <f t="shared" si="36"/>
        <v>162.69</v>
      </c>
      <c r="BA806" s="64">
        <f t="shared" si="36"/>
        <v>162.69</v>
      </c>
      <c r="BB806" s="64">
        <f t="shared" si="36"/>
        <v>162.69</v>
      </c>
      <c r="BC806" s="64">
        <f t="shared" si="36"/>
        <v>162.69</v>
      </c>
      <c r="BD806" s="64">
        <f t="shared" si="36"/>
        <v>162.69</v>
      </c>
      <c r="BE806" s="64">
        <f t="shared" si="36"/>
        <v>162.69</v>
      </c>
      <c r="BF806" s="64">
        <f t="shared" si="36"/>
        <v>162.69</v>
      </c>
      <c r="BG806" s="64">
        <f t="shared" si="36"/>
        <v>162.69</v>
      </c>
      <c r="BH806" s="64">
        <f t="shared" si="36"/>
        <v>162.69</v>
      </c>
      <c r="BI806" s="64">
        <f t="shared" si="36"/>
        <v>162.69</v>
      </c>
      <c r="BJ806" s="64">
        <f t="shared" si="36"/>
        <v>162.69</v>
      </c>
      <c r="BK806" s="64">
        <f t="shared" si="36"/>
        <v>162.69</v>
      </c>
      <c r="BL806" s="64">
        <f t="shared" si="36"/>
        <v>162.69</v>
      </c>
      <c r="BM806" s="64">
        <f t="shared" si="36"/>
        <v>162.69</v>
      </c>
      <c r="BN806" s="64">
        <f t="shared" si="36"/>
        <v>162.69</v>
      </c>
      <c r="BO806" s="64">
        <f t="shared" si="36"/>
        <v>162.69</v>
      </c>
      <c r="BP806" s="64">
        <f t="shared" si="36"/>
        <v>162.69</v>
      </c>
      <c r="BQ806" s="64">
        <f t="shared" si="36"/>
        <v>162.69</v>
      </c>
      <c r="BR806" s="64">
        <f t="shared" si="36"/>
        <v>162.69</v>
      </c>
      <c r="BS806" s="64">
        <f t="shared" si="36"/>
        <v>162.69</v>
      </c>
      <c r="BT806" s="64">
        <f t="shared" si="36"/>
        <v>162.69</v>
      </c>
      <c r="BU806" s="64">
        <f t="shared" si="36"/>
        <v>162.69</v>
      </c>
      <c r="BV806" s="64">
        <f t="shared" si="36"/>
        <v>162.69</v>
      </c>
      <c r="BW806" s="64">
        <f t="shared" si="36"/>
        <v>162.69</v>
      </c>
      <c r="BX806" s="64">
        <f t="shared" si="36"/>
        <v>162.69</v>
      </c>
      <c r="BY806" s="64">
        <f t="shared" si="36"/>
        <v>162.69</v>
      </c>
      <c r="BZ806" s="64">
        <f t="shared" si="36"/>
        <v>162.69</v>
      </c>
      <c r="CA806" s="64">
        <f t="shared" si="36"/>
        <v>162.69</v>
      </c>
      <c r="CB806" s="64">
        <f t="shared" si="36"/>
        <v>162.69</v>
      </c>
      <c r="CC806" s="64">
        <f t="shared" si="36"/>
        <v>162.69</v>
      </c>
      <c r="CD806" s="64">
        <f t="shared" si="36"/>
        <v>162.69</v>
      </c>
      <c r="CE806" s="64">
        <f t="shared" si="36"/>
        <v>162.69</v>
      </c>
      <c r="CF806" s="64">
        <f t="shared" si="36"/>
        <v>162.69</v>
      </c>
      <c r="CG806" s="64">
        <f t="shared" si="36"/>
        <v>162.69</v>
      </c>
      <c r="CH806" s="64">
        <f t="shared" si="36"/>
        <v>162.69</v>
      </c>
      <c r="CI806" s="64">
        <f t="shared" si="36"/>
        <v>162.69</v>
      </c>
    </row>
    <row r="807" spans="1:87" ht="14.25" customHeight="1" x14ac:dyDescent="0.35">
      <c r="A807" s="47" t="s">
        <v>164</v>
      </c>
      <c r="B807" s="64">
        <v>0</v>
      </c>
      <c r="C807" s="64">
        <v>11.998387499999998</v>
      </c>
      <c r="D807" s="64">
        <v>15.862274999999997</v>
      </c>
      <c r="E807" s="64">
        <v>19.726162499999997</v>
      </c>
      <c r="F807" s="64">
        <v>23.590049999999998</v>
      </c>
      <c r="G807" s="64">
        <v>27.114999999999998</v>
      </c>
      <c r="H807" s="64">
        <v>27.516844299999999</v>
      </c>
      <c r="I807" s="64">
        <v>27.918688599999999</v>
      </c>
      <c r="J807" s="64">
        <v>28.3205329</v>
      </c>
      <c r="K807" s="64">
        <v>28.7223772</v>
      </c>
      <c r="L807" s="64">
        <v>29.284199999999998</v>
      </c>
      <c r="M807" s="64">
        <v>30.092443919999997</v>
      </c>
      <c r="N807" s="64">
        <v>30.900687839999996</v>
      </c>
      <c r="O807" s="64">
        <v>31.708931759999995</v>
      </c>
      <c r="P807" s="64">
        <v>32.517175679999994</v>
      </c>
      <c r="Q807" s="64">
        <v>32.537999999999997</v>
      </c>
      <c r="R807" s="64">
        <v>36.676833599999995</v>
      </c>
      <c r="S807" s="64">
        <v>40.809159599999994</v>
      </c>
      <c r="T807" s="64">
        <v>44.941485599999993</v>
      </c>
      <c r="U807" s="64">
        <v>49.073811599999992</v>
      </c>
      <c r="V807" s="64">
        <v>54.23</v>
      </c>
      <c r="W807" s="64">
        <v>60.856905999999995</v>
      </c>
      <c r="X807" s="64">
        <v>67.483812</v>
      </c>
      <c r="Y807" s="64">
        <v>74.110718000000006</v>
      </c>
      <c r="Z807" s="64">
        <v>80.737624000000011</v>
      </c>
      <c r="AA807" s="64">
        <v>86.768000000000001</v>
      </c>
      <c r="AB807" s="64">
        <v>95.271264000000002</v>
      </c>
      <c r="AC807" s="64">
        <v>103.774528</v>
      </c>
      <c r="AD807" s="64">
        <v>112.27779200000001</v>
      </c>
      <c r="AE807" s="64">
        <v>120.78105600000001</v>
      </c>
      <c r="AF807" s="64">
        <v>130.15199999999999</v>
      </c>
      <c r="AG807" s="64">
        <v>136.65959999999998</v>
      </c>
      <c r="AH807" s="64">
        <v>143.16719999999998</v>
      </c>
      <c r="AI807" s="64">
        <v>149.67479999999998</v>
      </c>
      <c r="AJ807" s="64">
        <v>156.18239999999997</v>
      </c>
      <c r="AK807" s="64">
        <v>162.69</v>
      </c>
      <c r="AL807" s="64">
        <f t="shared" si="36"/>
        <v>162.69</v>
      </c>
      <c r="AM807" s="64">
        <f t="shared" si="36"/>
        <v>162.69</v>
      </c>
      <c r="AN807" s="64">
        <f t="shared" si="36"/>
        <v>162.69</v>
      </c>
      <c r="AO807" s="64">
        <f t="shared" si="36"/>
        <v>162.69</v>
      </c>
      <c r="AP807" s="64">
        <f t="shared" si="36"/>
        <v>162.69</v>
      </c>
      <c r="AQ807" s="64">
        <f t="shared" si="36"/>
        <v>162.69</v>
      </c>
      <c r="AR807" s="64">
        <f t="shared" si="36"/>
        <v>162.69</v>
      </c>
      <c r="AS807" s="64">
        <f t="shared" si="36"/>
        <v>162.69</v>
      </c>
      <c r="AT807" s="64">
        <f t="shared" si="36"/>
        <v>162.69</v>
      </c>
      <c r="AU807" s="64">
        <f t="shared" si="36"/>
        <v>162.69</v>
      </c>
      <c r="AV807" s="64">
        <f t="shared" si="36"/>
        <v>162.69</v>
      </c>
      <c r="AW807" s="64">
        <f t="shared" si="36"/>
        <v>162.69</v>
      </c>
      <c r="AX807" s="64">
        <f t="shared" si="36"/>
        <v>162.69</v>
      </c>
      <c r="AY807" s="64">
        <f t="shared" si="36"/>
        <v>162.69</v>
      </c>
      <c r="AZ807" s="64">
        <f t="shared" si="36"/>
        <v>162.69</v>
      </c>
      <c r="BA807" s="64">
        <f t="shared" si="36"/>
        <v>162.69</v>
      </c>
      <c r="BB807" s="64">
        <f t="shared" si="36"/>
        <v>162.69</v>
      </c>
      <c r="BC807" s="64">
        <f t="shared" si="36"/>
        <v>162.69</v>
      </c>
      <c r="BD807" s="64">
        <f t="shared" si="36"/>
        <v>162.69</v>
      </c>
      <c r="BE807" s="64">
        <f t="shared" si="36"/>
        <v>162.69</v>
      </c>
      <c r="BF807" s="64">
        <f t="shared" si="36"/>
        <v>162.69</v>
      </c>
      <c r="BG807" s="64">
        <f t="shared" si="36"/>
        <v>162.69</v>
      </c>
      <c r="BH807" s="64">
        <f t="shared" si="36"/>
        <v>162.69</v>
      </c>
      <c r="BI807" s="64">
        <f t="shared" si="36"/>
        <v>162.69</v>
      </c>
      <c r="BJ807" s="64">
        <f t="shared" si="36"/>
        <v>162.69</v>
      </c>
      <c r="BK807" s="64">
        <f t="shared" si="36"/>
        <v>162.69</v>
      </c>
      <c r="BL807" s="64">
        <f t="shared" si="36"/>
        <v>162.69</v>
      </c>
      <c r="BM807" s="64">
        <f t="shared" si="36"/>
        <v>162.69</v>
      </c>
      <c r="BN807" s="64">
        <f t="shared" si="36"/>
        <v>162.69</v>
      </c>
      <c r="BO807" s="64">
        <f t="shared" si="36"/>
        <v>162.69</v>
      </c>
      <c r="BP807" s="64">
        <f t="shared" si="36"/>
        <v>162.69</v>
      </c>
      <c r="BQ807" s="64">
        <f t="shared" si="36"/>
        <v>162.69</v>
      </c>
      <c r="BR807" s="64">
        <f t="shared" si="36"/>
        <v>162.69</v>
      </c>
      <c r="BS807" s="64">
        <f t="shared" si="36"/>
        <v>162.69</v>
      </c>
      <c r="BT807" s="64">
        <f t="shared" si="36"/>
        <v>162.69</v>
      </c>
      <c r="BU807" s="64">
        <f t="shared" si="36"/>
        <v>162.69</v>
      </c>
      <c r="BV807" s="64">
        <f t="shared" si="36"/>
        <v>162.69</v>
      </c>
      <c r="BW807" s="64">
        <f t="shared" si="36"/>
        <v>162.69</v>
      </c>
      <c r="BX807" s="64">
        <f t="shared" si="36"/>
        <v>162.69</v>
      </c>
      <c r="BY807" s="64">
        <f t="shared" si="36"/>
        <v>162.69</v>
      </c>
      <c r="BZ807" s="64">
        <f t="shared" si="36"/>
        <v>162.69</v>
      </c>
      <c r="CA807" s="64">
        <f t="shared" si="36"/>
        <v>162.69</v>
      </c>
      <c r="CB807" s="64">
        <f t="shared" si="36"/>
        <v>162.69</v>
      </c>
      <c r="CC807" s="64">
        <f t="shared" si="36"/>
        <v>162.69</v>
      </c>
      <c r="CD807" s="64">
        <f t="shared" si="36"/>
        <v>162.69</v>
      </c>
      <c r="CE807" s="64">
        <f t="shared" si="36"/>
        <v>162.69</v>
      </c>
      <c r="CF807" s="64">
        <f t="shared" si="36"/>
        <v>162.69</v>
      </c>
      <c r="CG807" s="64">
        <f t="shared" si="36"/>
        <v>162.69</v>
      </c>
      <c r="CH807" s="64">
        <f t="shared" si="36"/>
        <v>162.69</v>
      </c>
      <c r="CI807" s="64">
        <f t="shared" si="36"/>
        <v>162.69</v>
      </c>
    </row>
    <row r="808" spans="1:87" ht="14.25" customHeight="1" x14ac:dyDescent="0.35">
      <c r="A808" s="47" t="s">
        <v>165</v>
      </c>
      <c r="B808" s="64">
        <v>0</v>
      </c>
      <c r="C808" s="64">
        <v>11.998387499999998</v>
      </c>
      <c r="D808" s="64">
        <v>15.862274999999997</v>
      </c>
      <c r="E808" s="64">
        <v>19.726162499999997</v>
      </c>
      <c r="F808" s="64">
        <v>23.590049999999998</v>
      </c>
      <c r="G808" s="64">
        <v>27.114999999999998</v>
      </c>
      <c r="H808" s="64">
        <v>27.516844299999999</v>
      </c>
      <c r="I808" s="64">
        <v>27.918688599999999</v>
      </c>
      <c r="J808" s="64">
        <v>28.3205329</v>
      </c>
      <c r="K808" s="64">
        <v>28.7223772</v>
      </c>
      <c r="L808" s="64">
        <v>29.284199999999998</v>
      </c>
      <c r="M808" s="64">
        <v>30.092443919999997</v>
      </c>
      <c r="N808" s="64">
        <v>30.900687839999996</v>
      </c>
      <c r="O808" s="64">
        <v>31.708931759999995</v>
      </c>
      <c r="P808" s="64">
        <v>32.517175679999994</v>
      </c>
      <c r="Q808" s="64">
        <v>32.537999999999997</v>
      </c>
      <c r="R808" s="64">
        <v>36.676833599999995</v>
      </c>
      <c r="S808" s="64">
        <v>40.809159599999994</v>
      </c>
      <c r="T808" s="64">
        <v>44.941485599999993</v>
      </c>
      <c r="U808" s="64">
        <v>49.073811599999992</v>
      </c>
      <c r="V808" s="64">
        <v>54.23</v>
      </c>
      <c r="W808" s="64">
        <v>60.856905999999995</v>
      </c>
      <c r="X808" s="64">
        <v>67.483812</v>
      </c>
      <c r="Y808" s="64">
        <v>74.110718000000006</v>
      </c>
      <c r="Z808" s="64">
        <v>80.737624000000011</v>
      </c>
      <c r="AA808" s="64">
        <v>86.768000000000001</v>
      </c>
      <c r="AB808" s="64">
        <v>95.271264000000002</v>
      </c>
      <c r="AC808" s="64">
        <v>103.774528</v>
      </c>
      <c r="AD808" s="64">
        <v>112.27779200000001</v>
      </c>
      <c r="AE808" s="64">
        <v>120.78105600000001</v>
      </c>
      <c r="AF808" s="64">
        <v>130.15199999999999</v>
      </c>
      <c r="AG808" s="64">
        <v>136.65959999999998</v>
      </c>
      <c r="AH808" s="64">
        <v>143.16719999999998</v>
      </c>
      <c r="AI808" s="64">
        <v>149.67479999999998</v>
      </c>
      <c r="AJ808" s="64">
        <v>156.18239999999997</v>
      </c>
      <c r="AK808" s="64">
        <v>162.69</v>
      </c>
      <c r="AL808" s="64">
        <f t="shared" si="36"/>
        <v>162.69</v>
      </c>
      <c r="AM808" s="64">
        <f t="shared" si="36"/>
        <v>162.69</v>
      </c>
      <c r="AN808" s="64">
        <f t="shared" si="36"/>
        <v>162.69</v>
      </c>
      <c r="AO808" s="64">
        <f t="shared" si="36"/>
        <v>162.69</v>
      </c>
      <c r="AP808" s="64">
        <f t="shared" si="36"/>
        <v>162.69</v>
      </c>
      <c r="AQ808" s="64">
        <f t="shared" ref="AQ808:CI808" si="37">+AP808</f>
        <v>162.69</v>
      </c>
      <c r="AR808" s="64">
        <f t="shared" si="37"/>
        <v>162.69</v>
      </c>
      <c r="AS808" s="64">
        <f t="shared" si="37"/>
        <v>162.69</v>
      </c>
      <c r="AT808" s="64">
        <f t="shared" si="37"/>
        <v>162.69</v>
      </c>
      <c r="AU808" s="64">
        <f t="shared" si="37"/>
        <v>162.69</v>
      </c>
      <c r="AV808" s="64">
        <f t="shared" si="37"/>
        <v>162.69</v>
      </c>
      <c r="AW808" s="64">
        <f t="shared" si="37"/>
        <v>162.69</v>
      </c>
      <c r="AX808" s="64">
        <f t="shared" si="37"/>
        <v>162.69</v>
      </c>
      <c r="AY808" s="64">
        <f t="shared" si="37"/>
        <v>162.69</v>
      </c>
      <c r="AZ808" s="64">
        <f t="shared" si="37"/>
        <v>162.69</v>
      </c>
      <c r="BA808" s="64">
        <f t="shared" si="37"/>
        <v>162.69</v>
      </c>
      <c r="BB808" s="64">
        <f t="shared" si="37"/>
        <v>162.69</v>
      </c>
      <c r="BC808" s="64">
        <f t="shared" si="37"/>
        <v>162.69</v>
      </c>
      <c r="BD808" s="64">
        <f t="shared" si="37"/>
        <v>162.69</v>
      </c>
      <c r="BE808" s="64">
        <f t="shared" si="37"/>
        <v>162.69</v>
      </c>
      <c r="BF808" s="64">
        <f t="shared" si="37"/>
        <v>162.69</v>
      </c>
      <c r="BG808" s="64">
        <f t="shared" si="37"/>
        <v>162.69</v>
      </c>
      <c r="BH808" s="64">
        <f t="shared" si="37"/>
        <v>162.69</v>
      </c>
      <c r="BI808" s="64">
        <f t="shared" si="37"/>
        <v>162.69</v>
      </c>
      <c r="BJ808" s="64">
        <f t="shared" si="37"/>
        <v>162.69</v>
      </c>
      <c r="BK808" s="64">
        <f t="shared" si="37"/>
        <v>162.69</v>
      </c>
      <c r="BL808" s="64">
        <f t="shared" si="37"/>
        <v>162.69</v>
      </c>
      <c r="BM808" s="64">
        <f t="shared" si="37"/>
        <v>162.69</v>
      </c>
      <c r="BN808" s="64">
        <f t="shared" si="37"/>
        <v>162.69</v>
      </c>
      <c r="BO808" s="64">
        <f t="shared" si="37"/>
        <v>162.69</v>
      </c>
      <c r="BP808" s="64">
        <f t="shared" si="37"/>
        <v>162.69</v>
      </c>
      <c r="BQ808" s="64">
        <f t="shared" si="37"/>
        <v>162.69</v>
      </c>
      <c r="BR808" s="64">
        <f t="shared" si="37"/>
        <v>162.69</v>
      </c>
      <c r="BS808" s="64">
        <f t="shared" si="37"/>
        <v>162.69</v>
      </c>
      <c r="BT808" s="64">
        <f t="shared" si="37"/>
        <v>162.69</v>
      </c>
      <c r="BU808" s="64">
        <f t="shared" si="37"/>
        <v>162.69</v>
      </c>
      <c r="BV808" s="64">
        <f t="shared" si="37"/>
        <v>162.69</v>
      </c>
      <c r="BW808" s="64">
        <f t="shared" si="37"/>
        <v>162.69</v>
      </c>
      <c r="BX808" s="64">
        <f t="shared" si="37"/>
        <v>162.69</v>
      </c>
      <c r="BY808" s="64">
        <f t="shared" si="37"/>
        <v>162.69</v>
      </c>
      <c r="BZ808" s="64">
        <f t="shared" si="37"/>
        <v>162.69</v>
      </c>
      <c r="CA808" s="64">
        <f t="shared" si="37"/>
        <v>162.69</v>
      </c>
      <c r="CB808" s="64">
        <f t="shared" si="37"/>
        <v>162.69</v>
      </c>
      <c r="CC808" s="64">
        <f t="shared" si="37"/>
        <v>162.69</v>
      </c>
      <c r="CD808" s="64">
        <f t="shared" si="37"/>
        <v>162.69</v>
      </c>
      <c r="CE808" s="64">
        <f t="shared" si="37"/>
        <v>162.69</v>
      </c>
      <c r="CF808" s="64">
        <f t="shared" si="37"/>
        <v>162.69</v>
      </c>
      <c r="CG808" s="64">
        <f t="shared" si="37"/>
        <v>162.69</v>
      </c>
      <c r="CH808" s="64">
        <f t="shared" si="37"/>
        <v>162.69</v>
      </c>
      <c r="CI808" s="64">
        <f t="shared" si="37"/>
        <v>162.69</v>
      </c>
    </row>
    <row r="809" spans="1:87" ht="14.25" customHeight="1" x14ac:dyDescent="0.35">
      <c r="A809" s="47" t="s">
        <v>166</v>
      </c>
      <c r="B809" s="64">
        <v>0</v>
      </c>
      <c r="C809" s="64">
        <v>11.998387499999998</v>
      </c>
      <c r="D809" s="64">
        <v>15.862274999999997</v>
      </c>
      <c r="E809" s="64">
        <v>19.726162499999997</v>
      </c>
      <c r="F809" s="64">
        <v>23.590049999999998</v>
      </c>
      <c r="G809" s="64">
        <v>27.114999999999998</v>
      </c>
      <c r="H809" s="64">
        <v>27.516844299999999</v>
      </c>
      <c r="I809" s="64">
        <v>27.918688599999999</v>
      </c>
      <c r="J809" s="64">
        <v>28.3205329</v>
      </c>
      <c r="K809" s="64">
        <v>28.7223772</v>
      </c>
      <c r="L809" s="64">
        <v>29.284199999999998</v>
      </c>
      <c r="M809" s="64">
        <v>30.092443919999997</v>
      </c>
      <c r="N809" s="64">
        <v>30.900687839999996</v>
      </c>
      <c r="O809" s="64">
        <v>31.708931759999995</v>
      </c>
      <c r="P809" s="64">
        <v>32.517175679999994</v>
      </c>
      <c r="Q809" s="64">
        <v>32.537999999999997</v>
      </c>
      <c r="R809" s="64">
        <v>36.676833599999995</v>
      </c>
      <c r="S809" s="64">
        <v>40.809159599999994</v>
      </c>
      <c r="T809" s="64">
        <v>44.941485599999993</v>
      </c>
      <c r="U809" s="64">
        <v>49.073811599999992</v>
      </c>
      <c r="V809" s="64">
        <v>54.23</v>
      </c>
      <c r="W809" s="64">
        <v>60.856905999999995</v>
      </c>
      <c r="X809" s="64">
        <v>67.483812</v>
      </c>
      <c r="Y809" s="64">
        <v>74.110718000000006</v>
      </c>
      <c r="Z809" s="64">
        <v>80.737624000000011</v>
      </c>
      <c r="AA809" s="64">
        <v>86.768000000000001</v>
      </c>
      <c r="AB809" s="64">
        <v>95.271264000000002</v>
      </c>
      <c r="AC809" s="64">
        <v>103.774528</v>
      </c>
      <c r="AD809" s="64">
        <v>112.27779200000001</v>
      </c>
      <c r="AE809" s="64">
        <v>120.78105600000001</v>
      </c>
      <c r="AF809" s="64">
        <v>130.15199999999999</v>
      </c>
      <c r="AG809" s="64">
        <v>136.65959999999998</v>
      </c>
      <c r="AH809" s="64">
        <v>143.16719999999998</v>
      </c>
      <c r="AI809" s="64">
        <v>149.67479999999998</v>
      </c>
      <c r="AJ809" s="64">
        <v>156.18239999999997</v>
      </c>
      <c r="AK809" s="64">
        <v>162.69</v>
      </c>
      <c r="AL809" s="64">
        <f t="shared" ref="AL809:CI814" si="38">+AK809</f>
        <v>162.69</v>
      </c>
      <c r="AM809" s="64">
        <f t="shared" si="38"/>
        <v>162.69</v>
      </c>
      <c r="AN809" s="64">
        <f t="shared" si="38"/>
        <v>162.69</v>
      </c>
      <c r="AO809" s="64">
        <f t="shared" si="38"/>
        <v>162.69</v>
      </c>
      <c r="AP809" s="64">
        <f t="shared" si="38"/>
        <v>162.69</v>
      </c>
      <c r="AQ809" s="64">
        <f t="shared" si="38"/>
        <v>162.69</v>
      </c>
      <c r="AR809" s="64">
        <f t="shared" si="38"/>
        <v>162.69</v>
      </c>
      <c r="AS809" s="64">
        <f t="shared" si="38"/>
        <v>162.69</v>
      </c>
      <c r="AT809" s="64">
        <f t="shared" si="38"/>
        <v>162.69</v>
      </c>
      <c r="AU809" s="64">
        <f t="shared" si="38"/>
        <v>162.69</v>
      </c>
      <c r="AV809" s="64">
        <f t="shared" si="38"/>
        <v>162.69</v>
      </c>
      <c r="AW809" s="64">
        <f t="shared" si="38"/>
        <v>162.69</v>
      </c>
      <c r="AX809" s="64">
        <f t="shared" si="38"/>
        <v>162.69</v>
      </c>
      <c r="AY809" s="64">
        <f t="shared" si="38"/>
        <v>162.69</v>
      </c>
      <c r="AZ809" s="64">
        <f t="shared" si="38"/>
        <v>162.69</v>
      </c>
      <c r="BA809" s="64">
        <f t="shared" si="38"/>
        <v>162.69</v>
      </c>
      <c r="BB809" s="64">
        <f t="shared" si="38"/>
        <v>162.69</v>
      </c>
      <c r="BC809" s="64">
        <f t="shared" si="38"/>
        <v>162.69</v>
      </c>
      <c r="BD809" s="64">
        <f t="shared" si="38"/>
        <v>162.69</v>
      </c>
      <c r="BE809" s="64">
        <f t="shared" si="38"/>
        <v>162.69</v>
      </c>
      <c r="BF809" s="64">
        <f t="shared" si="38"/>
        <v>162.69</v>
      </c>
      <c r="BG809" s="64">
        <f t="shared" si="38"/>
        <v>162.69</v>
      </c>
      <c r="BH809" s="64">
        <f t="shared" si="38"/>
        <v>162.69</v>
      </c>
      <c r="BI809" s="64">
        <f t="shared" si="38"/>
        <v>162.69</v>
      </c>
      <c r="BJ809" s="64">
        <f t="shared" si="38"/>
        <v>162.69</v>
      </c>
      <c r="BK809" s="64">
        <f t="shared" si="38"/>
        <v>162.69</v>
      </c>
      <c r="BL809" s="64">
        <f t="shared" si="38"/>
        <v>162.69</v>
      </c>
      <c r="BM809" s="64">
        <f t="shared" si="38"/>
        <v>162.69</v>
      </c>
      <c r="BN809" s="64">
        <f t="shared" si="38"/>
        <v>162.69</v>
      </c>
      <c r="BO809" s="64">
        <f t="shared" si="38"/>
        <v>162.69</v>
      </c>
      <c r="BP809" s="64">
        <f t="shared" si="38"/>
        <v>162.69</v>
      </c>
      <c r="BQ809" s="64">
        <f t="shared" si="38"/>
        <v>162.69</v>
      </c>
      <c r="BR809" s="64">
        <f t="shared" si="38"/>
        <v>162.69</v>
      </c>
      <c r="BS809" s="64">
        <f t="shared" si="38"/>
        <v>162.69</v>
      </c>
      <c r="BT809" s="64">
        <f t="shared" si="38"/>
        <v>162.69</v>
      </c>
      <c r="BU809" s="64">
        <f t="shared" si="38"/>
        <v>162.69</v>
      </c>
      <c r="BV809" s="64">
        <f t="shared" si="38"/>
        <v>162.69</v>
      </c>
      <c r="BW809" s="64">
        <f t="shared" si="38"/>
        <v>162.69</v>
      </c>
      <c r="BX809" s="64">
        <f t="shared" si="38"/>
        <v>162.69</v>
      </c>
      <c r="BY809" s="64">
        <f t="shared" si="38"/>
        <v>162.69</v>
      </c>
      <c r="BZ809" s="64">
        <f t="shared" si="38"/>
        <v>162.69</v>
      </c>
      <c r="CA809" s="64">
        <f t="shared" si="38"/>
        <v>162.69</v>
      </c>
      <c r="CB809" s="64">
        <f t="shared" si="38"/>
        <v>162.69</v>
      </c>
      <c r="CC809" s="64">
        <f t="shared" si="38"/>
        <v>162.69</v>
      </c>
      <c r="CD809" s="64">
        <f t="shared" si="38"/>
        <v>162.69</v>
      </c>
      <c r="CE809" s="64">
        <f t="shared" si="38"/>
        <v>162.69</v>
      </c>
      <c r="CF809" s="64">
        <f t="shared" si="38"/>
        <v>162.69</v>
      </c>
      <c r="CG809" s="64">
        <f t="shared" si="38"/>
        <v>162.69</v>
      </c>
      <c r="CH809" s="64">
        <f t="shared" si="38"/>
        <v>162.69</v>
      </c>
      <c r="CI809" s="64">
        <f t="shared" si="38"/>
        <v>162.69</v>
      </c>
    </row>
    <row r="810" spans="1:87" ht="14.25" customHeight="1" x14ac:dyDescent="0.35">
      <c r="A810" s="47" t="s">
        <v>167</v>
      </c>
      <c r="B810" s="64">
        <v>0</v>
      </c>
      <c r="C810" s="64">
        <v>11.998387499999998</v>
      </c>
      <c r="D810" s="64">
        <v>15.862274999999997</v>
      </c>
      <c r="E810" s="64">
        <v>19.726162499999997</v>
      </c>
      <c r="F810" s="64">
        <v>23.590049999999998</v>
      </c>
      <c r="G810" s="64">
        <v>27.114999999999998</v>
      </c>
      <c r="H810" s="64">
        <v>27.516844299999999</v>
      </c>
      <c r="I810" s="64">
        <v>27.918688599999999</v>
      </c>
      <c r="J810" s="64">
        <v>28.3205329</v>
      </c>
      <c r="K810" s="64">
        <v>28.7223772</v>
      </c>
      <c r="L810" s="64">
        <v>29.284199999999998</v>
      </c>
      <c r="M810" s="64">
        <v>30.092443919999997</v>
      </c>
      <c r="N810" s="64">
        <v>30.900687839999996</v>
      </c>
      <c r="O810" s="64">
        <v>31.708931759999995</v>
      </c>
      <c r="P810" s="64">
        <v>32.517175679999994</v>
      </c>
      <c r="Q810" s="64">
        <v>32.537999999999997</v>
      </c>
      <c r="R810" s="64">
        <v>36.676833599999995</v>
      </c>
      <c r="S810" s="64">
        <v>40.809159599999994</v>
      </c>
      <c r="T810" s="64">
        <v>44.941485599999993</v>
      </c>
      <c r="U810" s="64">
        <v>49.073811599999992</v>
      </c>
      <c r="V810" s="64">
        <v>54.23</v>
      </c>
      <c r="W810" s="64">
        <v>60.856905999999995</v>
      </c>
      <c r="X810" s="64">
        <v>67.483812</v>
      </c>
      <c r="Y810" s="64">
        <v>74.110718000000006</v>
      </c>
      <c r="Z810" s="64">
        <v>80.737624000000011</v>
      </c>
      <c r="AA810" s="64">
        <v>86.768000000000001</v>
      </c>
      <c r="AB810" s="64">
        <v>95.271264000000002</v>
      </c>
      <c r="AC810" s="64">
        <v>103.774528</v>
      </c>
      <c r="AD810" s="64">
        <v>112.27779200000001</v>
      </c>
      <c r="AE810" s="64">
        <v>120.78105600000001</v>
      </c>
      <c r="AF810" s="64">
        <v>130.15199999999999</v>
      </c>
      <c r="AG810" s="64">
        <v>136.65959999999998</v>
      </c>
      <c r="AH810" s="64">
        <v>143.16719999999998</v>
      </c>
      <c r="AI810" s="64">
        <v>149.67479999999998</v>
      </c>
      <c r="AJ810" s="64">
        <v>156.18239999999997</v>
      </c>
      <c r="AK810" s="64">
        <v>162.69</v>
      </c>
      <c r="AL810" s="64">
        <f t="shared" si="38"/>
        <v>162.69</v>
      </c>
      <c r="AM810" s="64">
        <f t="shared" si="38"/>
        <v>162.69</v>
      </c>
      <c r="AN810" s="64">
        <f t="shared" si="38"/>
        <v>162.69</v>
      </c>
      <c r="AO810" s="64">
        <f t="shared" si="38"/>
        <v>162.69</v>
      </c>
      <c r="AP810" s="64">
        <f t="shared" si="38"/>
        <v>162.69</v>
      </c>
      <c r="AQ810" s="64">
        <f t="shared" si="38"/>
        <v>162.69</v>
      </c>
      <c r="AR810" s="64">
        <f t="shared" si="38"/>
        <v>162.69</v>
      </c>
      <c r="AS810" s="64">
        <f t="shared" si="38"/>
        <v>162.69</v>
      </c>
      <c r="AT810" s="64">
        <f t="shared" si="38"/>
        <v>162.69</v>
      </c>
      <c r="AU810" s="64">
        <f t="shared" si="38"/>
        <v>162.69</v>
      </c>
      <c r="AV810" s="64">
        <f t="shared" si="38"/>
        <v>162.69</v>
      </c>
      <c r="AW810" s="64">
        <f t="shared" si="38"/>
        <v>162.69</v>
      </c>
      <c r="AX810" s="64">
        <f t="shared" si="38"/>
        <v>162.69</v>
      </c>
      <c r="AY810" s="64">
        <f t="shared" si="38"/>
        <v>162.69</v>
      </c>
      <c r="AZ810" s="64">
        <f t="shared" si="38"/>
        <v>162.69</v>
      </c>
      <c r="BA810" s="64">
        <f t="shared" si="38"/>
        <v>162.69</v>
      </c>
      <c r="BB810" s="64">
        <f t="shared" si="38"/>
        <v>162.69</v>
      </c>
      <c r="BC810" s="64">
        <f t="shared" si="38"/>
        <v>162.69</v>
      </c>
      <c r="BD810" s="64">
        <f t="shared" si="38"/>
        <v>162.69</v>
      </c>
      <c r="BE810" s="64">
        <f t="shared" si="38"/>
        <v>162.69</v>
      </c>
      <c r="BF810" s="64">
        <f t="shared" si="38"/>
        <v>162.69</v>
      </c>
      <c r="BG810" s="64">
        <f t="shared" si="38"/>
        <v>162.69</v>
      </c>
      <c r="BH810" s="64">
        <f t="shared" si="38"/>
        <v>162.69</v>
      </c>
      <c r="BI810" s="64">
        <f t="shared" si="38"/>
        <v>162.69</v>
      </c>
      <c r="BJ810" s="64">
        <f t="shared" si="38"/>
        <v>162.69</v>
      </c>
      <c r="BK810" s="64">
        <f t="shared" si="38"/>
        <v>162.69</v>
      </c>
      <c r="BL810" s="64">
        <f t="shared" si="38"/>
        <v>162.69</v>
      </c>
      <c r="BM810" s="64">
        <f t="shared" si="38"/>
        <v>162.69</v>
      </c>
      <c r="BN810" s="64">
        <f t="shared" si="38"/>
        <v>162.69</v>
      </c>
      <c r="BO810" s="64">
        <f t="shared" si="38"/>
        <v>162.69</v>
      </c>
      <c r="BP810" s="64">
        <f t="shared" si="38"/>
        <v>162.69</v>
      </c>
      <c r="BQ810" s="64">
        <f t="shared" si="38"/>
        <v>162.69</v>
      </c>
      <c r="BR810" s="64">
        <f t="shared" si="38"/>
        <v>162.69</v>
      </c>
      <c r="BS810" s="64">
        <f t="shared" si="38"/>
        <v>162.69</v>
      </c>
      <c r="BT810" s="64">
        <f t="shared" si="38"/>
        <v>162.69</v>
      </c>
      <c r="BU810" s="64">
        <f t="shared" si="38"/>
        <v>162.69</v>
      </c>
      <c r="BV810" s="64">
        <f t="shared" si="38"/>
        <v>162.69</v>
      </c>
      <c r="BW810" s="64">
        <f t="shared" si="38"/>
        <v>162.69</v>
      </c>
      <c r="BX810" s="64">
        <f t="shared" si="38"/>
        <v>162.69</v>
      </c>
      <c r="BY810" s="64">
        <f t="shared" si="38"/>
        <v>162.69</v>
      </c>
      <c r="BZ810" s="64">
        <f t="shared" si="38"/>
        <v>162.69</v>
      </c>
      <c r="CA810" s="64">
        <f t="shared" si="38"/>
        <v>162.69</v>
      </c>
      <c r="CB810" s="64">
        <f t="shared" si="38"/>
        <v>162.69</v>
      </c>
      <c r="CC810" s="64">
        <f t="shared" si="38"/>
        <v>162.69</v>
      </c>
      <c r="CD810" s="64">
        <f t="shared" si="38"/>
        <v>162.69</v>
      </c>
      <c r="CE810" s="64">
        <f t="shared" si="38"/>
        <v>162.69</v>
      </c>
      <c r="CF810" s="64">
        <f t="shared" si="38"/>
        <v>162.69</v>
      </c>
      <c r="CG810" s="64">
        <f t="shared" si="38"/>
        <v>162.69</v>
      </c>
      <c r="CH810" s="64">
        <f t="shared" si="38"/>
        <v>162.69</v>
      </c>
      <c r="CI810" s="64">
        <f t="shared" si="38"/>
        <v>162.69</v>
      </c>
    </row>
    <row r="811" spans="1:87" ht="14.25" customHeight="1" x14ac:dyDescent="0.35">
      <c r="A811" s="47" t="s">
        <v>168</v>
      </c>
      <c r="B811" s="64">
        <v>0</v>
      </c>
      <c r="C811" s="64">
        <v>11.998387499999998</v>
      </c>
      <c r="D811" s="64">
        <v>15.862274999999997</v>
      </c>
      <c r="E811" s="64">
        <v>19.726162499999997</v>
      </c>
      <c r="F811" s="64">
        <v>23.590049999999998</v>
      </c>
      <c r="G811" s="64">
        <v>27.114999999999998</v>
      </c>
      <c r="H811" s="64">
        <v>27.516844299999999</v>
      </c>
      <c r="I811" s="64">
        <v>27.918688599999999</v>
      </c>
      <c r="J811" s="64">
        <v>28.3205329</v>
      </c>
      <c r="K811" s="64">
        <v>28.7223772</v>
      </c>
      <c r="L811" s="64">
        <v>29.284199999999998</v>
      </c>
      <c r="M811" s="64">
        <v>30.092443919999997</v>
      </c>
      <c r="N811" s="64">
        <v>30.900687839999996</v>
      </c>
      <c r="O811" s="64">
        <v>31.708931759999995</v>
      </c>
      <c r="P811" s="64">
        <v>32.517175679999994</v>
      </c>
      <c r="Q811" s="64">
        <v>32.537999999999997</v>
      </c>
      <c r="R811" s="64">
        <v>36.676833599999995</v>
      </c>
      <c r="S811" s="64">
        <v>40.809159599999994</v>
      </c>
      <c r="T811" s="64">
        <v>44.941485599999993</v>
      </c>
      <c r="U811" s="64">
        <v>49.073811599999992</v>
      </c>
      <c r="V811" s="64">
        <v>54.23</v>
      </c>
      <c r="W811" s="64">
        <v>60.856905999999995</v>
      </c>
      <c r="X811" s="64">
        <v>67.483812</v>
      </c>
      <c r="Y811" s="64">
        <v>74.110718000000006</v>
      </c>
      <c r="Z811" s="64">
        <v>80.737624000000011</v>
      </c>
      <c r="AA811" s="64">
        <v>86.768000000000001</v>
      </c>
      <c r="AB811" s="64">
        <v>95.271264000000002</v>
      </c>
      <c r="AC811" s="64">
        <v>103.774528</v>
      </c>
      <c r="AD811" s="64">
        <v>112.27779200000001</v>
      </c>
      <c r="AE811" s="64">
        <v>120.78105600000001</v>
      </c>
      <c r="AF811" s="64">
        <v>130.15199999999999</v>
      </c>
      <c r="AG811" s="64">
        <v>136.65959999999998</v>
      </c>
      <c r="AH811" s="64">
        <v>143.16719999999998</v>
      </c>
      <c r="AI811" s="64">
        <v>149.67479999999998</v>
      </c>
      <c r="AJ811" s="64">
        <v>156.18239999999997</v>
      </c>
      <c r="AK811" s="64">
        <v>162.69</v>
      </c>
      <c r="AL811" s="64">
        <f t="shared" si="38"/>
        <v>162.69</v>
      </c>
      <c r="AM811" s="64">
        <f t="shared" si="38"/>
        <v>162.69</v>
      </c>
      <c r="AN811" s="64">
        <f t="shared" si="38"/>
        <v>162.69</v>
      </c>
      <c r="AO811" s="64">
        <f t="shared" si="38"/>
        <v>162.69</v>
      </c>
      <c r="AP811" s="64">
        <f t="shared" si="38"/>
        <v>162.69</v>
      </c>
      <c r="AQ811" s="64">
        <f t="shared" si="38"/>
        <v>162.69</v>
      </c>
      <c r="AR811" s="64">
        <f t="shared" si="38"/>
        <v>162.69</v>
      </c>
      <c r="AS811" s="64">
        <f t="shared" si="38"/>
        <v>162.69</v>
      </c>
      <c r="AT811" s="64">
        <f t="shared" si="38"/>
        <v>162.69</v>
      </c>
      <c r="AU811" s="64">
        <f t="shared" si="38"/>
        <v>162.69</v>
      </c>
      <c r="AV811" s="64">
        <f t="shared" si="38"/>
        <v>162.69</v>
      </c>
      <c r="AW811" s="64">
        <f t="shared" si="38"/>
        <v>162.69</v>
      </c>
      <c r="AX811" s="64">
        <f t="shared" si="38"/>
        <v>162.69</v>
      </c>
      <c r="AY811" s="64">
        <f t="shared" si="38"/>
        <v>162.69</v>
      </c>
      <c r="AZ811" s="64">
        <f t="shared" si="38"/>
        <v>162.69</v>
      </c>
      <c r="BA811" s="64">
        <f t="shared" si="38"/>
        <v>162.69</v>
      </c>
      <c r="BB811" s="64">
        <f t="shared" si="38"/>
        <v>162.69</v>
      </c>
      <c r="BC811" s="64">
        <f t="shared" si="38"/>
        <v>162.69</v>
      </c>
      <c r="BD811" s="64">
        <f t="shared" si="38"/>
        <v>162.69</v>
      </c>
      <c r="BE811" s="64">
        <f t="shared" si="38"/>
        <v>162.69</v>
      </c>
      <c r="BF811" s="64">
        <f t="shared" si="38"/>
        <v>162.69</v>
      </c>
      <c r="BG811" s="64">
        <f t="shared" si="38"/>
        <v>162.69</v>
      </c>
      <c r="BH811" s="64">
        <f t="shared" si="38"/>
        <v>162.69</v>
      </c>
      <c r="BI811" s="64">
        <f t="shared" si="38"/>
        <v>162.69</v>
      </c>
      <c r="BJ811" s="64">
        <f t="shared" si="38"/>
        <v>162.69</v>
      </c>
      <c r="BK811" s="64">
        <f t="shared" si="38"/>
        <v>162.69</v>
      </c>
      <c r="BL811" s="64">
        <f t="shared" si="38"/>
        <v>162.69</v>
      </c>
      <c r="BM811" s="64">
        <f t="shared" si="38"/>
        <v>162.69</v>
      </c>
      <c r="BN811" s="64">
        <f t="shared" si="38"/>
        <v>162.69</v>
      </c>
      <c r="BO811" s="64">
        <f t="shared" si="38"/>
        <v>162.69</v>
      </c>
      <c r="BP811" s="64">
        <f t="shared" si="38"/>
        <v>162.69</v>
      </c>
      <c r="BQ811" s="64">
        <f t="shared" si="38"/>
        <v>162.69</v>
      </c>
      <c r="BR811" s="64">
        <f t="shared" si="38"/>
        <v>162.69</v>
      </c>
      <c r="BS811" s="64">
        <f t="shared" si="38"/>
        <v>162.69</v>
      </c>
      <c r="BT811" s="64">
        <f t="shared" si="38"/>
        <v>162.69</v>
      </c>
      <c r="BU811" s="64">
        <f t="shared" si="38"/>
        <v>162.69</v>
      </c>
      <c r="BV811" s="64">
        <f t="shared" si="38"/>
        <v>162.69</v>
      </c>
      <c r="BW811" s="64">
        <f t="shared" si="38"/>
        <v>162.69</v>
      </c>
      <c r="BX811" s="64">
        <f t="shared" si="38"/>
        <v>162.69</v>
      </c>
      <c r="BY811" s="64">
        <f t="shared" si="38"/>
        <v>162.69</v>
      </c>
      <c r="BZ811" s="64">
        <f t="shared" si="38"/>
        <v>162.69</v>
      </c>
      <c r="CA811" s="64">
        <f t="shared" si="38"/>
        <v>162.69</v>
      </c>
      <c r="CB811" s="64">
        <f t="shared" si="38"/>
        <v>162.69</v>
      </c>
      <c r="CC811" s="64">
        <f t="shared" si="38"/>
        <v>162.69</v>
      </c>
      <c r="CD811" s="64">
        <f t="shared" si="38"/>
        <v>162.69</v>
      </c>
      <c r="CE811" s="64">
        <f t="shared" si="38"/>
        <v>162.69</v>
      </c>
      <c r="CF811" s="64">
        <f t="shared" si="38"/>
        <v>162.69</v>
      </c>
      <c r="CG811" s="64">
        <f t="shared" si="38"/>
        <v>162.69</v>
      </c>
      <c r="CH811" s="64">
        <f t="shared" si="38"/>
        <v>162.69</v>
      </c>
      <c r="CI811" s="64">
        <f t="shared" si="38"/>
        <v>162.69</v>
      </c>
    </row>
    <row r="812" spans="1:87" ht="14.25" customHeight="1" x14ac:dyDescent="0.35">
      <c r="A812" s="47" t="s">
        <v>169</v>
      </c>
      <c r="B812" s="64">
        <v>0</v>
      </c>
      <c r="C812" s="64">
        <v>11.998387499999998</v>
      </c>
      <c r="D812" s="64">
        <v>15.862274999999997</v>
      </c>
      <c r="E812" s="64">
        <v>19.726162499999997</v>
      </c>
      <c r="F812" s="64">
        <v>23.590049999999998</v>
      </c>
      <c r="G812" s="64">
        <v>27.114999999999998</v>
      </c>
      <c r="H812" s="64">
        <v>27.516844299999999</v>
      </c>
      <c r="I812" s="64">
        <v>27.918688599999999</v>
      </c>
      <c r="J812" s="64">
        <v>28.3205329</v>
      </c>
      <c r="K812" s="64">
        <v>28.7223772</v>
      </c>
      <c r="L812" s="64">
        <v>29.284199999999998</v>
      </c>
      <c r="M812" s="64">
        <v>30.092443919999997</v>
      </c>
      <c r="N812" s="64">
        <v>30.900687839999996</v>
      </c>
      <c r="O812" s="64">
        <v>31.708931759999995</v>
      </c>
      <c r="P812" s="64">
        <v>32.517175679999994</v>
      </c>
      <c r="Q812" s="64">
        <v>32.537999999999997</v>
      </c>
      <c r="R812" s="64">
        <v>36.676833599999995</v>
      </c>
      <c r="S812" s="64">
        <v>40.809159599999994</v>
      </c>
      <c r="T812" s="64">
        <v>44.941485599999993</v>
      </c>
      <c r="U812" s="64">
        <v>49.073811599999992</v>
      </c>
      <c r="V812" s="64">
        <v>54.23</v>
      </c>
      <c r="W812" s="64">
        <v>60.856905999999995</v>
      </c>
      <c r="X812" s="64">
        <v>67.483812</v>
      </c>
      <c r="Y812" s="64">
        <v>74.110718000000006</v>
      </c>
      <c r="Z812" s="64">
        <v>80.737624000000011</v>
      </c>
      <c r="AA812" s="64">
        <v>86.768000000000001</v>
      </c>
      <c r="AB812" s="64">
        <v>95.271264000000002</v>
      </c>
      <c r="AC812" s="64">
        <v>103.774528</v>
      </c>
      <c r="AD812" s="64">
        <v>112.27779200000001</v>
      </c>
      <c r="AE812" s="64">
        <v>120.78105600000001</v>
      </c>
      <c r="AF812" s="64">
        <v>130.15199999999999</v>
      </c>
      <c r="AG812" s="64">
        <v>136.65959999999998</v>
      </c>
      <c r="AH812" s="64">
        <v>143.16719999999998</v>
      </c>
      <c r="AI812" s="64">
        <v>149.67479999999998</v>
      </c>
      <c r="AJ812" s="64">
        <v>156.18239999999997</v>
      </c>
      <c r="AK812" s="64">
        <v>162.69</v>
      </c>
      <c r="AL812" s="64">
        <f t="shared" si="38"/>
        <v>162.69</v>
      </c>
      <c r="AM812" s="64">
        <f t="shared" si="38"/>
        <v>162.69</v>
      </c>
      <c r="AN812" s="64">
        <f t="shared" si="38"/>
        <v>162.69</v>
      </c>
      <c r="AO812" s="64">
        <f t="shared" si="38"/>
        <v>162.69</v>
      </c>
      <c r="AP812" s="64">
        <f t="shared" si="38"/>
        <v>162.69</v>
      </c>
      <c r="AQ812" s="64">
        <f t="shared" si="38"/>
        <v>162.69</v>
      </c>
      <c r="AR812" s="64">
        <f t="shared" si="38"/>
        <v>162.69</v>
      </c>
      <c r="AS812" s="64">
        <f t="shared" si="38"/>
        <v>162.69</v>
      </c>
      <c r="AT812" s="64">
        <f t="shared" si="38"/>
        <v>162.69</v>
      </c>
      <c r="AU812" s="64">
        <f t="shared" si="38"/>
        <v>162.69</v>
      </c>
      <c r="AV812" s="64">
        <f t="shared" si="38"/>
        <v>162.69</v>
      </c>
      <c r="AW812" s="64">
        <f t="shared" si="38"/>
        <v>162.69</v>
      </c>
      <c r="AX812" s="64">
        <f t="shared" si="38"/>
        <v>162.69</v>
      </c>
      <c r="AY812" s="64">
        <f t="shared" si="38"/>
        <v>162.69</v>
      </c>
      <c r="AZ812" s="64">
        <f t="shared" si="38"/>
        <v>162.69</v>
      </c>
      <c r="BA812" s="64">
        <f t="shared" si="38"/>
        <v>162.69</v>
      </c>
      <c r="BB812" s="64">
        <f t="shared" si="38"/>
        <v>162.69</v>
      </c>
      <c r="BC812" s="64">
        <f t="shared" si="38"/>
        <v>162.69</v>
      </c>
      <c r="BD812" s="64">
        <f t="shared" si="38"/>
        <v>162.69</v>
      </c>
      <c r="BE812" s="64">
        <f t="shared" si="38"/>
        <v>162.69</v>
      </c>
      <c r="BF812" s="64">
        <f t="shared" si="38"/>
        <v>162.69</v>
      </c>
      <c r="BG812" s="64">
        <f t="shared" si="38"/>
        <v>162.69</v>
      </c>
      <c r="BH812" s="64">
        <f t="shared" si="38"/>
        <v>162.69</v>
      </c>
      <c r="BI812" s="64">
        <f t="shared" si="38"/>
        <v>162.69</v>
      </c>
      <c r="BJ812" s="64">
        <f t="shared" si="38"/>
        <v>162.69</v>
      </c>
      <c r="BK812" s="64">
        <f t="shared" si="38"/>
        <v>162.69</v>
      </c>
      <c r="BL812" s="64">
        <f t="shared" si="38"/>
        <v>162.69</v>
      </c>
      <c r="BM812" s="64">
        <f t="shared" si="38"/>
        <v>162.69</v>
      </c>
      <c r="BN812" s="64">
        <f t="shared" si="38"/>
        <v>162.69</v>
      </c>
      <c r="BO812" s="64">
        <f t="shared" si="38"/>
        <v>162.69</v>
      </c>
      <c r="BP812" s="64">
        <f t="shared" si="38"/>
        <v>162.69</v>
      </c>
      <c r="BQ812" s="64">
        <f t="shared" si="38"/>
        <v>162.69</v>
      </c>
      <c r="BR812" s="64">
        <f t="shared" si="38"/>
        <v>162.69</v>
      </c>
      <c r="BS812" s="64">
        <f t="shared" si="38"/>
        <v>162.69</v>
      </c>
      <c r="BT812" s="64">
        <f t="shared" si="38"/>
        <v>162.69</v>
      </c>
      <c r="BU812" s="64">
        <f t="shared" si="38"/>
        <v>162.69</v>
      </c>
      <c r="BV812" s="64">
        <f t="shared" si="38"/>
        <v>162.69</v>
      </c>
      <c r="BW812" s="64">
        <f t="shared" si="38"/>
        <v>162.69</v>
      </c>
      <c r="BX812" s="64">
        <f t="shared" si="38"/>
        <v>162.69</v>
      </c>
      <c r="BY812" s="64">
        <f t="shared" si="38"/>
        <v>162.69</v>
      </c>
      <c r="BZ812" s="64">
        <f t="shared" si="38"/>
        <v>162.69</v>
      </c>
      <c r="CA812" s="64">
        <f t="shared" si="38"/>
        <v>162.69</v>
      </c>
      <c r="CB812" s="64">
        <f t="shared" si="38"/>
        <v>162.69</v>
      </c>
      <c r="CC812" s="64">
        <f t="shared" si="38"/>
        <v>162.69</v>
      </c>
      <c r="CD812" s="64">
        <f t="shared" si="38"/>
        <v>162.69</v>
      </c>
      <c r="CE812" s="64">
        <f t="shared" si="38"/>
        <v>162.69</v>
      </c>
      <c r="CF812" s="64">
        <f t="shared" si="38"/>
        <v>162.69</v>
      </c>
      <c r="CG812" s="64">
        <f t="shared" si="38"/>
        <v>162.69</v>
      </c>
      <c r="CH812" s="64">
        <f t="shared" si="38"/>
        <v>162.69</v>
      </c>
      <c r="CI812" s="64">
        <f t="shared" si="38"/>
        <v>162.69</v>
      </c>
    </row>
    <row r="813" spans="1:87" ht="14.25" customHeight="1" x14ac:dyDescent="0.35">
      <c r="A813" s="47" t="s">
        <v>170</v>
      </c>
      <c r="B813" s="64">
        <v>0</v>
      </c>
      <c r="C813" s="64">
        <v>11.998387499999998</v>
      </c>
      <c r="D813" s="64">
        <v>15.862274999999997</v>
      </c>
      <c r="E813" s="64">
        <v>19.726162499999997</v>
      </c>
      <c r="F813" s="64">
        <v>23.590049999999998</v>
      </c>
      <c r="G813" s="64">
        <v>27.114999999999998</v>
      </c>
      <c r="H813" s="64">
        <v>27.516844299999999</v>
      </c>
      <c r="I813" s="64">
        <v>27.918688599999999</v>
      </c>
      <c r="J813" s="64">
        <v>28.3205329</v>
      </c>
      <c r="K813" s="64">
        <v>28.7223772</v>
      </c>
      <c r="L813" s="64">
        <v>29.284199999999998</v>
      </c>
      <c r="M813" s="64">
        <v>30.092443919999997</v>
      </c>
      <c r="N813" s="64">
        <v>30.900687839999996</v>
      </c>
      <c r="O813" s="64">
        <v>31.708931759999995</v>
      </c>
      <c r="P813" s="64">
        <v>32.517175679999994</v>
      </c>
      <c r="Q813" s="64">
        <v>32.537999999999997</v>
      </c>
      <c r="R813" s="64">
        <v>36.676833599999995</v>
      </c>
      <c r="S813" s="64">
        <v>40.809159599999994</v>
      </c>
      <c r="T813" s="64">
        <v>44.941485599999993</v>
      </c>
      <c r="U813" s="64">
        <v>49.073811599999992</v>
      </c>
      <c r="V813" s="64">
        <v>54.23</v>
      </c>
      <c r="W813" s="64">
        <v>60.856905999999995</v>
      </c>
      <c r="X813" s="64">
        <v>67.483812</v>
      </c>
      <c r="Y813" s="64">
        <v>74.110718000000006</v>
      </c>
      <c r="Z813" s="64">
        <v>80.737624000000011</v>
      </c>
      <c r="AA813" s="64">
        <v>86.768000000000001</v>
      </c>
      <c r="AB813" s="64">
        <v>95.271264000000002</v>
      </c>
      <c r="AC813" s="64">
        <v>103.774528</v>
      </c>
      <c r="AD813" s="64">
        <v>112.27779200000001</v>
      </c>
      <c r="AE813" s="64">
        <v>120.78105600000001</v>
      </c>
      <c r="AF813" s="64">
        <v>130.15199999999999</v>
      </c>
      <c r="AG813" s="64">
        <v>136.65959999999998</v>
      </c>
      <c r="AH813" s="64">
        <v>143.16719999999998</v>
      </c>
      <c r="AI813" s="64">
        <v>149.67479999999998</v>
      </c>
      <c r="AJ813" s="64">
        <v>156.18239999999997</v>
      </c>
      <c r="AK813" s="64">
        <v>162.69</v>
      </c>
      <c r="AL813" s="64">
        <f t="shared" si="38"/>
        <v>162.69</v>
      </c>
      <c r="AM813" s="64">
        <f t="shared" si="38"/>
        <v>162.69</v>
      </c>
      <c r="AN813" s="64">
        <f t="shared" si="38"/>
        <v>162.69</v>
      </c>
      <c r="AO813" s="64">
        <f t="shared" si="38"/>
        <v>162.69</v>
      </c>
      <c r="AP813" s="64">
        <f t="shared" si="38"/>
        <v>162.69</v>
      </c>
      <c r="AQ813" s="64">
        <f t="shared" si="38"/>
        <v>162.69</v>
      </c>
      <c r="AR813" s="64">
        <f t="shared" si="38"/>
        <v>162.69</v>
      </c>
      <c r="AS813" s="64">
        <f t="shared" si="38"/>
        <v>162.69</v>
      </c>
      <c r="AT813" s="64">
        <f t="shared" si="38"/>
        <v>162.69</v>
      </c>
      <c r="AU813" s="64">
        <f t="shared" si="38"/>
        <v>162.69</v>
      </c>
      <c r="AV813" s="64">
        <f t="shared" si="38"/>
        <v>162.69</v>
      </c>
      <c r="AW813" s="64">
        <f t="shared" si="38"/>
        <v>162.69</v>
      </c>
      <c r="AX813" s="64">
        <f t="shared" si="38"/>
        <v>162.69</v>
      </c>
      <c r="AY813" s="64">
        <f t="shared" si="38"/>
        <v>162.69</v>
      </c>
      <c r="AZ813" s="64">
        <f t="shared" si="38"/>
        <v>162.69</v>
      </c>
      <c r="BA813" s="64">
        <f t="shared" si="38"/>
        <v>162.69</v>
      </c>
      <c r="BB813" s="64">
        <f t="shared" si="38"/>
        <v>162.69</v>
      </c>
      <c r="BC813" s="64">
        <f t="shared" si="38"/>
        <v>162.69</v>
      </c>
      <c r="BD813" s="64">
        <f t="shared" si="38"/>
        <v>162.69</v>
      </c>
      <c r="BE813" s="64">
        <f t="shared" si="38"/>
        <v>162.69</v>
      </c>
      <c r="BF813" s="64">
        <f t="shared" si="38"/>
        <v>162.69</v>
      </c>
      <c r="BG813" s="64">
        <f t="shared" si="38"/>
        <v>162.69</v>
      </c>
      <c r="BH813" s="64">
        <f t="shared" si="38"/>
        <v>162.69</v>
      </c>
      <c r="BI813" s="64">
        <f t="shared" si="38"/>
        <v>162.69</v>
      </c>
      <c r="BJ813" s="64">
        <f t="shared" si="38"/>
        <v>162.69</v>
      </c>
      <c r="BK813" s="64">
        <f t="shared" si="38"/>
        <v>162.69</v>
      </c>
      <c r="BL813" s="64">
        <f t="shared" si="38"/>
        <v>162.69</v>
      </c>
      <c r="BM813" s="64">
        <f t="shared" si="38"/>
        <v>162.69</v>
      </c>
      <c r="BN813" s="64">
        <f t="shared" si="38"/>
        <v>162.69</v>
      </c>
      <c r="BO813" s="64">
        <f t="shared" si="38"/>
        <v>162.69</v>
      </c>
      <c r="BP813" s="64">
        <f t="shared" si="38"/>
        <v>162.69</v>
      </c>
      <c r="BQ813" s="64">
        <f t="shared" si="38"/>
        <v>162.69</v>
      </c>
      <c r="BR813" s="64">
        <f t="shared" si="38"/>
        <v>162.69</v>
      </c>
      <c r="BS813" s="64">
        <f t="shared" si="38"/>
        <v>162.69</v>
      </c>
      <c r="BT813" s="64">
        <f t="shared" si="38"/>
        <v>162.69</v>
      </c>
      <c r="BU813" s="64">
        <f t="shared" si="38"/>
        <v>162.69</v>
      </c>
      <c r="BV813" s="64">
        <f t="shared" si="38"/>
        <v>162.69</v>
      </c>
      <c r="BW813" s="64">
        <f t="shared" si="38"/>
        <v>162.69</v>
      </c>
      <c r="BX813" s="64">
        <f t="shared" si="38"/>
        <v>162.69</v>
      </c>
      <c r="BY813" s="64">
        <f t="shared" si="38"/>
        <v>162.69</v>
      </c>
      <c r="BZ813" s="64">
        <f t="shared" si="38"/>
        <v>162.69</v>
      </c>
      <c r="CA813" s="64">
        <f t="shared" si="38"/>
        <v>162.69</v>
      </c>
      <c r="CB813" s="64">
        <f t="shared" si="38"/>
        <v>162.69</v>
      </c>
      <c r="CC813" s="64">
        <f t="shared" si="38"/>
        <v>162.69</v>
      </c>
      <c r="CD813" s="64">
        <f t="shared" si="38"/>
        <v>162.69</v>
      </c>
      <c r="CE813" s="64">
        <f t="shared" si="38"/>
        <v>162.69</v>
      </c>
      <c r="CF813" s="64">
        <f t="shared" si="38"/>
        <v>162.69</v>
      </c>
      <c r="CG813" s="64">
        <f t="shared" si="38"/>
        <v>162.69</v>
      </c>
      <c r="CH813" s="64">
        <f t="shared" si="38"/>
        <v>162.69</v>
      </c>
      <c r="CI813" s="64">
        <f t="shared" si="38"/>
        <v>162.69</v>
      </c>
    </row>
    <row r="814" spans="1:87" ht="14.25" customHeight="1" x14ac:dyDescent="0.35">
      <c r="A814" s="47" t="s">
        <v>171</v>
      </c>
      <c r="B814" s="64">
        <v>0</v>
      </c>
      <c r="C814" s="64">
        <v>11.998387499999998</v>
      </c>
      <c r="D814" s="64">
        <v>15.862274999999997</v>
      </c>
      <c r="E814" s="64">
        <v>19.726162499999997</v>
      </c>
      <c r="F814" s="64">
        <v>23.590049999999998</v>
      </c>
      <c r="G814" s="64">
        <v>27.114999999999998</v>
      </c>
      <c r="H814" s="64">
        <v>27.516844299999999</v>
      </c>
      <c r="I814" s="64">
        <v>27.918688599999999</v>
      </c>
      <c r="J814" s="64">
        <v>28.3205329</v>
      </c>
      <c r="K814" s="64">
        <v>28.7223772</v>
      </c>
      <c r="L814" s="64">
        <v>29.284199999999998</v>
      </c>
      <c r="M814" s="64">
        <v>30.092443919999997</v>
      </c>
      <c r="N814" s="64">
        <v>30.900687839999996</v>
      </c>
      <c r="O814" s="64">
        <v>31.708931759999995</v>
      </c>
      <c r="P814" s="64">
        <v>32.517175679999994</v>
      </c>
      <c r="Q814" s="64">
        <v>32.537999999999997</v>
      </c>
      <c r="R814" s="64">
        <v>36.676833599999995</v>
      </c>
      <c r="S814" s="64">
        <v>40.809159599999994</v>
      </c>
      <c r="T814" s="64">
        <v>44.941485599999993</v>
      </c>
      <c r="U814" s="64">
        <v>49.073811599999992</v>
      </c>
      <c r="V814" s="64">
        <v>54.23</v>
      </c>
      <c r="W814" s="64">
        <v>60.856905999999995</v>
      </c>
      <c r="X814" s="64">
        <v>67.483812</v>
      </c>
      <c r="Y814" s="64">
        <v>74.110718000000006</v>
      </c>
      <c r="Z814" s="64">
        <v>80.737624000000011</v>
      </c>
      <c r="AA814" s="64">
        <v>86.768000000000001</v>
      </c>
      <c r="AB814" s="64">
        <v>95.271264000000002</v>
      </c>
      <c r="AC814" s="64">
        <v>103.774528</v>
      </c>
      <c r="AD814" s="64">
        <v>112.27779200000001</v>
      </c>
      <c r="AE814" s="64">
        <v>120.78105600000001</v>
      </c>
      <c r="AF814" s="64">
        <v>130.15199999999999</v>
      </c>
      <c r="AG814" s="64">
        <v>136.65959999999998</v>
      </c>
      <c r="AH814" s="64">
        <v>143.16719999999998</v>
      </c>
      <c r="AI814" s="64">
        <v>149.67479999999998</v>
      </c>
      <c r="AJ814" s="64">
        <v>156.18239999999997</v>
      </c>
      <c r="AK814" s="64">
        <v>162.69</v>
      </c>
      <c r="AL814" s="64">
        <f t="shared" si="38"/>
        <v>162.69</v>
      </c>
      <c r="AM814" s="64">
        <f t="shared" si="38"/>
        <v>162.69</v>
      </c>
      <c r="AN814" s="64">
        <f t="shared" si="38"/>
        <v>162.69</v>
      </c>
      <c r="AO814" s="64">
        <f t="shared" si="38"/>
        <v>162.69</v>
      </c>
      <c r="AP814" s="64">
        <f t="shared" si="38"/>
        <v>162.69</v>
      </c>
      <c r="AQ814" s="64">
        <f t="shared" ref="AQ814:CI814" si="39">+AP814</f>
        <v>162.69</v>
      </c>
      <c r="AR814" s="64">
        <f t="shared" si="39"/>
        <v>162.69</v>
      </c>
      <c r="AS814" s="64">
        <f t="shared" si="39"/>
        <v>162.69</v>
      </c>
      <c r="AT814" s="64">
        <f t="shared" si="39"/>
        <v>162.69</v>
      </c>
      <c r="AU814" s="64">
        <f t="shared" si="39"/>
        <v>162.69</v>
      </c>
      <c r="AV814" s="64">
        <f t="shared" si="39"/>
        <v>162.69</v>
      </c>
      <c r="AW814" s="64">
        <f t="shared" si="39"/>
        <v>162.69</v>
      </c>
      <c r="AX814" s="64">
        <f t="shared" si="39"/>
        <v>162.69</v>
      </c>
      <c r="AY814" s="64">
        <f t="shared" si="39"/>
        <v>162.69</v>
      </c>
      <c r="AZ814" s="64">
        <f t="shared" si="39"/>
        <v>162.69</v>
      </c>
      <c r="BA814" s="64">
        <f t="shared" si="39"/>
        <v>162.69</v>
      </c>
      <c r="BB814" s="64">
        <f t="shared" si="39"/>
        <v>162.69</v>
      </c>
      <c r="BC814" s="64">
        <f t="shared" si="39"/>
        <v>162.69</v>
      </c>
      <c r="BD814" s="64">
        <f t="shared" si="39"/>
        <v>162.69</v>
      </c>
      <c r="BE814" s="64">
        <f t="shared" si="39"/>
        <v>162.69</v>
      </c>
      <c r="BF814" s="64">
        <f t="shared" si="39"/>
        <v>162.69</v>
      </c>
      <c r="BG814" s="64">
        <f t="shared" si="39"/>
        <v>162.69</v>
      </c>
      <c r="BH814" s="64">
        <f t="shared" si="39"/>
        <v>162.69</v>
      </c>
      <c r="BI814" s="64">
        <f t="shared" si="39"/>
        <v>162.69</v>
      </c>
      <c r="BJ814" s="64">
        <f t="shared" si="39"/>
        <v>162.69</v>
      </c>
      <c r="BK814" s="64">
        <f t="shared" si="39"/>
        <v>162.69</v>
      </c>
      <c r="BL814" s="64">
        <f t="shared" si="39"/>
        <v>162.69</v>
      </c>
      <c r="BM814" s="64">
        <f t="shared" si="39"/>
        <v>162.69</v>
      </c>
      <c r="BN814" s="64">
        <f t="shared" si="39"/>
        <v>162.69</v>
      </c>
      <c r="BO814" s="64">
        <f t="shared" si="39"/>
        <v>162.69</v>
      </c>
      <c r="BP814" s="64">
        <f t="shared" si="39"/>
        <v>162.69</v>
      </c>
      <c r="BQ814" s="64">
        <f t="shared" si="39"/>
        <v>162.69</v>
      </c>
      <c r="BR814" s="64">
        <f t="shared" si="39"/>
        <v>162.69</v>
      </c>
      <c r="BS814" s="64">
        <f t="shared" si="39"/>
        <v>162.69</v>
      </c>
      <c r="BT814" s="64">
        <f t="shared" si="39"/>
        <v>162.69</v>
      </c>
      <c r="BU814" s="64">
        <f t="shared" si="39"/>
        <v>162.69</v>
      </c>
      <c r="BV814" s="64">
        <f t="shared" si="39"/>
        <v>162.69</v>
      </c>
      <c r="BW814" s="64">
        <f t="shared" si="39"/>
        <v>162.69</v>
      </c>
      <c r="BX814" s="64">
        <f t="shared" si="39"/>
        <v>162.69</v>
      </c>
      <c r="BY814" s="64">
        <f t="shared" si="39"/>
        <v>162.69</v>
      </c>
      <c r="BZ814" s="64">
        <f t="shared" si="39"/>
        <v>162.69</v>
      </c>
      <c r="CA814" s="64">
        <f t="shared" si="39"/>
        <v>162.69</v>
      </c>
      <c r="CB814" s="64">
        <f t="shared" si="39"/>
        <v>162.69</v>
      </c>
      <c r="CC814" s="64">
        <f t="shared" si="39"/>
        <v>162.69</v>
      </c>
      <c r="CD814" s="64">
        <f t="shared" si="39"/>
        <v>162.69</v>
      </c>
      <c r="CE814" s="64">
        <f t="shared" si="39"/>
        <v>162.69</v>
      </c>
      <c r="CF814" s="64">
        <f t="shared" si="39"/>
        <v>162.69</v>
      </c>
      <c r="CG814" s="64">
        <f t="shared" si="39"/>
        <v>162.69</v>
      </c>
      <c r="CH814" s="64">
        <f t="shared" si="39"/>
        <v>162.69</v>
      </c>
      <c r="CI814" s="64">
        <f t="shared" si="39"/>
        <v>162.69</v>
      </c>
    </row>
    <row r="815" spans="1:87" ht="14.25" customHeight="1" x14ac:dyDescent="0.35">
      <c r="A815" s="47" t="s">
        <v>172</v>
      </c>
      <c r="B815" s="64">
        <v>0</v>
      </c>
      <c r="C815" s="64">
        <v>11.998387499999998</v>
      </c>
      <c r="D815" s="64">
        <v>15.862274999999997</v>
      </c>
      <c r="E815" s="64">
        <v>19.726162499999997</v>
      </c>
      <c r="F815" s="64">
        <v>23.590049999999998</v>
      </c>
      <c r="G815" s="64">
        <v>27.114999999999998</v>
      </c>
      <c r="H815" s="64">
        <v>27.516844299999999</v>
      </c>
      <c r="I815" s="64">
        <v>27.918688599999999</v>
      </c>
      <c r="J815" s="64">
        <v>28.3205329</v>
      </c>
      <c r="K815" s="64">
        <v>28.7223772</v>
      </c>
      <c r="L815" s="64">
        <v>29.284199999999998</v>
      </c>
      <c r="M815" s="64">
        <v>30.092443919999997</v>
      </c>
      <c r="N815" s="64">
        <v>30.900687839999996</v>
      </c>
      <c r="O815" s="64">
        <v>31.708931759999995</v>
      </c>
      <c r="P815" s="64">
        <v>32.517175679999994</v>
      </c>
      <c r="Q815" s="64">
        <v>32.537999999999997</v>
      </c>
      <c r="R815" s="64">
        <v>36.676833599999995</v>
      </c>
      <c r="S815" s="64">
        <v>40.809159599999994</v>
      </c>
      <c r="T815" s="64">
        <v>44.941485599999993</v>
      </c>
      <c r="U815" s="64">
        <v>49.073811599999992</v>
      </c>
      <c r="V815" s="64">
        <v>54.23</v>
      </c>
      <c r="W815" s="64">
        <v>60.856905999999995</v>
      </c>
      <c r="X815" s="64">
        <v>67.483812</v>
      </c>
      <c r="Y815" s="64">
        <v>74.110718000000006</v>
      </c>
      <c r="Z815" s="64">
        <v>80.737624000000011</v>
      </c>
      <c r="AA815" s="64">
        <v>86.768000000000001</v>
      </c>
      <c r="AB815" s="64">
        <v>95.271264000000002</v>
      </c>
      <c r="AC815" s="64">
        <v>103.774528</v>
      </c>
      <c r="AD815" s="64">
        <v>112.27779200000001</v>
      </c>
      <c r="AE815" s="64">
        <v>120.78105600000001</v>
      </c>
      <c r="AF815" s="64">
        <v>130.15199999999999</v>
      </c>
      <c r="AG815" s="64">
        <v>136.65959999999998</v>
      </c>
      <c r="AH815" s="64">
        <v>143.16719999999998</v>
      </c>
      <c r="AI815" s="64">
        <v>149.67479999999998</v>
      </c>
      <c r="AJ815" s="64">
        <v>156.18239999999997</v>
      </c>
      <c r="AK815" s="64">
        <v>162.69</v>
      </c>
      <c r="AL815" s="64">
        <f t="shared" ref="AL815:CI820" si="40">+AK815</f>
        <v>162.69</v>
      </c>
      <c r="AM815" s="64">
        <f t="shared" si="40"/>
        <v>162.69</v>
      </c>
      <c r="AN815" s="64">
        <f t="shared" si="40"/>
        <v>162.69</v>
      </c>
      <c r="AO815" s="64">
        <f t="shared" si="40"/>
        <v>162.69</v>
      </c>
      <c r="AP815" s="64">
        <f t="shared" si="40"/>
        <v>162.69</v>
      </c>
      <c r="AQ815" s="64">
        <f t="shared" si="40"/>
        <v>162.69</v>
      </c>
      <c r="AR815" s="64">
        <f t="shared" si="40"/>
        <v>162.69</v>
      </c>
      <c r="AS815" s="64">
        <f t="shared" si="40"/>
        <v>162.69</v>
      </c>
      <c r="AT815" s="64">
        <f t="shared" si="40"/>
        <v>162.69</v>
      </c>
      <c r="AU815" s="64">
        <f t="shared" si="40"/>
        <v>162.69</v>
      </c>
      <c r="AV815" s="64">
        <f t="shared" si="40"/>
        <v>162.69</v>
      </c>
      <c r="AW815" s="64">
        <f t="shared" si="40"/>
        <v>162.69</v>
      </c>
      <c r="AX815" s="64">
        <f t="shared" si="40"/>
        <v>162.69</v>
      </c>
      <c r="AY815" s="64">
        <f t="shared" si="40"/>
        <v>162.69</v>
      </c>
      <c r="AZ815" s="64">
        <f t="shared" si="40"/>
        <v>162.69</v>
      </c>
      <c r="BA815" s="64">
        <f t="shared" si="40"/>
        <v>162.69</v>
      </c>
      <c r="BB815" s="64">
        <f t="shared" si="40"/>
        <v>162.69</v>
      </c>
      <c r="BC815" s="64">
        <f t="shared" si="40"/>
        <v>162.69</v>
      </c>
      <c r="BD815" s="64">
        <f t="shared" si="40"/>
        <v>162.69</v>
      </c>
      <c r="BE815" s="64">
        <f t="shared" si="40"/>
        <v>162.69</v>
      </c>
      <c r="BF815" s="64">
        <f t="shared" si="40"/>
        <v>162.69</v>
      </c>
      <c r="BG815" s="64">
        <f t="shared" si="40"/>
        <v>162.69</v>
      </c>
      <c r="BH815" s="64">
        <f t="shared" si="40"/>
        <v>162.69</v>
      </c>
      <c r="BI815" s="64">
        <f t="shared" si="40"/>
        <v>162.69</v>
      </c>
      <c r="BJ815" s="64">
        <f t="shared" si="40"/>
        <v>162.69</v>
      </c>
      <c r="BK815" s="64">
        <f t="shared" si="40"/>
        <v>162.69</v>
      </c>
      <c r="BL815" s="64">
        <f t="shared" si="40"/>
        <v>162.69</v>
      </c>
      <c r="BM815" s="64">
        <f t="shared" si="40"/>
        <v>162.69</v>
      </c>
      <c r="BN815" s="64">
        <f t="shared" si="40"/>
        <v>162.69</v>
      </c>
      <c r="BO815" s="64">
        <f t="shared" si="40"/>
        <v>162.69</v>
      </c>
      <c r="BP815" s="64">
        <f t="shared" si="40"/>
        <v>162.69</v>
      </c>
      <c r="BQ815" s="64">
        <f t="shared" si="40"/>
        <v>162.69</v>
      </c>
      <c r="BR815" s="64">
        <f t="shared" si="40"/>
        <v>162.69</v>
      </c>
      <c r="BS815" s="64">
        <f t="shared" si="40"/>
        <v>162.69</v>
      </c>
      <c r="BT815" s="64">
        <f t="shared" si="40"/>
        <v>162.69</v>
      </c>
      <c r="BU815" s="64">
        <f t="shared" si="40"/>
        <v>162.69</v>
      </c>
      <c r="BV815" s="64">
        <f t="shared" si="40"/>
        <v>162.69</v>
      </c>
      <c r="BW815" s="64">
        <f t="shared" si="40"/>
        <v>162.69</v>
      </c>
      <c r="BX815" s="64">
        <f t="shared" si="40"/>
        <v>162.69</v>
      </c>
      <c r="BY815" s="64">
        <f t="shared" si="40"/>
        <v>162.69</v>
      </c>
      <c r="BZ815" s="64">
        <f t="shared" si="40"/>
        <v>162.69</v>
      </c>
      <c r="CA815" s="64">
        <f t="shared" si="40"/>
        <v>162.69</v>
      </c>
      <c r="CB815" s="64">
        <f t="shared" si="40"/>
        <v>162.69</v>
      </c>
      <c r="CC815" s="64">
        <f t="shared" si="40"/>
        <v>162.69</v>
      </c>
      <c r="CD815" s="64">
        <f t="shared" si="40"/>
        <v>162.69</v>
      </c>
      <c r="CE815" s="64">
        <f t="shared" si="40"/>
        <v>162.69</v>
      </c>
      <c r="CF815" s="64">
        <f t="shared" si="40"/>
        <v>162.69</v>
      </c>
      <c r="CG815" s="64">
        <f t="shared" si="40"/>
        <v>162.69</v>
      </c>
      <c r="CH815" s="64">
        <f t="shared" si="40"/>
        <v>162.69</v>
      </c>
      <c r="CI815" s="64">
        <f t="shared" si="40"/>
        <v>162.69</v>
      </c>
    </row>
    <row r="816" spans="1:87" ht="14.25" customHeight="1" x14ac:dyDescent="0.35">
      <c r="A816" s="47" t="s">
        <v>173</v>
      </c>
      <c r="B816" s="64">
        <v>0</v>
      </c>
      <c r="C816" s="64">
        <v>11.998387499999998</v>
      </c>
      <c r="D816" s="64">
        <v>15.862274999999997</v>
      </c>
      <c r="E816" s="64">
        <v>19.726162499999997</v>
      </c>
      <c r="F816" s="64">
        <v>23.590049999999998</v>
      </c>
      <c r="G816" s="64">
        <v>27.114999999999998</v>
      </c>
      <c r="H816" s="64">
        <v>27.516844299999999</v>
      </c>
      <c r="I816" s="64">
        <v>27.918688599999999</v>
      </c>
      <c r="J816" s="64">
        <v>28.3205329</v>
      </c>
      <c r="K816" s="64">
        <v>28.7223772</v>
      </c>
      <c r="L816" s="64">
        <v>29.284199999999998</v>
      </c>
      <c r="M816" s="64">
        <v>30.092443919999997</v>
      </c>
      <c r="N816" s="64">
        <v>30.900687839999996</v>
      </c>
      <c r="O816" s="64">
        <v>31.708931759999995</v>
      </c>
      <c r="P816" s="64">
        <v>32.517175679999994</v>
      </c>
      <c r="Q816" s="64">
        <v>32.537999999999997</v>
      </c>
      <c r="R816" s="64">
        <v>36.676833599999995</v>
      </c>
      <c r="S816" s="64">
        <v>40.809159599999994</v>
      </c>
      <c r="T816" s="64">
        <v>44.941485599999993</v>
      </c>
      <c r="U816" s="64">
        <v>49.073811599999992</v>
      </c>
      <c r="V816" s="64">
        <v>54.23</v>
      </c>
      <c r="W816" s="64">
        <v>60.856905999999995</v>
      </c>
      <c r="X816" s="64">
        <v>67.483812</v>
      </c>
      <c r="Y816" s="64">
        <v>74.110718000000006</v>
      </c>
      <c r="Z816" s="64">
        <v>80.737624000000011</v>
      </c>
      <c r="AA816" s="64">
        <v>86.768000000000001</v>
      </c>
      <c r="AB816" s="64">
        <v>95.271264000000002</v>
      </c>
      <c r="AC816" s="64">
        <v>103.774528</v>
      </c>
      <c r="AD816" s="64">
        <v>112.27779200000001</v>
      </c>
      <c r="AE816" s="64">
        <v>120.78105600000001</v>
      </c>
      <c r="AF816" s="64">
        <v>130.15199999999999</v>
      </c>
      <c r="AG816" s="64">
        <v>136.65959999999998</v>
      </c>
      <c r="AH816" s="64">
        <v>143.16719999999998</v>
      </c>
      <c r="AI816" s="64">
        <v>149.67479999999998</v>
      </c>
      <c r="AJ816" s="64">
        <v>156.18239999999997</v>
      </c>
      <c r="AK816" s="64">
        <v>162.69</v>
      </c>
      <c r="AL816" s="64">
        <f t="shared" si="40"/>
        <v>162.69</v>
      </c>
      <c r="AM816" s="64">
        <f t="shared" si="40"/>
        <v>162.69</v>
      </c>
      <c r="AN816" s="64">
        <f t="shared" si="40"/>
        <v>162.69</v>
      </c>
      <c r="AO816" s="64">
        <f t="shared" si="40"/>
        <v>162.69</v>
      </c>
      <c r="AP816" s="64">
        <f t="shared" si="40"/>
        <v>162.69</v>
      </c>
      <c r="AQ816" s="64">
        <f t="shared" si="40"/>
        <v>162.69</v>
      </c>
      <c r="AR816" s="64">
        <f t="shared" si="40"/>
        <v>162.69</v>
      </c>
      <c r="AS816" s="64">
        <f t="shared" si="40"/>
        <v>162.69</v>
      </c>
      <c r="AT816" s="64">
        <f t="shared" si="40"/>
        <v>162.69</v>
      </c>
      <c r="AU816" s="64">
        <f t="shared" si="40"/>
        <v>162.69</v>
      </c>
      <c r="AV816" s="64">
        <f t="shared" si="40"/>
        <v>162.69</v>
      </c>
      <c r="AW816" s="64">
        <f t="shared" si="40"/>
        <v>162.69</v>
      </c>
      <c r="AX816" s="64">
        <f t="shared" si="40"/>
        <v>162.69</v>
      </c>
      <c r="AY816" s="64">
        <f t="shared" si="40"/>
        <v>162.69</v>
      </c>
      <c r="AZ816" s="64">
        <f t="shared" si="40"/>
        <v>162.69</v>
      </c>
      <c r="BA816" s="64">
        <f t="shared" si="40"/>
        <v>162.69</v>
      </c>
      <c r="BB816" s="64">
        <f t="shared" si="40"/>
        <v>162.69</v>
      </c>
      <c r="BC816" s="64">
        <f t="shared" si="40"/>
        <v>162.69</v>
      </c>
      <c r="BD816" s="64">
        <f t="shared" si="40"/>
        <v>162.69</v>
      </c>
      <c r="BE816" s="64">
        <f t="shared" si="40"/>
        <v>162.69</v>
      </c>
      <c r="BF816" s="64">
        <f t="shared" si="40"/>
        <v>162.69</v>
      </c>
      <c r="BG816" s="64">
        <f t="shared" si="40"/>
        <v>162.69</v>
      </c>
      <c r="BH816" s="64">
        <f t="shared" si="40"/>
        <v>162.69</v>
      </c>
      <c r="BI816" s="64">
        <f t="shared" si="40"/>
        <v>162.69</v>
      </c>
      <c r="BJ816" s="64">
        <f t="shared" si="40"/>
        <v>162.69</v>
      </c>
      <c r="BK816" s="64">
        <f t="shared" si="40"/>
        <v>162.69</v>
      </c>
      <c r="BL816" s="64">
        <f t="shared" si="40"/>
        <v>162.69</v>
      </c>
      <c r="BM816" s="64">
        <f t="shared" si="40"/>
        <v>162.69</v>
      </c>
      <c r="BN816" s="64">
        <f t="shared" si="40"/>
        <v>162.69</v>
      </c>
      <c r="BO816" s="64">
        <f t="shared" si="40"/>
        <v>162.69</v>
      </c>
      <c r="BP816" s="64">
        <f t="shared" si="40"/>
        <v>162.69</v>
      </c>
      <c r="BQ816" s="64">
        <f t="shared" si="40"/>
        <v>162.69</v>
      </c>
      <c r="BR816" s="64">
        <f t="shared" si="40"/>
        <v>162.69</v>
      </c>
      <c r="BS816" s="64">
        <f t="shared" si="40"/>
        <v>162.69</v>
      </c>
      <c r="BT816" s="64">
        <f t="shared" si="40"/>
        <v>162.69</v>
      </c>
      <c r="BU816" s="64">
        <f t="shared" si="40"/>
        <v>162.69</v>
      </c>
      <c r="BV816" s="64">
        <f t="shared" si="40"/>
        <v>162.69</v>
      </c>
      <c r="BW816" s="64">
        <f t="shared" si="40"/>
        <v>162.69</v>
      </c>
      <c r="BX816" s="64">
        <f t="shared" si="40"/>
        <v>162.69</v>
      </c>
      <c r="BY816" s="64">
        <f t="shared" si="40"/>
        <v>162.69</v>
      </c>
      <c r="BZ816" s="64">
        <f t="shared" si="40"/>
        <v>162.69</v>
      </c>
      <c r="CA816" s="64">
        <f t="shared" si="40"/>
        <v>162.69</v>
      </c>
      <c r="CB816" s="64">
        <f t="shared" si="40"/>
        <v>162.69</v>
      </c>
      <c r="CC816" s="64">
        <f t="shared" si="40"/>
        <v>162.69</v>
      </c>
      <c r="CD816" s="64">
        <f t="shared" si="40"/>
        <v>162.69</v>
      </c>
      <c r="CE816" s="64">
        <f t="shared" si="40"/>
        <v>162.69</v>
      </c>
      <c r="CF816" s="64">
        <f t="shared" si="40"/>
        <v>162.69</v>
      </c>
      <c r="CG816" s="64">
        <f t="shared" si="40"/>
        <v>162.69</v>
      </c>
      <c r="CH816" s="64">
        <f t="shared" si="40"/>
        <v>162.69</v>
      </c>
      <c r="CI816" s="64">
        <f t="shared" si="40"/>
        <v>162.69</v>
      </c>
    </row>
    <row r="817" spans="1:87" ht="14.25" customHeight="1" x14ac:dyDescent="0.35">
      <c r="A817" s="47" t="s">
        <v>196</v>
      </c>
      <c r="B817" s="64">
        <v>0</v>
      </c>
      <c r="C817" s="64">
        <v>11.998387499999998</v>
      </c>
      <c r="D817" s="64">
        <v>15.862274999999997</v>
      </c>
      <c r="E817" s="64">
        <v>19.726162499999997</v>
      </c>
      <c r="F817" s="64">
        <v>23.590049999999998</v>
      </c>
      <c r="G817" s="64">
        <v>27.114999999999998</v>
      </c>
      <c r="H817" s="64">
        <v>27.516844299999999</v>
      </c>
      <c r="I817" s="64">
        <v>27.918688599999999</v>
      </c>
      <c r="J817" s="64">
        <v>28.3205329</v>
      </c>
      <c r="K817" s="64">
        <v>28.7223772</v>
      </c>
      <c r="L817" s="64">
        <v>29.284199999999998</v>
      </c>
      <c r="M817" s="64">
        <v>30.092443919999997</v>
      </c>
      <c r="N817" s="64">
        <v>30.900687839999996</v>
      </c>
      <c r="O817" s="64">
        <v>31.708931759999995</v>
      </c>
      <c r="P817" s="64">
        <v>32.517175679999994</v>
      </c>
      <c r="Q817" s="64">
        <v>32.537999999999997</v>
      </c>
      <c r="R817" s="64">
        <v>36.676833599999995</v>
      </c>
      <c r="S817" s="64">
        <v>40.809159599999994</v>
      </c>
      <c r="T817" s="64">
        <v>44.941485599999993</v>
      </c>
      <c r="U817" s="64">
        <v>49.073811599999992</v>
      </c>
      <c r="V817" s="64">
        <v>54.23</v>
      </c>
      <c r="W817" s="64">
        <v>60.856905999999995</v>
      </c>
      <c r="X817" s="64">
        <v>67.483812</v>
      </c>
      <c r="Y817" s="64">
        <v>74.110718000000006</v>
      </c>
      <c r="Z817" s="64">
        <v>80.737624000000011</v>
      </c>
      <c r="AA817" s="64">
        <v>86.768000000000001</v>
      </c>
      <c r="AB817" s="64">
        <v>95.271264000000002</v>
      </c>
      <c r="AC817" s="64">
        <v>103.774528</v>
      </c>
      <c r="AD817" s="64">
        <v>112.27779200000001</v>
      </c>
      <c r="AE817" s="64">
        <v>120.78105600000001</v>
      </c>
      <c r="AF817" s="64">
        <v>130.15199999999999</v>
      </c>
      <c r="AG817" s="64">
        <v>136.65959999999998</v>
      </c>
      <c r="AH817" s="64">
        <v>143.16719999999998</v>
      </c>
      <c r="AI817" s="64">
        <v>149.67479999999998</v>
      </c>
      <c r="AJ817" s="64">
        <v>156.18239999999997</v>
      </c>
      <c r="AK817" s="64">
        <v>162.69</v>
      </c>
      <c r="AL817" s="64">
        <f t="shared" si="40"/>
        <v>162.69</v>
      </c>
      <c r="AM817" s="64">
        <f t="shared" si="40"/>
        <v>162.69</v>
      </c>
      <c r="AN817" s="64">
        <f t="shared" si="40"/>
        <v>162.69</v>
      </c>
      <c r="AO817" s="64">
        <f t="shared" si="40"/>
        <v>162.69</v>
      </c>
      <c r="AP817" s="64">
        <f t="shared" si="40"/>
        <v>162.69</v>
      </c>
      <c r="AQ817" s="64">
        <f t="shared" si="40"/>
        <v>162.69</v>
      </c>
      <c r="AR817" s="64">
        <f t="shared" si="40"/>
        <v>162.69</v>
      </c>
      <c r="AS817" s="64">
        <f t="shared" si="40"/>
        <v>162.69</v>
      </c>
      <c r="AT817" s="64">
        <f t="shared" si="40"/>
        <v>162.69</v>
      </c>
      <c r="AU817" s="64">
        <f t="shared" si="40"/>
        <v>162.69</v>
      </c>
      <c r="AV817" s="64">
        <f t="shared" si="40"/>
        <v>162.69</v>
      </c>
      <c r="AW817" s="64">
        <f t="shared" si="40"/>
        <v>162.69</v>
      </c>
      <c r="AX817" s="64">
        <f t="shared" si="40"/>
        <v>162.69</v>
      </c>
      <c r="AY817" s="64">
        <f t="shared" si="40"/>
        <v>162.69</v>
      </c>
      <c r="AZ817" s="64">
        <f t="shared" si="40"/>
        <v>162.69</v>
      </c>
      <c r="BA817" s="64">
        <f t="shared" si="40"/>
        <v>162.69</v>
      </c>
      <c r="BB817" s="64">
        <f t="shared" si="40"/>
        <v>162.69</v>
      </c>
      <c r="BC817" s="64">
        <f t="shared" si="40"/>
        <v>162.69</v>
      </c>
      <c r="BD817" s="64">
        <f t="shared" si="40"/>
        <v>162.69</v>
      </c>
      <c r="BE817" s="64">
        <f t="shared" si="40"/>
        <v>162.69</v>
      </c>
      <c r="BF817" s="64">
        <f t="shared" si="40"/>
        <v>162.69</v>
      </c>
      <c r="BG817" s="64">
        <f t="shared" si="40"/>
        <v>162.69</v>
      </c>
      <c r="BH817" s="64">
        <f t="shared" si="40"/>
        <v>162.69</v>
      </c>
      <c r="BI817" s="64">
        <f t="shared" si="40"/>
        <v>162.69</v>
      </c>
      <c r="BJ817" s="64">
        <f t="shared" si="40"/>
        <v>162.69</v>
      </c>
      <c r="BK817" s="64">
        <f t="shared" si="40"/>
        <v>162.69</v>
      </c>
      <c r="BL817" s="64">
        <f t="shared" si="40"/>
        <v>162.69</v>
      </c>
      <c r="BM817" s="64">
        <f t="shared" si="40"/>
        <v>162.69</v>
      </c>
      <c r="BN817" s="64">
        <f t="shared" si="40"/>
        <v>162.69</v>
      </c>
      <c r="BO817" s="64">
        <f t="shared" si="40"/>
        <v>162.69</v>
      </c>
      <c r="BP817" s="64">
        <f t="shared" si="40"/>
        <v>162.69</v>
      </c>
      <c r="BQ817" s="64">
        <f t="shared" si="40"/>
        <v>162.69</v>
      </c>
      <c r="BR817" s="64">
        <f t="shared" si="40"/>
        <v>162.69</v>
      </c>
      <c r="BS817" s="64">
        <f t="shared" si="40"/>
        <v>162.69</v>
      </c>
      <c r="BT817" s="64">
        <f t="shared" si="40"/>
        <v>162.69</v>
      </c>
      <c r="BU817" s="64">
        <f t="shared" si="40"/>
        <v>162.69</v>
      </c>
      <c r="BV817" s="64">
        <f t="shared" si="40"/>
        <v>162.69</v>
      </c>
      <c r="BW817" s="64">
        <f t="shared" si="40"/>
        <v>162.69</v>
      </c>
      <c r="BX817" s="64">
        <f t="shared" si="40"/>
        <v>162.69</v>
      </c>
      <c r="BY817" s="64">
        <f t="shared" si="40"/>
        <v>162.69</v>
      </c>
      <c r="BZ817" s="64">
        <f t="shared" si="40"/>
        <v>162.69</v>
      </c>
      <c r="CA817" s="64">
        <f t="shared" si="40"/>
        <v>162.69</v>
      </c>
      <c r="CB817" s="64">
        <f t="shared" si="40"/>
        <v>162.69</v>
      </c>
      <c r="CC817" s="64">
        <f t="shared" si="40"/>
        <v>162.69</v>
      </c>
      <c r="CD817" s="64">
        <f t="shared" si="40"/>
        <v>162.69</v>
      </c>
      <c r="CE817" s="64">
        <f t="shared" si="40"/>
        <v>162.69</v>
      </c>
      <c r="CF817" s="64">
        <f t="shared" si="40"/>
        <v>162.69</v>
      </c>
      <c r="CG817" s="64">
        <f t="shared" si="40"/>
        <v>162.69</v>
      </c>
      <c r="CH817" s="64">
        <f t="shared" si="40"/>
        <v>162.69</v>
      </c>
      <c r="CI817" s="64">
        <f t="shared" si="40"/>
        <v>162.69</v>
      </c>
    </row>
    <row r="818" spans="1:87" ht="14.25" customHeight="1" x14ac:dyDescent="0.35">
      <c r="A818" s="47" t="s">
        <v>136</v>
      </c>
      <c r="B818" s="64">
        <v>0</v>
      </c>
      <c r="C818" s="64">
        <v>0</v>
      </c>
      <c r="D818" s="64">
        <v>0</v>
      </c>
      <c r="E818" s="64">
        <v>0</v>
      </c>
      <c r="F818" s="64">
        <v>0</v>
      </c>
      <c r="G818" s="64">
        <v>0</v>
      </c>
      <c r="H818" s="64">
        <v>0</v>
      </c>
      <c r="I818" s="64">
        <v>0</v>
      </c>
      <c r="J818" s="64">
        <v>0</v>
      </c>
      <c r="K818" s="64">
        <v>0</v>
      </c>
      <c r="L818" s="64">
        <v>0</v>
      </c>
      <c r="M818" s="64">
        <v>0</v>
      </c>
      <c r="N818" s="64">
        <v>0</v>
      </c>
      <c r="O818" s="64">
        <v>0</v>
      </c>
      <c r="P818" s="64">
        <v>0</v>
      </c>
      <c r="Q818" s="64">
        <v>0</v>
      </c>
      <c r="R818" s="64">
        <v>0</v>
      </c>
      <c r="S818" s="64">
        <v>0</v>
      </c>
      <c r="T818" s="64">
        <v>0</v>
      </c>
      <c r="U818" s="64">
        <v>0</v>
      </c>
      <c r="V818" s="64">
        <v>0</v>
      </c>
      <c r="W818" s="64">
        <v>0</v>
      </c>
      <c r="X818" s="64">
        <v>0</v>
      </c>
      <c r="Y818" s="64">
        <v>0</v>
      </c>
      <c r="Z818" s="64">
        <v>0</v>
      </c>
      <c r="AA818" s="64">
        <v>0</v>
      </c>
      <c r="AB818" s="64">
        <v>0</v>
      </c>
      <c r="AC818" s="64">
        <v>0</v>
      </c>
      <c r="AD818" s="64">
        <v>0</v>
      </c>
      <c r="AE818" s="64">
        <v>0</v>
      </c>
      <c r="AF818" s="64">
        <v>0</v>
      </c>
      <c r="AG818" s="64">
        <v>0</v>
      </c>
      <c r="AH818" s="64">
        <v>0</v>
      </c>
      <c r="AI818" s="64">
        <v>0</v>
      </c>
      <c r="AJ818" s="64">
        <v>0</v>
      </c>
      <c r="AK818" s="64">
        <v>0</v>
      </c>
      <c r="AL818" s="64">
        <f t="shared" si="40"/>
        <v>0</v>
      </c>
      <c r="AM818" s="64">
        <f t="shared" si="40"/>
        <v>0</v>
      </c>
      <c r="AN818" s="64">
        <f t="shared" si="40"/>
        <v>0</v>
      </c>
      <c r="AO818" s="64">
        <f t="shared" si="40"/>
        <v>0</v>
      </c>
      <c r="AP818" s="64">
        <f t="shared" si="40"/>
        <v>0</v>
      </c>
      <c r="AQ818" s="64">
        <f t="shared" si="40"/>
        <v>0</v>
      </c>
      <c r="AR818" s="64">
        <f t="shared" si="40"/>
        <v>0</v>
      </c>
      <c r="AS818" s="64">
        <f t="shared" si="40"/>
        <v>0</v>
      </c>
      <c r="AT818" s="64">
        <f t="shared" si="40"/>
        <v>0</v>
      </c>
      <c r="AU818" s="64">
        <f t="shared" si="40"/>
        <v>0</v>
      </c>
      <c r="AV818" s="64">
        <f t="shared" si="40"/>
        <v>0</v>
      </c>
      <c r="AW818" s="64">
        <f t="shared" si="40"/>
        <v>0</v>
      </c>
      <c r="AX818" s="64">
        <f t="shared" si="40"/>
        <v>0</v>
      </c>
      <c r="AY818" s="64">
        <f t="shared" si="40"/>
        <v>0</v>
      </c>
      <c r="AZ818" s="64">
        <f t="shared" si="40"/>
        <v>0</v>
      </c>
      <c r="BA818" s="64">
        <f t="shared" si="40"/>
        <v>0</v>
      </c>
      <c r="BB818" s="64">
        <f t="shared" si="40"/>
        <v>0</v>
      </c>
      <c r="BC818" s="64">
        <f t="shared" si="40"/>
        <v>0</v>
      </c>
      <c r="BD818" s="64">
        <f t="shared" si="40"/>
        <v>0</v>
      </c>
      <c r="BE818" s="64">
        <f t="shared" si="40"/>
        <v>0</v>
      </c>
      <c r="BF818" s="64">
        <f t="shared" si="40"/>
        <v>0</v>
      </c>
      <c r="BG818" s="64">
        <f t="shared" si="40"/>
        <v>0</v>
      </c>
      <c r="BH818" s="64">
        <f t="shared" si="40"/>
        <v>0</v>
      </c>
      <c r="BI818" s="64">
        <f t="shared" si="40"/>
        <v>0</v>
      </c>
      <c r="BJ818" s="64">
        <f t="shared" si="40"/>
        <v>0</v>
      </c>
      <c r="BK818" s="64">
        <f t="shared" si="40"/>
        <v>0</v>
      </c>
      <c r="BL818" s="64">
        <f t="shared" si="40"/>
        <v>0</v>
      </c>
      <c r="BM818" s="64">
        <f t="shared" si="40"/>
        <v>0</v>
      </c>
      <c r="BN818" s="64">
        <f t="shared" si="40"/>
        <v>0</v>
      </c>
      <c r="BO818" s="64">
        <f t="shared" si="40"/>
        <v>0</v>
      </c>
      <c r="BP818" s="64">
        <f t="shared" si="40"/>
        <v>0</v>
      </c>
      <c r="BQ818" s="64">
        <f t="shared" si="40"/>
        <v>0</v>
      </c>
      <c r="BR818" s="64">
        <f t="shared" si="40"/>
        <v>0</v>
      </c>
      <c r="BS818" s="64">
        <f t="shared" si="40"/>
        <v>0</v>
      </c>
      <c r="BT818" s="64">
        <f t="shared" si="40"/>
        <v>0</v>
      </c>
      <c r="BU818" s="64">
        <f t="shared" si="40"/>
        <v>0</v>
      </c>
      <c r="BV818" s="64">
        <f t="shared" si="40"/>
        <v>0</v>
      </c>
      <c r="BW818" s="64">
        <f t="shared" si="40"/>
        <v>0</v>
      </c>
      <c r="BX818" s="64">
        <f t="shared" si="40"/>
        <v>0</v>
      </c>
      <c r="BY818" s="64">
        <f t="shared" si="40"/>
        <v>0</v>
      </c>
      <c r="BZ818" s="64">
        <f t="shared" si="40"/>
        <v>0</v>
      </c>
      <c r="CA818" s="64">
        <f t="shared" si="40"/>
        <v>0</v>
      </c>
      <c r="CB818" s="64">
        <f t="shared" si="40"/>
        <v>0</v>
      </c>
      <c r="CC818" s="64">
        <f t="shared" si="40"/>
        <v>0</v>
      </c>
      <c r="CD818" s="64">
        <f t="shared" si="40"/>
        <v>0</v>
      </c>
      <c r="CE818" s="64">
        <f t="shared" si="40"/>
        <v>0</v>
      </c>
      <c r="CF818" s="64">
        <f t="shared" si="40"/>
        <v>0</v>
      </c>
      <c r="CG818" s="64">
        <f t="shared" si="40"/>
        <v>0</v>
      </c>
      <c r="CH818" s="64">
        <f t="shared" si="40"/>
        <v>0</v>
      </c>
      <c r="CI818" s="64">
        <f t="shared" si="40"/>
        <v>0</v>
      </c>
    </row>
    <row r="819" spans="1:87" ht="14.25" customHeight="1" x14ac:dyDescent="0.35">
      <c r="A819" s="47" t="s">
        <v>197</v>
      </c>
      <c r="B819" s="64">
        <v>0</v>
      </c>
      <c r="C819" s="64">
        <v>0</v>
      </c>
      <c r="D819" s="64">
        <v>0</v>
      </c>
      <c r="E819" s="64">
        <v>0</v>
      </c>
      <c r="F819" s="64">
        <v>0</v>
      </c>
      <c r="G819" s="64">
        <v>0</v>
      </c>
      <c r="H819" s="64">
        <v>0</v>
      </c>
      <c r="I819" s="64">
        <v>0</v>
      </c>
      <c r="J819" s="64">
        <v>0</v>
      </c>
      <c r="K819" s="64">
        <v>0</v>
      </c>
      <c r="L819" s="64">
        <v>0</v>
      </c>
      <c r="M819" s="64">
        <v>0</v>
      </c>
      <c r="N819" s="64">
        <v>0</v>
      </c>
      <c r="O819" s="64">
        <v>0</v>
      </c>
      <c r="P819" s="64">
        <v>0</v>
      </c>
      <c r="Q819" s="64">
        <v>0</v>
      </c>
      <c r="R819" s="64">
        <v>0</v>
      </c>
      <c r="S819" s="64">
        <v>0</v>
      </c>
      <c r="T819" s="64">
        <v>0</v>
      </c>
      <c r="U819" s="64">
        <v>0</v>
      </c>
      <c r="V819" s="64">
        <v>0</v>
      </c>
      <c r="W819" s="64">
        <v>0</v>
      </c>
      <c r="X819" s="64">
        <v>0</v>
      </c>
      <c r="Y819" s="64">
        <v>0</v>
      </c>
      <c r="Z819" s="64">
        <v>0</v>
      </c>
      <c r="AA819" s="64">
        <v>0</v>
      </c>
      <c r="AB819" s="64">
        <v>0</v>
      </c>
      <c r="AC819" s="64">
        <v>0</v>
      </c>
      <c r="AD819" s="64">
        <v>0</v>
      </c>
      <c r="AE819" s="64">
        <v>0</v>
      </c>
      <c r="AF819" s="64">
        <v>0</v>
      </c>
      <c r="AG819" s="64">
        <v>0</v>
      </c>
      <c r="AH819" s="64">
        <v>0</v>
      </c>
      <c r="AI819" s="64">
        <v>0</v>
      </c>
      <c r="AJ819" s="64">
        <v>0</v>
      </c>
      <c r="AK819" s="64">
        <v>0</v>
      </c>
      <c r="AL819" s="64">
        <f t="shared" si="40"/>
        <v>0</v>
      </c>
      <c r="AM819" s="64">
        <f t="shared" si="40"/>
        <v>0</v>
      </c>
      <c r="AN819" s="64">
        <f t="shared" si="40"/>
        <v>0</v>
      </c>
      <c r="AO819" s="64">
        <f t="shared" si="40"/>
        <v>0</v>
      </c>
      <c r="AP819" s="64">
        <f t="shared" si="40"/>
        <v>0</v>
      </c>
      <c r="AQ819" s="64">
        <f t="shared" si="40"/>
        <v>0</v>
      </c>
      <c r="AR819" s="64">
        <f t="shared" si="40"/>
        <v>0</v>
      </c>
      <c r="AS819" s="64">
        <f t="shared" si="40"/>
        <v>0</v>
      </c>
      <c r="AT819" s="64">
        <f t="shared" si="40"/>
        <v>0</v>
      </c>
      <c r="AU819" s="64">
        <f t="shared" si="40"/>
        <v>0</v>
      </c>
      <c r="AV819" s="64">
        <f t="shared" si="40"/>
        <v>0</v>
      </c>
      <c r="AW819" s="64">
        <f t="shared" si="40"/>
        <v>0</v>
      </c>
      <c r="AX819" s="64">
        <f t="shared" si="40"/>
        <v>0</v>
      </c>
      <c r="AY819" s="64">
        <f t="shared" si="40"/>
        <v>0</v>
      </c>
      <c r="AZ819" s="64">
        <f t="shared" si="40"/>
        <v>0</v>
      </c>
      <c r="BA819" s="64">
        <f t="shared" si="40"/>
        <v>0</v>
      </c>
      <c r="BB819" s="64">
        <f t="shared" si="40"/>
        <v>0</v>
      </c>
      <c r="BC819" s="64">
        <f t="shared" si="40"/>
        <v>0</v>
      </c>
      <c r="BD819" s="64">
        <f t="shared" si="40"/>
        <v>0</v>
      </c>
      <c r="BE819" s="64">
        <f t="shared" si="40"/>
        <v>0</v>
      </c>
      <c r="BF819" s="64">
        <f t="shared" si="40"/>
        <v>0</v>
      </c>
      <c r="BG819" s="64">
        <f t="shared" si="40"/>
        <v>0</v>
      </c>
      <c r="BH819" s="64">
        <f t="shared" si="40"/>
        <v>0</v>
      </c>
      <c r="BI819" s="64">
        <f t="shared" si="40"/>
        <v>0</v>
      </c>
      <c r="BJ819" s="64">
        <f t="shared" si="40"/>
        <v>0</v>
      </c>
      <c r="BK819" s="64">
        <f t="shared" si="40"/>
        <v>0</v>
      </c>
      <c r="BL819" s="64">
        <f t="shared" si="40"/>
        <v>0</v>
      </c>
      <c r="BM819" s="64">
        <f t="shared" si="40"/>
        <v>0</v>
      </c>
      <c r="BN819" s="64">
        <f t="shared" si="40"/>
        <v>0</v>
      </c>
      <c r="BO819" s="64">
        <f t="shared" si="40"/>
        <v>0</v>
      </c>
      <c r="BP819" s="64">
        <f t="shared" si="40"/>
        <v>0</v>
      </c>
      <c r="BQ819" s="64">
        <f t="shared" si="40"/>
        <v>0</v>
      </c>
      <c r="BR819" s="64">
        <f t="shared" si="40"/>
        <v>0</v>
      </c>
      <c r="BS819" s="64">
        <f t="shared" si="40"/>
        <v>0</v>
      </c>
      <c r="BT819" s="64">
        <f t="shared" si="40"/>
        <v>0</v>
      </c>
      <c r="BU819" s="64">
        <f t="shared" si="40"/>
        <v>0</v>
      </c>
      <c r="BV819" s="64">
        <f t="shared" si="40"/>
        <v>0</v>
      </c>
      <c r="BW819" s="64">
        <f t="shared" si="40"/>
        <v>0</v>
      </c>
      <c r="BX819" s="64">
        <f t="shared" si="40"/>
        <v>0</v>
      </c>
      <c r="BY819" s="64">
        <f t="shared" si="40"/>
        <v>0</v>
      </c>
      <c r="BZ819" s="64">
        <f t="shared" si="40"/>
        <v>0</v>
      </c>
      <c r="CA819" s="64">
        <f t="shared" si="40"/>
        <v>0</v>
      </c>
      <c r="CB819" s="64">
        <f t="shared" si="40"/>
        <v>0</v>
      </c>
      <c r="CC819" s="64">
        <f t="shared" si="40"/>
        <v>0</v>
      </c>
      <c r="CD819" s="64">
        <f t="shared" si="40"/>
        <v>0</v>
      </c>
      <c r="CE819" s="64">
        <f t="shared" si="40"/>
        <v>0</v>
      </c>
      <c r="CF819" s="64">
        <f t="shared" si="40"/>
        <v>0</v>
      </c>
      <c r="CG819" s="64">
        <f t="shared" si="40"/>
        <v>0</v>
      </c>
      <c r="CH819" s="64">
        <f t="shared" si="40"/>
        <v>0</v>
      </c>
      <c r="CI819" s="64">
        <f t="shared" si="40"/>
        <v>0</v>
      </c>
    </row>
    <row r="820" spans="1:87" ht="14.25" customHeight="1" x14ac:dyDescent="0.35">
      <c r="A820" s="47" t="s">
        <v>218</v>
      </c>
      <c r="B820" s="64">
        <v>0</v>
      </c>
      <c r="C820" s="64">
        <v>0</v>
      </c>
      <c r="D820" s="64">
        <v>0</v>
      </c>
      <c r="E820" s="64">
        <v>0</v>
      </c>
      <c r="F820" s="64">
        <v>0</v>
      </c>
      <c r="G820" s="64">
        <v>0</v>
      </c>
      <c r="H820" s="64">
        <v>0</v>
      </c>
      <c r="I820" s="64">
        <v>0</v>
      </c>
      <c r="J820" s="64">
        <v>0</v>
      </c>
      <c r="K820" s="64">
        <v>0</v>
      </c>
      <c r="L820" s="64">
        <v>0</v>
      </c>
      <c r="M820" s="64">
        <v>0</v>
      </c>
      <c r="N820" s="64">
        <v>0</v>
      </c>
      <c r="O820" s="64">
        <v>0</v>
      </c>
      <c r="P820" s="64">
        <v>0</v>
      </c>
      <c r="Q820" s="64">
        <v>0</v>
      </c>
      <c r="R820" s="64">
        <v>0</v>
      </c>
      <c r="S820" s="64">
        <v>0</v>
      </c>
      <c r="T820" s="64">
        <v>0</v>
      </c>
      <c r="U820" s="64">
        <v>0</v>
      </c>
      <c r="V820" s="64">
        <v>0</v>
      </c>
      <c r="W820" s="64">
        <v>0</v>
      </c>
      <c r="X820" s="64">
        <v>0</v>
      </c>
      <c r="Y820" s="64">
        <v>0</v>
      </c>
      <c r="Z820" s="64">
        <v>0</v>
      </c>
      <c r="AA820" s="64">
        <v>0</v>
      </c>
      <c r="AB820" s="64">
        <v>0</v>
      </c>
      <c r="AC820" s="64">
        <v>0</v>
      </c>
      <c r="AD820" s="64">
        <v>0</v>
      </c>
      <c r="AE820" s="64">
        <v>0</v>
      </c>
      <c r="AF820" s="64">
        <v>0</v>
      </c>
      <c r="AG820" s="64">
        <v>0</v>
      </c>
      <c r="AH820" s="64">
        <v>0</v>
      </c>
      <c r="AI820" s="64">
        <v>0</v>
      </c>
      <c r="AJ820" s="64">
        <v>0</v>
      </c>
      <c r="AK820" s="64">
        <v>0</v>
      </c>
      <c r="AL820" s="64">
        <f t="shared" si="40"/>
        <v>0</v>
      </c>
      <c r="AM820" s="64">
        <f t="shared" si="40"/>
        <v>0</v>
      </c>
      <c r="AN820" s="64">
        <f t="shared" si="40"/>
        <v>0</v>
      </c>
      <c r="AO820" s="64">
        <f t="shared" si="40"/>
        <v>0</v>
      </c>
      <c r="AP820" s="64">
        <f t="shared" si="40"/>
        <v>0</v>
      </c>
      <c r="AQ820" s="64">
        <f t="shared" ref="AQ820:CI820" si="41">+AP820</f>
        <v>0</v>
      </c>
      <c r="AR820" s="64">
        <f t="shared" si="41"/>
        <v>0</v>
      </c>
      <c r="AS820" s="64">
        <f t="shared" si="41"/>
        <v>0</v>
      </c>
      <c r="AT820" s="64">
        <f t="shared" si="41"/>
        <v>0</v>
      </c>
      <c r="AU820" s="64">
        <f t="shared" si="41"/>
        <v>0</v>
      </c>
      <c r="AV820" s="64">
        <f t="shared" si="41"/>
        <v>0</v>
      </c>
      <c r="AW820" s="64">
        <f t="shared" si="41"/>
        <v>0</v>
      </c>
      <c r="AX820" s="64">
        <f t="shared" si="41"/>
        <v>0</v>
      </c>
      <c r="AY820" s="64">
        <f t="shared" si="41"/>
        <v>0</v>
      </c>
      <c r="AZ820" s="64">
        <f t="shared" si="41"/>
        <v>0</v>
      </c>
      <c r="BA820" s="64">
        <f t="shared" si="41"/>
        <v>0</v>
      </c>
      <c r="BB820" s="64">
        <f t="shared" si="41"/>
        <v>0</v>
      </c>
      <c r="BC820" s="64">
        <f t="shared" si="41"/>
        <v>0</v>
      </c>
      <c r="BD820" s="64">
        <f t="shared" si="41"/>
        <v>0</v>
      </c>
      <c r="BE820" s="64">
        <f t="shared" si="41"/>
        <v>0</v>
      </c>
      <c r="BF820" s="64">
        <f t="shared" si="41"/>
        <v>0</v>
      </c>
      <c r="BG820" s="64">
        <f t="shared" si="41"/>
        <v>0</v>
      </c>
      <c r="BH820" s="64">
        <f t="shared" si="41"/>
        <v>0</v>
      </c>
      <c r="BI820" s="64">
        <f t="shared" si="41"/>
        <v>0</v>
      </c>
      <c r="BJ820" s="64">
        <f t="shared" si="41"/>
        <v>0</v>
      </c>
      <c r="BK820" s="64">
        <f t="shared" si="41"/>
        <v>0</v>
      </c>
      <c r="BL820" s="64">
        <f t="shared" si="41"/>
        <v>0</v>
      </c>
      <c r="BM820" s="64">
        <f t="shared" si="41"/>
        <v>0</v>
      </c>
      <c r="BN820" s="64">
        <f t="shared" si="41"/>
        <v>0</v>
      </c>
      <c r="BO820" s="64">
        <f t="shared" si="41"/>
        <v>0</v>
      </c>
      <c r="BP820" s="64">
        <f t="shared" si="41"/>
        <v>0</v>
      </c>
      <c r="BQ820" s="64">
        <f t="shared" si="41"/>
        <v>0</v>
      </c>
      <c r="BR820" s="64">
        <f t="shared" si="41"/>
        <v>0</v>
      </c>
      <c r="BS820" s="64">
        <f t="shared" si="41"/>
        <v>0</v>
      </c>
      <c r="BT820" s="64">
        <f t="shared" si="41"/>
        <v>0</v>
      </c>
      <c r="BU820" s="64">
        <f t="shared" si="41"/>
        <v>0</v>
      </c>
      <c r="BV820" s="64">
        <f t="shared" si="41"/>
        <v>0</v>
      </c>
      <c r="BW820" s="64">
        <f t="shared" si="41"/>
        <v>0</v>
      </c>
      <c r="BX820" s="64">
        <f t="shared" si="41"/>
        <v>0</v>
      </c>
      <c r="BY820" s="64">
        <f t="shared" si="41"/>
        <v>0</v>
      </c>
      <c r="BZ820" s="64">
        <f t="shared" si="41"/>
        <v>0</v>
      </c>
      <c r="CA820" s="64">
        <f t="shared" si="41"/>
        <v>0</v>
      </c>
      <c r="CB820" s="64">
        <f t="shared" si="41"/>
        <v>0</v>
      </c>
      <c r="CC820" s="64">
        <f t="shared" si="41"/>
        <v>0</v>
      </c>
      <c r="CD820" s="64">
        <f t="shared" si="41"/>
        <v>0</v>
      </c>
      <c r="CE820" s="64">
        <f t="shared" si="41"/>
        <v>0</v>
      </c>
      <c r="CF820" s="64">
        <f t="shared" si="41"/>
        <v>0</v>
      </c>
      <c r="CG820" s="64">
        <f t="shared" si="41"/>
        <v>0</v>
      </c>
      <c r="CH820" s="64">
        <f t="shared" si="41"/>
        <v>0</v>
      </c>
      <c r="CI820" s="64">
        <f t="shared" si="41"/>
        <v>0</v>
      </c>
    </row>
    <row r="821" spans="1:87" ht="14.25" customHeight="1" x14ac:dyDescent="0.35">
      <c r="A821" s="47" t="s">
        <v>198</v>
      </c>
      <c r="B821" s="64">
        <v>0</v>
      </c>
      <c r="C821" s="64">
        <v>0</v>
      </c>
      <c r="D821" s="64">
        <v>0</v>
      </c>
      <c r="E821" s="64">
        <v>0</v>
      </c>
      <c r="F821" s="64">
        <v>0</v>
      </c>
      <c r="G821" s="64">
        <v>0</v>
      </c>
      <c r="H821" s="64">
        <v>0</v>
      </c>
      <c r="I821" s="64">
        <v>0</v>
      </c>
      <c r="J821" s="64">
        <v>0</v>
      </c>
      <c r="K821" s="64">
        <v>0</v>
      </c>
      <c r="L821" s="64">
        <v>0</v>
      </c>
      <c r="M821" s="64">
        <v>0</v>
      </c>
      <c r="N821" s="64">
        <v>0</v>
      </c>
      <c r="O821" s="64">
        <v>0</v>
      </c>
      <c r="P821" s="64">
        <v>0</v>
      </c>
      <c r="Q821" s="64">
        <v>0</v>
      </c>
      <c r="R821" s="64">
        <v>0</v>
      </c>
      <c r="S821" s="64">
        <v>0</v>
      </c>
      <c r="T821" s="64">
        <v>0</v>
      </c>
      <c r="U821" s="64">
        <v>0</v>
      </c>
      <c r="V821" s="64">
        <v>0</v>
      </c>
      <c r="W821" s="64">
        <v>0</v>
      </c>
      <c r="X821" s="64">
        <v>0</v>
      </c>
      <c r="Y821" s="64">
        <v>0</v>
      </c>
      <c r="Z821" s="64">
        <v>0</v>
      </c>
      <c r="AA821" s="64">
        <v>0</v>
      </c>
      <c r="AB821" s="64">
        <v>0</v>
      </c>
      <c r="AC821" s="64">
        <v>0</v>
      </c>
      <c r="AD821" s="64">
        <v>0</v>
      </c>
      <c r="AE821" s="64">
        <v>0</v>
      </c>
      <c r="AF821" s="64">
        <v>0</v>
      </c>
      <c r="AG821" s="64">
        <v>0</v>
      </c>
      <c r="AH821" s="64">
        <v>0</v>
      </c>
      <c r="AI821" s="64">
        <v>0</v>
      </c>
      <c r="AJ821" s="64">
        <v>0</v>
      </c>
      <c r="AK821" s="64">
        <v>0</v>
      </c>
      <c r="AL821" s="64">
        <f t="shared" ref="AL821:CI825" si="42">+AK821</f>
        <v>0</v>
      </c>
      <c r="AM821" s="64">
        <f t="shared" si="42"/>
        <v>0</v>
      </c>
      <c r="AN821" s="64">
        <f t="shared" si="42"/>
        <v>0</v>
      </c>
      <c r="AO821" s="64">
        <f t="shared" si="42"/>
        <v>0</v>
      </c>
      <c r="AP821" s="64">
        <f t="shared" si="42"/>
        <v>0</v>
      </c>
      <c r="AQ821" s="64">
        <f t="shared" si="42"/>
        <v>0</v>
      </c>
      <c r="AR821" s="64">
        <f t="shared" si="42"/>
        <v>0</v>
      </c>
      <c r="AS821" s="64">
        <f t="shared" si="42"/>
        <v>0</v>
      </c>
      <c r="AT821" s="64">
        <f t="shared" si="42"/>
        <v>0</v>
      </c>
      <c r="AU821" s="64">
        <f t="shared" si="42"/>
        <v>0</v>
      </c>
      <c r="AV821" s="64">
        <f t="shared" si="42"/>
        <v>0</v>
      </c>
      <c r="AW821" s="64">
        <f t="shared" si="42"/>
        <v>0</v>
      </c>
      <c r="AX821" s="64">
        <f t="shared" si="42"/>
        <v>0</v>
      </c>
      <c r="AY821" s="64">
        <f t="shared" si="42"/>
        <v>0</v>
      </c>
      <c r="AZ821" s="64">
        <f t="shared" si="42"/>
        <v>0</v>
      </c>
      <c r="BA821" s="64">
        <f t="shared" si="42"/>
        <v>0</v>
      </c>
      <c r="BB821" s="64">
        <f t="shared" si="42"/>
        <v>0</v>
      </c>
      <c r="BC821" s="64">
        <f t="shared" si="42"/>
        <v>0</v>
      </c>
      <c r="BD821" s="64">
        <f t="shared" si="42"/>
        <v>0</v>
      </c>
      <c r="BE821" s="64">
        <f t="shared" si="42"/>
        <v>0</v>
      </c>
      <c r="BF821" s="64">
        <f t="shared" si="42"/>
        <v>0</v>
      </c>
      <c r="BG821" s="64">
        <f t="shared" si="42"/>
        <v>0</v>
      </c>
      <c r="BH821" s="64">
        <f t="shared" si="42"/>
        <v>0</v>
      </c>
      <c r="BI821" s="64">
        <f t="shared" si="42"/>
        <v>0</v>
      </c>
      <c r="BJ821" s="64">
        <f t="shared" si="42"/>
        <v>0</v>
      </c>
      <c r="BK821" s="64">
        <f t="shared" si="42"/>
        <v>0</v>
      </c>
      <c r="BL821" s="64">
        <f t="shared" si="42"/>
        <v>0</v>
      </c>
      <c r="BM821" s="64">
        <f t="shared" si="42"/>
        <v>0</v>
      </c>
      <c r="BN821" s="64">
        <f t="shared" si="42"/>
        <v>0</v>
      </c>
      <c r="BO821" s="64">
        <f t="shared" si="42"/>
        <v>0</v>
      </c>
      <c r="BP821" s="64">
        <f t="shared" si="42"/>
        <v>0</v>
      </c>
      <c r="BQ821" s="64">
        <f t="shared" si="42"/>
        <v>0</v>
      </c>
      <c r="BR821" s="64">
        <f t="shared" si="42"/>
        <v>0</v>
      </c>
      <c r="BS821" s="64">
        <f t="shared" si="42"/>
        <v>0</v>
      </c>
      <c r="BT821" s="64">
        <f t="shared" si="42"/>
        <v>0</v>
      </c>
      <c r="BU821" s="64">
        <f t="shared" si="42"/>
        <v>0</v>
      </c>
      <c r="BV821" s="64">
        <f t="shared" si="42"/>
        <v>0</v>
      </c>
      <c r="BW821" s="64">
        <f t="shared" si="42"/>
        <v>0</v>
      </c>
      <c r="BX821" s="64">
        <f t="shared" si="42"/>
        <v>0</v>
      </c>
      <c r="BY821" s="64">
        <f t="shared" si="42"/>
        <v>0</v>
      </c>
      <c r="BZ821" s="64">
        <f t="shared" si="42"/>
        <v>0</v>
      </c>
      <c r="CA821" s="64">
        <f t="shared" si="42"/>
        <v>0</v>
      </c>
      <c r="CB821" s="64">
        <f t="shared" si="42"/>
        <v>0</v>
      </c>
      <c r="CC821" s="64">
        <f t="shared" si="42"/>
        <v>0</v>
      </c>
      <c r="CD821" s="64">
        <f t="shared" si="42"/>
        <v>0</v>
      </c>
      <c r="CE821" s="64">
        <f t="shared" si="42"/>
        <v>0</v>
      </c>
      <c r="CF821" s="64">
        <f t="shared" si="42"/>
        <v>0</v>
      </c>
      <c r="CG821" s="64">
        <f t="shared" si="42"/>
        <v>0</v>
      </c>
      <c r="CH821" s="64">
        <f t="shared" si="42"/>
        <v>0</v>
      </c>
      <c r="CI821" s="64">
        <f t="shared" si="42"/>
        <v>0</v>
      </c>
    </row>
    <row r="822" spans="1:87" ht="14.25" customHeight="1" x14ac:dyDescent="0.35">
      <c r="A822" s="47" t="s">
        <v>140</v>
      </c>
      <c r="B822" s="64">
        <v>0</v>
      </c>
      <c r="C822" s="64">
        <v>0</v>
      </c>
      <c r="D822" s="64">
        <v>0</v>
      </c>
      <c r="E822" s="64">
        <v>0</v>
      </c>
      <c r="F822" s="64">
        <v>0</v>
      </c>
      <c r="G822" s="64">
        <v>0</v>
      </c>
      <c r="H822" s="64">
        <v>0</v>
      </c>
      <c r="I822" s="64">
        <v>0</v>
      </c>
      <c r="J822" s="64">
        <v>0</v>
      </c>
      <c r="K822" s="64">
        <v>0</v>
      </c>
      <c r="L822" s="64">
        <v>0</v>
      </c>
      <c r="M822" s="64">
        <v>0</v>
      </c>
      <c r="N822" s="64">
        <v>0</v>
      </c>
      <c r="O822" s="64">
        <v>0</v>
      </c>
      <c r="P822" s="64">
        <v>0</v>
      </c>
      <c r="Q822" s="64">
        <v>0</v>
      </c>
      <c r="R822" s="64">
        <v>0</v>
      </c>
      <c r="S822" s="64">
        <v>0</v>
      </c>
      <c r="T822" s="64">
        <v>0</v>
      </c>
      <c r="U822" s="64">
        <v>0</v>
      </c>
      <c r="V822" s="64">
        <v>0</v>
      </c>
      <c r="W822" s="64">
        <v>0</v>
      </c>
      <c r="X822" s="64">
        <v>0</v>
      </c>
      <c r="Y822" s="64">
        <v>0</v>
      </c>
      <c r="Z822" s="64">
        <v>0</v>
      </c>
      <c r="AA822" s="64">
        <v>0</v>
      </c>
      <c r="AB822" s="64">
        <v>0</v>
      </c>
      <c r="AC822" s="64">
        <v>0</v>
      </c>
      <c r="AD822" s="64">
        <v>0</v>
      </c>
      <c r="AE822" s="64">
        <v>0</v>
      </c>
      <c r="AF822" s="64">
        <v>0</v>
      </c>
      <c r="AG822" s="64">
        <v>0</v>
      </c>
      <c r="AH822" s="64">
        <v>0</v>
      </c>
      <c r="AI822" s="64">
        <v>0</v>
      </c>
      <c r="AJ822" s="64">
        <v>0</v>
      </c>
      <c r="AK822" s="64">
        <v>0</v>
      </c>
      <c r="AL822" s="64">
        <f t="shared" si="42"/>
        <v>0</v>
      </c>
      <c r="AM822" s="64">
        <f t="shared" si="42"/>
        <v>0</v>
      </c>
      <c r="AN822" s="64">
        <f t="shared" si="42"/>
        <v>0</v>
      </c>
      <c r="AO822" s="64">
        <f t="shared" si="42"/>
        <v>0</v>
      </c>
      <c r="AP822" s="64">
        <f t="shared" si="42"/>
        <v>0</v>
      </c>
      <c r="AQ822" s="64">
        <f t="shared" si="42"/>
        <v>0</v>
      </c>
      <c r="AR822" s="64">
        <f t="shared" si="42"/>
        <v>0</v>
      </c>
      <c r="AS822" s="64">
        <f t="shared" si="42"/>
        <v>0</v>
      </c>
      <c r="AT822" s="64">
        <f t="shared" si="42"/>
        <v>0</v>
      </c>
      <c r="AU822" s="64">
        <f t="shared" si="42"/>
        <v>0</v>
      </c>
      <c r="AV822" s="64">
        <f t="shared" si="42"/>
        <v>0</v>
      </c>
      <c r="AW822" s="64">
        <f t="shared" si="42"/>
        <v>0</v>
      </c>
      <c r="AX822" s="64">
        <f t="shared" si="42"/>
        <v>0</v>
      </c>
      <c r="AY822" s="64">
        <f t="shared" si="42"/>
        <v>0</v>
      </c>
      <c r="AZ822" s="64">
        <f t="shared" si="42"/>
        <v>0</v>
      </c>
      <c r="BA822" s="64">
        <f t="shared" si="42"/>
        <v>0</v>
      </c>
      <c r="BB822" s="64">
        <f t="shared" si="42"/>
        <v>0</v>
      </c>
      <c r="BC822" s="64">
        <f t="shared" si="42"/>
        <v>0</v>
      </c>
      <c r="BD822" s="64">
        <f t="shared" si="42"/>
        <v>0</v>
      </c>
      <c r="BE822" s="64">
        <f t="shared" si="42"/>
        <v>0</v>
      </c>
      <c r="BF822" s="64">
        <f t="shared" si="42"/>
        <v>0</v>
      </c>
      <c r="BG822" s="64">
        <f t="shared" si="42"/>
        <v>0</v>
      </c>
      <c r="BH822" s="64">
        <f t="shared" si="42"/>
        <v>0</v>
      </c>
      <c r="BI822" s="64">
        <f t="shared" si="42"/>
        <v>0</v>
      </c>
      <c r="BJ822" s="64">
        <f t="shared" si="42"/>
        <v>0</v>
      </c>
      <c r="BK822" s="64">
        <f t="shared" si="42"/>
        <v>0</v>
      </c>
      <c r="BL822" s="64">
        <f t="shared" si="42"/>
        <v>0</v>
      </c>
      <c r="BM822" s="64">
        <f t="shared" si="42"/>
        <v>0</v>
      </c>
      <c r="BN822" s="64">
        <f t="shared" si="42"/>
        <v>0</v>
      </c>
      <c r="BO822" s="64">
        <f t="shared" si="42"/>
        <v>0</v>
      </c>
      <c r="BP822" s="64">
        <f t="shared" si="42"/>
        <v>0</v>
      </c>
      <c r="BQ822" s="64">
        <f t="shared" si="42"/>
        <v>0</v>
      </c>
      <c r="BR822" s="64">
        <f t="shared" si="42"/>
        <v>0</v>
      </c>
      <c r="BS822" s="64">
        <f t="shared" si="42"/>
        <v>0</v>
      </c>
      <c r="BT822" s="64">
        <f t="shared" si="42"/>
        <v>0</v>
      </c>
      <c r="BU822" s="64">
        <f t="shared" si="42"/>
        <v>0</v>
      </c>
      <c r="BV822" s="64">
        <f t="shared" si="42"/>
        <v>0</v>
      </c>
      <c r="BW822" s="64">
        <f t="shared" si="42"/>
        <v>0</v>
      </c>
      <c r="BX822" s="64">
        <f t="shared" si="42"/>
        <v>0</v>
      </c>
      <c r="BY822" s="64">
        <f t="shared" si="42"/>
        <v>0</v>
      </c>
      <c r="BZ822" s="64">
        <f t="shared" si="42"/>
        <v>0</v>
      </c>
      <c r="CA822" s="64">
        <f t="shared" si="42"/>
        <v>0</v>
      </c>
      <c r="CB822" s="64">
        <f t="shared" si="42"/>
        <v>0</v>
      </c>
      <c r="CC822" s="64">
        <f t="shared" si="42"/>
        <v>0</v>
      </c>
      <c r="CD822" s="64">
        <f t="shared" si="42"/>
        <v>0</v>
      </c>
      <c r="CE822" s="64">
        <f t="shared" si="42"/>
        <v>0</v>
      </c>
      <c r="CF822" s="64">
        <f t="shared" si="42"/>
        <v>0</v>
      </c>
      <c r="CG822" s="64">
        <f t="shared" si="42"/>
        <v>0</v>
      </c>
      <c r="CH822" s="64">
        <f t="shared" si="42"/>
        <v>0</v>
      </c>
      <c r="CI822" s="64">
        <f t="shared" si="42"/>
        <v>0</v>
      </c>
    </row>
    <row r="823" spans="1:87" ht="14.25" customHeight="1" x14ac:dyDescent="0.35">
      <c r="A823" s="47" t="s">
        <v>199</v>
      </c>
      <c r="B823" s="64">
        <v>0</v>
      </c>
      <c r="C823" s="64">
        <v>0</v>
      </c>
      <c r="D823" s="64">
        <v>0</v>
      </c>
      <c r="E823" s="64">
        <v>0</v>
      </c>
      <c r="F823" s="64">
        <v>0</v>
      </c>
      <c r="G823" s="64">
        <v>0</v>
      </c>
      <c r="H823" s="64">
        <v>0</v>
      </c>
      <c r="I823" s="64">
        <v>0</v>
      </c>
      <c r="J823" s="64">
        <v>0</v>
      </c>
      <c r="K823" s="64">
        <v>0</v>
      </c>
      <c r="L823" s="64">
        <v>0</v>
      </c>
      <c r="M823" s="64">
        <v>0</v>
      </c>
      <c r="N823" s="64">
        <v>0</v>
      </c>
      <c r="O823" s="64">
        <v>0</v>
      </c>
      <c r="P823" s="64">
        <v>0</v>
      </c>
      <c r="Q823" s="64">
        <v>0</v>
      </c>
      <c r="R823" s="64">
        <v>0</v>
      </c>
      <c r="S823" s="64">
        <v>0</v>
      </c>
      <c r="T823" s="64">
        <v>0</v>
      </c>
      <c r="U823" s="64">
        <v>0</v>
      </c>
      <c r="V823" s="64">
        <v>0</v>
      </c>
      <c r="W823" s="64">
        <v>0</v>
      </c>
      <c r="X823" s="64">
        <v>0</v>
      </c>
      <c r="Y823" s="64">
        <v>0</v>
      </c>
      <c r="Z823" s="64">
        <v>0</v>
      </c>
      <c r="AA823" s="64">
        <v>0</v>
      </c>
      <c r="AB823" s="64">
        <v>0</v>
      </c>
      <c r="AC823" s="64">
        <v>0</v>
      </c>
      <c r="AD823" s="64">
        <v>0</v>
      </c>
      <c r="AE823" s="64">
        <v>0</v>
      </c>
      <c r="AF823" s="64">
        <v>0</v>
      </c>
      <c r="AG823" s="64">
        <v>0</v>
      </c>
      <c r="AH823" s="64">
        <v>0</v>
      </c>
      <c r="AI823" s="64">
        <v>0</v>
      </c>
      <c r="AJ823" s="64">
        <v>0</v>
      </c>
      <c r="AK823" s="64">
        <v>0</v>
      </c>
      <c r="AL823" s="64">
        <f t="shared" si="42"/>
        <v>0</v>
      </c>
      <c r="AM823" s="64">
        <f t="shared" si="42"/>
        <v>0</v>
      </c>
      <c r="AN823" s="64">
        <f t="shared" si="42"/>
        <v>0</v>
      </c>
      <c r="AO823" s="64">
        <f t="shared" si="42"/>
        <v>0</v>
      </c>
      <c r="AP823" s="64">
        <f t="shared" si="42"/>
        <v>0</v>
      </c>
      <c r="AQ823" s="64">
        <f t="shared" si="42"/>
        <v>0</v>
      </c>
      <c r="AR823" s="64">
        <f t="shared" si="42"/>
        <v>0</v>
      </c>
      <c r="AS823" s="64">
        <f t="shared" si="42"/>
        <v>0</v>
      </c>
      <c r="AT823" s="64">
        <f t="shared" si="42"/>
        <v>0</v>
      </c>
      <c r="AU823" s="64">
        <f t="shared" si="42"/>
        <v>0</v>
      </c>
      <c r="AV823" s="64">
        <f t="shared" si="42"/>
        <v>0</v>
      </c>
      <c r="AW823" s="64">
        <f t="shared" si="42"/>
        <v>0</v>
      </c>
      <c r="AX823" s="64">
        <f t="shared" si="42"/>
        <v>0</v>
      </c>
      <c r="AY823" s="64">
        <f t="shared" si="42"/>
        <v>0</v>
      </c>
      <c r="AZ823" s="64">
        <f t="shared" si="42"/>
        <v>0</v>
      </c>
      <c r="BA823" s="64">
        <f t="shared" si="42"/>
        <v>0</v>
      </c>
      <c r="BB823" s="64">
        <f t="shared" si="42"/>
        <v>0</v>
      </c>
      <c r="BC823" s="64">
        <f t="shared" si="42"/>
        <v>0</v>
      </c>
      <c r="BD823" s="64">
        <f t="shared" si="42"/>
        <v>0</v>
      </c>
      <c r="BE823" s="64">
        <f t="shared" si="42"/>
        <v>0</v>
      </c>
      <c r="BF823" s="64">
        <f t="shared" si="42"/>
        <v>0</v>
      </c>
      <c r="BG823" s="64">
        <f t="shared" si="42"/>
        <v>0</v>
      </c>
      <c r="BH823" s="64">
        <f t="shared" si="42"/>
        <v>0</v>
      </c>
      <c r="BI823" s="64">
        <f t="shared" si="42"/>
        <v>0</v>
      </c>
      <c r="BJ823" s="64">
        <f t="shared" si="42"/>
        <v>0</v>
      </c>
      <c r="BK823" s="64">
        <f t="shared" si="42"/>
        <v>0</v>
      </c>
      <c r="BL823" s="64">
        <f t="shared" si="42"/>
        <v>0</v>
      </c>
      <c r="BM823" s="64">
        <f t="shared" si="42"/>
        <v>0</v>
      </c>
      <c r="BN823" s="64">
        <f t="shared" si="42"/>
        <v>0</v>
      </c>
      <c r="BO823" s="64">
        <f t="shared" si="42"/>
        <v>0</v>
      </c>
      <c r="BP823" s="64">
        <f t="shared" si="42"/>
        <v>0</v>
      </c>
      <c r="BQ823" s="64">
        <f t="shared" si="42"/>
        <v>0</v>
      </c>
      <c r="BR823" s="64">
        <f t="shared" si="42"/>
        <v>0</v>
      </c>
      <c r="BS823" s="64">
        <f t="shared" si="42"/>
        <v>0</v>
      </c>
      <c r="BT823" s="64">
        <f t="shared" si="42"/>
        <v>0</v>
      </c>
      <c r="BU823" s="64">
        <f t="shared" si="42"/>
        <v>0</v>
      </c>
      <c r="BV823" s="64">
        <f t="shared" si="42"/>
        <v>0</v>
      </c>
      <c r="BW823" s="64">
        <f t="shared" si="42"/>
        <v>0</v>
      </c>
      <c r="BX823" s="64">
        <f t="shared" si="42"/>
        <v>0</v>
      </c>
      <c r="BY823" s="64">
        <f t="shared" si="42"/>
        <v>0</v>
      </c>
      <c r="BZ823" s="64">
        <f t="shared" si="42"/>
        <v>0</v>
      </c>
      <c r="CA823" s="64">
        <f t="shared" si="42"/>
        <v>0</v>
      </c>
      <c r="CB823" s="64">
        <f t="shared" si="42"/>
        <v>0</v>
      </c>
      <c r="CC823" s="64">
        <f t="shared" si="42"/>
        <v>0</v>
      </c>
      <c r="CD823" s="64">
        <f t="shared" si="42"/>
        <v>0</v>
      </c>
      <c r="CE823" s="64">
        <f t="shared" si="42"/>
        <v>0</v>
      </c>
      <c r="CF823" s="64">
        <f t="shared" si="42"/>
        <v>0</v>
      </c>
      <c r="CG823" s="64">
        <f t="shared" si="42"/>
        <v>0</v>
      </c>
      <c r="CH823" s="64">
        <f t="shared" si="42"/>
        <v>0</v>
      </c>
      <c r="CI823" s="64">
        <f t="shared" si="42"/>
        <v>0</v>
      </c>
    </row>
    <row r="824" spans="1:87" ht="14.25" customHeight="1" x14ac:dyDescent="0.35">
      <c r="A824" s="47" t="s">
        <v>142</v>
      </c>
      <c r="B824" s="64">
        <v>0</v>
      </c>
      <c r="C824" s="64">
        <v>0</v>
      </c>
      <c r="D824" s="64">
        <v>0</v>
      </c>
      <c r="E824" s="64">
        <v>0</v>
      </c>
      <c r="F824" s="64">
        <v>0</v>
      </c>
      <c r="G824" s="64">
        <v>0</v>
      </c>
      <c r="H824" s="64">
        <v>0</v>
      </c>
      <c r="I824" s="64">
        <v>0</v>
      </c>
      <c r="J824" s="64">
        <v>0</v>
      </c>
      <c r="K824" s="64">
        <v>0</v>
      </c>
      <c r="L824" s="64">
        <v>0</v>
      </c>
      <c r="M824" s="64">
        <v>0</v>
      </c>
      <c r="N824" s="64">
        <v>0</v>
      </c>
      <c r="O824" s="64">
        <v>0</v>
      </c>
      <c r="P824" s="64">
        <v>0</v>
      </c>
      <c r="Q824" s="64">
        <v>0</v>
      </c>
      <c r="R824" s="64">
        <v>0</v>
      </c>
      <c r="S824" s="64">
        <v>0</v>
      </c>
      <c r="T824" s="64">
        <v>0</v>
      </c>
      <c r="U824" s="64">
        <v>0</v>
      </c>
      <c r="V824" s="64">
        <v>0</v>
      </c>
      <c r="W824" s="64">
        <v>0</v>
      </c>
      <c r="X824" s="64">
        <v>0</v>
      </c>
      <c r="Y824" s="64">
        <v>0</v>
      </c>
      <c r="Z824" s="64">
        <v>0</v>
      </c>
      <c r="AA824" s="64">
        <v>0</v>
      </c>
      <c r="AB824" s="64">
        <v>0</v>
      </c>
      <c r="AC824" s="64">
        <v>0</v>
      </c>
      <c r="AD824" s="64">
        <v>0</v>
      </c>
      <c r="AE824" s="64">
        <v>0</v>
      </c>
      <c r="AF824" s="64">
        <v>0</v>
      </c>
      <c r="AG824" s="64">
        <v>0</v>
      </c>
      <c r="AH824" s="64">
        <v>0</v>
      </c>
      <c r="AI824" s="64">
        <v>0</v>
      </c>
      <c r="AJ824" s="64">
        <v>0</v>
      </c>
      <c r="AK824" s="64">
        <v>0</v>
      </c>
      <c r="AL824" s="64">
        <f t="shared" si="42"/>
        <v>0</v>
      </c>
      <c r="AM824" s="64">
        <f t="shared" si="42"/>
        <v>0</v>
      </c>
      <c r="AN824" s="64">
        <f t="shared" si="42"/>
        <v>0</v>
      </c>
      <c r="AO824" s="64">
        <f t="shared" si="42"/>
        <v>0</v>
      </c>
      <c r="AP824" s="64">
        <f t="shared" si="42"/>
        <v>0</v>
      </c>
      <c r="AQ824" s="64">
        <f t="shared" si="42"/>
        <v>0</v>
      </c>
      <c r="AR824" s="64">
        <f t="shared" si="42"/>
        <v>0</v>
      </c>
      <c r="AS824" s="64">
        <f t="shared" si="42"/>
        <v>0</v>
      </c>
      <c r="AT824" s="64">
        <f t="shared" si="42"/>
        <v>0</v>
      </c>
      <c r="AU824" s="64">
        <f t="shared" si="42"/>
        <v>0</v>
      </c>
      <c r="AV824" s="64">
        <f t="shared" si="42"/>
        <v>0</v>
      </c>
      <c r="AW824" s="64">
        <f t="shared" si="42"/>
        <v>0</v>
      </c>
      <c r="AX824" s="64">
        <f t="shared" si="42"/>
        <v>0</v>
      </c>
      <c r="AY824" s="64">
        <f t="shared" si="42"/>
        <v>0</v>
      </c>
      <c r="AZ824" s="64">
        <f t="shared" si="42"/>
        <v>0</v>
      </c>
      <c r="BA824" s="64">
        <f t="shared" si="42"/>
        <v>0</v>
      </c>
      <c r="BB824" s="64">
        <f t="shared" si="42"/>
        <v>0</v>
      </c>
      <c r="BC824" s="64">
        <f t="shared" si="42"/>
        <v>0</v>
      </c>
      <c r="BD824" s="64">
        <f t="shared" si="42"/>
        <v>0</v>
      </c>
      <c r="BE824" s="64">
        <f t="shared" si="42"/>
        <v>0</v>
      </c>
      <c r="BF824" s="64">
        <f t="shared" si="42"/>
        <v>0</v>
      </c>
      <c r="BG824" s="64">
        <f t="shared" si="42"/>
        <v>0</v>
      </c>
      <c r="BH824" s="64">
        <f t="shared" si="42"/>
        <v>0</v>
      </c>
      <c r="BI824" s="64">
        <f t="shared" si="42"/>
        <v>0</v>
      </c>
      <c r="BJ824" s="64">
        <f t="shared" si="42"/>
        <v>0</v>
      </c>
      <c r="BK824" s="64">
        <f t="shared" si="42"/>
        <v>0</v>
      </c>
      <c r="BL824" s="64">
        <f t="shared" si="42"/>
        <v>0</v>
      </c>
      <c r="BM824" s="64">
        <f t="shared" si="42"/>
        <v>0</v>
      </c>
      <c r="BN824" s="64">
        <f t="shared" si="42"/>
        <v>0</v>
      </c>
      <c r="BO824" s="64">
        <f t="shared" si="42"/>
        <v>0</v>
      </c>
      <c r="BP824" s="64">
        <f t="shared" si="42"/>
        <v>0</v>
      </c>
      <c r="BQ824" s="64">
        <f t="shared" si="42"/>
        <v>0</v>
      </c>
      <c r="BR824" s="64">
        <f t="shared" si="42"/>
        <v>0</v>
      </c>
      <c r="BS824" s="64">
        <f t="shared" si="42"/>
        <v>0</v>
      </c>
      <c r="BT824" s="64">
        <f t="shared" si="42"/>
        <v>0</v>
      </c>
      <c r="BU824" s="64">
        <f t="shared" si="42"/>
        <v>0</v>
      </c>
      <c r="BV824" s="64">
        <f t="shared" si="42"/>
        <v>0</v>
      </c>
      <c r="BW824" s="64">
        <f t="shared" si="42"/>
        <v>0</v>
      </c>
      <c r="BX824" s="64">
        <f t="shared" si="42"/>
        <v>0</v>
      </c>
      <c r="BY824" s="64">
        <f t="shared" si="42"/>
        <v>0</v>
      </c>
      <c r="BZ824" s="64">
        <f t="shared" si="42"/>
        <v>0</v>
      </c>
      <c r="CA824" s="64">
        <f t="shared" si="42"/>
        <v>0</v>
      </c>
      <c r="CB824" s="64">
        <f t="shared" si="42"/>
        <v>0</v>
      </c>
      <c r="CC824" s="64">
        <f t="shared" si="42"/>
        <v>0</v>
      </c>
      <c r="CD824" s="64">
        <f t="shared" si="42"/>
        <v>0</v>
      </c>
      <c r="CE824" s="64">
        <f t="shared" si="42"/>
        <v>0</v>
      </c>
      <c r="CF824" s="64">
        <f t="shared" si="42"/>
        <v>0</v>
      </c>
      <c r="CG824" s="64">
        <f t="shared" si="42"/>
        <v>0</v>
      </c>
      <c r="CH824" s="64">
        <f t="shared" si="42"/>
        <v>0</v>
      </c>
      <c r="CI824" s="64">
        <f t="shared" si="42"/>
        <v>0</v>
      </c>
    </row>
    <row r="825" spans="1:87" ht="14.25" customHeight="1" x14ac:dyDescent="0.35">
      <c r="A825" s="47" t="s">
        <v>143</v>
      </c>
      <c r="B825" s="64">
        <v>0</v>
      </c>
      <c r="C825" s="64">
        <v>0</v>
      </c>
      <c r="D825" s="64">
        <v>0</v>
      </c>
      <c r="E825" s="64">
        <v>0</v>
      </c>
      <c r="F825" s="64">
        <v>0</v>
      </c>
      <c r="G825" s="64">
        <v>0</v>
      </c>
      <c r="H825" s="64">
        <v>0</v>
      </c>
      <c r="I825" s="64">
        <v>0</v>
      </c>
      <c r="J825" s="64">
        <v>0</v>
      </c>
      <c r="K825" s="64">
        <v>0</v>
      </c>
      <c r="L825" s="64">
        <v>0</v>
      </c>
      <c r="M825" s="64">
        <v>0</v>
      </c>
      <c r="N825" s="64">
        <v>0</v>
      </c>
      <c r="O825" s="64">
        <v>0</v>
      </c>
      <c r="P825" s="64">
        <v>0</v>
      </c>
      <c r="Q825" s="64">
        <v>0</v>
      </c>
      <c r="R825" s="64">
        <v>0</v>
      </c>
      <c r="S825" s="64">
        <v>0</v>
      </c>
      <c r="T825" s="64">
        <v>0</v>
      </c>
      <c r="U825" s="64">
        <v>0</v>
      </c>
      <c r="V825" s="64">
        <v>0</v>
      </c>
      <c r="W825" s="64">
        <v>0</v>
      </c>
      <c r="X825" s="64">
        <v>0</v>
      </c>
      <c r="Y825" s="64">
        <v>0</v>
      </c>
      <c r="Z825" s="64">
        <v>0</v>
      </c>
      <c r="AA825" s="64">
        <v>0</v>
      </c>
      <c r="AB825" s="64">
        <v>0</v>
      </c>
      <c r="AC825" s="64">
        <v>0</v>
      </c>
      <c r="AD825" s="64">
        <v>0</v>
      </c>
      <c r="AE825" s="64">
        <v>0</v>
      </c>
      <c r="AF825" s="64">
        <v>0</v>
      </c>
      <c r="AG825" s="64">
        <v>0</v>
      </c>
      <c r="AH825" s="64">
        <v>0</v>
      </c>
      <c r="AI825" s="64">
        <v>0</v>
      </c>
      <c r="AJ825" s="64">
        <v>0</v>
      </c>
      <c r="AK825" s="64">
        <v>0</v>
      </c>
      <c r="AL825" s="64">
        <f t="shared" si="42"/>
        <v>0</v>
      </c>
      <c r="AM825" s="64">
        <f t="shared" si="42"/>
        <v>0</v>
      </c>
      <c r="AN825" s="64">
        <f t="shared" si="42"/>
        <v>0</v>
      </c>
      <c r="AO825" s="64">
        <f t="shared" si="42"/>
        <v>0</v>
      </c>
      <c r="AP825" s="64">
        <f t="shared" si="42"/>
        <v>0</v>
      </c>
      <c r="AQ825" s="64">
        <f t="shared" si="42"/>
        <v>0</v>
      </c>
      <c r="AR825" s="64">
        <f t="shared" si="42"/>
        <v>0</v>
      </c>
      <c r="AS825" s="64">
        <f t="shared" si="42"/>
        <v>0</v>
      </c>
      <c r="AT825" s="64">
        <f t="shared" si="42"/>
        <v>0</v>
      </c>
      <c r="AU825" s="64">
        <f t="shared" si="42"/>
        <v>0</v>
      </c>
      <c r="AV825" s="64">
        <f t="shared" si="42"/>
        <v>0</v>
      </c>
      <c r="AW825" s="64">
        <f t="shared" si="42"/>
        <v>0</v>
      </c>
      <c r="AX825" s="64">
        <f t="shared" si="42"/>
        <v>0</v>
      </c>
      <c r="AY825" s="64">
        <f t="shared" si="42"/>
        <v>0</v>
      </c>
      <c r="AZ825" s="64">
        <f t="shared" si="42"/>
        <v>0</v>
      </c>
      <c r="BA825" s="64">
        <f t="shared" si="42"/>
        <v>0</v>
      </c>
      <c r="BB825" s="64">
        <f t="shared" si="42"/>
        <v>0</v>
      </c>
      <c r="BC825" s="64">
        <f t="shared" si="42"/>
        <v>0</v>
      </c>
      <c r="BD825" s="64">
        <f t="shared" si="42"/>
        <v>0</v>
      </c>
      <c r="BE825" s="64">
        <f t="shared" si="42"/>
        <v>0</v>
      </c>
      <c r="BF825" s="64">
        <f t="shared" si="42"/>
        <v>0</v>
      </c>
      <c r="BG825" s="64">
        <f t="shared" si="42"/>
        <v>0</v>
      </c>
      <c r="BH825" s="64">
        <f t="shared" si="42"/>
        <v>0</v>
      </c>
      <c r="BI825" s="64">
        <f t="shared" si="42"/>
        <v>0</v>
      </c>
      <c r="BJ825" s="64">
        <f t="shared" si="42"/>
        <v>0</v>
      </c>
      <c r="BK825" s="64">
        <f t="shared" si="42"/>
        <v>0</v>
      </c>
      <c r="BL825" s="64">
        <f t="shared" si="42"/>
        <v>0</v>
      </c>
      <c r="BM825" s="64">
        <f t="shared" si="42"/>
        <v>0</v>
      </c>
      <c r="BN825" s="64">
        <f t="shared" si="42"/>
        <v>0</v>
      </c>
      <c r="BO825" s="64">
        <f t="shared" si="42"/>
        <v>0</v>
      </c>
      <c r="BP825" s="64">
        <f t="shared" si="42"/>
        <v>0</v>
      </c>
      <c r="BQ825" s="64">
        <f t="shared" si="42"/>
        <v>0</v>
      </c>
      <c r="BR825" s="64">
        <f t="shared" si="42"/>
        <v>0</v>
      </c>
      <c r="BS825" s="64">
        <f t="shared" si="42"/>
        <v>0</v>
      </c>
      <c r="BT825" s="64">
        <f t="shared" si="42"/>
        <v>0</v>
      </c>
      <c r="BU825" s="64">
        <f t="shared" si="42"/>
        <v>0</v>
      </c>
      <c r="BV825" s="64">
        <f t="shared" si="42"/>
        <v>0</v>
      </c>
      <c r="BW825" s="64">
        <f t="shared" si="42"/>
        <v>0</v>
      </c>
      <c r="BX825" s="64">
        <f t="shared" si="42"/>
        <v>0</v>
      </c>
      <c r="BY825" s="64">
        <f t="shared" si="42"/>
        <v>0</v>
      </c>
      <c r="BZ825" s="64">
        <f t="shared" si="42"/>
        <v>0</v>
      </c>
      <c r="CA825" s="64">
        <f t="shared" si="42"/>
        <v>0</v>
      </c>
      <c r="CB825" s="64">
        <f t="shared" si="42"/>
        <v>0</v>
      </c>
      <c r="CC825" s="64">
        <f t="shared" si="42"/>
        <v>0</v>
      </c>
      <c r="CD825" s="64">
        <f t="shared" si="42"/>
        <v>0</v>
      </c>
      <c r="CE825" s="64">
        <f t="shared" si="42"/>
        <v>0</v>
      </c>
      <c r="CF825" s="64">
        <f t="shared" si="42"/>
        <v>0</v>
      </c>
      <c r="CG825" s="64">
        <f t="shared" si="42"/>
        <v>0</v>
      </c>
      <c r="CH825" s="64">
        <f t="shared" si="42"/>
        <v>0</v>
      </c>
      <c r="CI825" s="64">
        <f t="shared" si="42"/>
        <v>0</v>
      </c>
    </row>
    <row r="826" spans="1:87" ht="14.25" customHeight="1" x14ac:dyDescent="0.35">
      <c r="A826" s="122" t="s">
        <v>1722</v>
      </c>
      <c r="B826" s="58"/>
    </row>
    <row r="827" spans="1:87" ht="14.25" customHeight="1" x14ac:dyDescent="0.35">
      <c r="A827" t="s">
        <v>1605</v>
      </c>
      <c r="B827">
        <v>0.08</v>
      </c>
    </row>
    <row r="829" spans="1:87" ht="14.25" customHeight="1" x14ac:dyDescent="0.35">
      <c r="A829" s="197" t="s">
        <v>1330</v>
      </c>
      <c r="B829" s="2"/>
    </row>
    <row r="830" spans="1:87" ht="14.25" customHeight="1" x14ac:dyDescent="0.35">
      <c r="A830" s="39" t="s">
        <v>1510</v>
      </c>
      <c r="B830" s="2"/>
    </row>
    <row r="831" spans="1:87" ht="14.25" customHeight="1" x14ac:dyDescent="0.35">
      <c r="A831" s="43" t="s">
        <v>222</v>
      </c>
      <c r="B831" s="11" t="s">
        <v>223</v>
      </c>
    </row>
    <row r="832" spans="1:87" ht="14.25" customHeight="1" x14ac:dyDescent="0.35">
      <c r="A832" s="523">
        <v>0</v>
      </c>
      <c r="B832" s="524" t="s">
        <v>1508</v>
      </c>
      <c r="C832" t="s">
        <v>1531</v>
      </c>
    </row>
    <row r="833" spans="1:87" ht="14.25" customHeight="1" x14ac:dyDescent="0.35">
      <c r="A833" s="523">
        <v>1</v>
      </c>
      <c r="B833" s="524" t="s">
        <v>1431</v>
      </c>
    </row>
    <row r="834" spans="1:87" ht="14.25" customHeight="1" x14ac:dyDescent="0.35">
      <c r="A834" s="44" t="s">
        <v>224</v>
      </c>
      <c r="B834" s="45">
        <v>0</v>
      </c>
    </row>
    <row r="836" spans="1:87" ht="14.25" customHeight="1" x14ac:dyDescent="0.35">
      <c r="A836" s="39" t="s">
        <v>1511</v>
      </c>
      <c r="B836" s="2"/>
    </row>
    <row r="837" spans="1:87" ht="14.25" customHeight="1" x14ac:dyDescent="0.35">
      <c r="A837" s="43" t="s">
        <v>222</v>
      </c>
      <c r="B837" s="11" t="s">
        <v>223</v>
      </c>
    </row>
    <row r="838" spans="1:87" ht="14.25" customHeight="1" x14ac:dyDescent="0.35">
      <c r="A838" s="523">
        <v>0</v>
      </c>
      <c r="B838" s="524" t="s">
        <v>1331</v>
      </c>
    </row>
    <row r="839" spans="1:87" ht="14.25" customHeight="1" x14ac:dyDescent="0.35">
      <c r="A839" s="523">
        <v>1</v>
      </c>
      <c r="B839" s="524" t="s">
        <v>1332</v>
      </c>
    </row>
    <row r="840" spans="1:87" ht="14.25" customHeight="1" x14ac:dyDescent="0.35">
      <c r="A840" s="523">
        <v>2</v>
      </c>
      <c r="B840" s="524" t="s">
        <v>1334</v>
      </c>
    </row>
    <row r="841" spans="1:87" ht="14.25" customHeight="1" x14ac:dyDescent="0.35">
      <c r="A841" s="523">
        <v>3</v>
      </c>
      <c r="B841" s="524" t="s">
        <v>1333</v>
      </c>
    </row>
    <row r="842" spans="1:87" ht="14.25" customHeight="1" x14ac:dyDescent="0.35">
      <c r="A842" s="44" t="s">
        <v>224</v>
      </c>
      <c r="B842" s="45">
        <v>0</v>
      </c>
    </row>
    <row r="844" spans="1:87" ht="14.25" customHeight="1" x14ac:dyDescent="0.35">
      <c r="A844" s="39" t="s">
        <v>1330</v>
      </c>
    </row>
    <row r="845" spans="1:87" ht="14.25" customHeight="1" x14ac:dyDescent="0.35">
      <c r="A845" s="86" t="s">
        <v>956</v>
      </c>
      <c r="B845" s="59">
        <v>2015</v>
      </c>
      <c r="C845" s="59">
        <f t="shared" ref="C845:BN845" si="43">1+B845</f>
        <v>2016</v>
      </c>
      <c r="D845" s="59">
        <f t="shared" si="43"/>
        <v>2017</v>
      </c>
      <c r="E845" s="59">
        <f t="shared" si="43"/>
        <v>2018</v>
      </c>
      <c r="F845" s="59">
        <f t="shared" si="43"/>
        <v>2019</v>
      </c>
      <c r="G845" s="59">
        <f t="shared" si="43"/>
        <v>2020</v>
      </c>
      <c r="H845" s="59">
        <f t="shared" si="43"/>
        <v>2021</v>
      </c>
      <c r="I845" s="59">
        <f t="shared" si="43"/>
        <v>2022</v>
      </c>
      <c r="J845" s="59">
        <f t="shared" si="43"/>
        <v>2023</v>
      </c>
      <c r="K845" s="59">
        <f t="shared" si="43"/>
        <v>2024</v>
      </c>
      <c r="L845" s="59">
        <f t="shared" si="43"/>
        <v>2025</v>
      </c>
      <c r="M845" s="59">
        <f t="shared" si="43"/>
        <v>2026</v>
      </c>
      <c r="N845" s="59">
        <f t="shared" si="43"/>
        <v>2027</v>
      </c>
      <c r="O845" s="59">
        <f t="shared" si="43"/>
        <v>2028</v>
      </c>
      <c r="P845" s="59">
        <f t="shared" si="43"/>
        <v>2029</v>
      </c>
      <c r="Q845" s="59">
        <f t="shared" si="43"/>
        <v>2030</v>
      </c>
      <c r="R845" s="59">
        <f t="shared" si="43"/>
        <v>2031</v>
      </c>
      <c r="S845" s="59">
        <f t="shared" si="43"/>
        <v>2032</v>
      </c>
      <c r="T845" s="59">
        <f t="shared" si="43"/>
        <v>2033</v>
      </c>
      <c r="U845" s="59">
        <f t="shared" si="43"/>
        <v>2034</v>
      </c>
      <c r="V845" s="59">
        <f t="shared" si="43"/>
        <v>2035</v>
      </c>
      <c r="W845" s="59">
        <f t="shared" si="43"/>
        <v>2036</v>
      </c>
      <c r="X845" s="59">
        <f t="shared" si="43"/>
        <v>2037</v>
      </c>
      <c r="Y845" s="59">
        <f t="shared" si="43"/>
        <v>2038</v>
      </c>
      <c r="Z845" s="59">
        <f t="shared" si="43"/>
        <v>2039</v>
      </c>
      <c r="AA845" s="59">
        <f t="shared" si="43"/>
        <v>2040</v>
      </c>
      <c r="AB845" s="59">
        <f t="shared" si="43"/>
        <v>2041</v>
      </c>
      <c r="AC845" s="59">
        <f t="shared" si="43"/>
        <v>2042</v>
      </c>
      <c r="AD845" s="59">
        <f t="shared" si="43"/>
        <v>2043</v>
      </c>
      <c r="AE845" s="59">
        <f t="shared" si="43"/>
        <v>2044</v>
      </c>
      <c r="AF845" s="59">
        <f t="shared" si="43"/>
        <v>2045</v>
      </c>
      <c r="AG845" s="59">
        <f t="shared" si="43"/>
        <v>2046</v>
      </c>
      <c r="AH845" s="59">
        <f t="shared" si="43"/>
        <v>2047</v>
      </c>
      <c r="AI845" s="59">
        <f t="shared" si="43"/>
        <v>2048</v>
      </c>
      <c r="AJ845" s="59">
        <f t="shared" si="43"/>
        <v>2049</v>
      </c>
      <c r="AK845" s="59">
        <f t="shared" si="43"/>
        <v>2050</v>
      </c>
      <c r="AL845" s="59">
        <f t="shared" si="43"/>
        <v>2051</v>
      </c>
      <c r="AM845" s="59">
        <f t="shared" si="43"/>
        <v>2052</v>
      </c>
      <c r="AN845" s="59">
        <f t="shared" si="43"/>
        <v>2053</v>
      </c>
      <c r="AO845" s="59">
        <f t="shared" si="43"/>
        <v>2054</v>
      </c>
      <c r="AP845" s="59">
        <f t="shared" si="43"/>
        <v>2055</v>
      </c>
      <c r="AQ845" s="59">
        <f t="shared" si="43"/>
        <v>2056</v>
      </c>
      <c r="AR845" s="59">
        <f t="shared" si="43"/>
        <v>2057</v>
      </c>
      <c r="AS845" s="59">
        <f t="shared" si="43"/>
        <v>2058</v>
      </c>
      <c r="AT845" s="59">
        <f t="shared" si="43"/>
        <v>2059</v>
      </c>
      <c r="AU845" s="59">
        <f t="shared" si="43"/>
        <v>2060</v>
      </c>
      <c r="AV845" s="59">
        <f t="shared" si="43"/>
        <v>2061</v>
      </c>
      <c r="AW845" s="59">
        <f t="shared" si="43"/>
        <v>2062</v>
      </c>
      <c r="AX845" s="59">
        <f t="shared" si="43"/>
        <v>2063</v>
      </c>
      <c r="AY845" s="59">
        <f t="shared" si="43"/>
        <v>2064</v>
      </c>
      <c r="AZ845" s="59">
        <f t="shared" si="43"/>
        <v>2065</v>
      </c>
      <c r="BA845" s="59">
        <f t="shared" si="43"/>
        <v>2066</v>
      </c>
      <c r="BB845" s="59">
        <f t="shared" si="43"/>
        <v>2067</v>
      </c>
      <c r="BC845" s="59">
        <f t="shared" si="43"/>
        <v>2068</v>
      </c>
      <c r="BD845" s="59">
        <f t="shared" si="43"/>
        <v>2069</v>
      </c>
      <c r="BE845" s="59">
        <f t="shared" si="43"/>
        <v>2070</v>
      </c>
      <c r="BF845" s="59">
        <f t="shared" si="43"/>
        <v>2071</v>
      </c>
      <c r="BG845" s="59">
        <f t="shared" si="43"/>
        <v>2072</v>
      </c>
      <c r="BH845" s="59">
        <f t="shared" si="43"/>
        <v>2073</v>
      </c>
      <c r="BI845" s="59">
        <f t="shared" si="43"/>
        <v>2074</v>
      </c>
      <c r="BJ845" s="59">
        <f t="shared" si="43"/>
        <v>2075</v>
      </c>
      <c r="BK845" s="59">
        <f t="shared" si="43"/>
        <v>2076</v>
      </c>
      <c r="BL845" s="59">
        <f t="shared" si="43"/>
        <v>2077</v>
      </c>
      <c r="BM845" s="59">
        <f t="shared" si="43"/>
        <v>2078</v>
      </c>
      <c r="BN845" s="59">
        <f t="shared" si="43"/>
        <v>2079</v>
      </c>
      <c r="BO845" s="59">
        <f t="shared" ref="BO845:CI845" si="44">1+BN845</f>
        <v>2080</v>
      </c>
      <c r="BP845" s="59">
        <f t="shared" si="44"/>
        <v>2081</v>
      </c>
      <c r="BQ845" s="59">
        <f t="shared" si="44"/>
        <v>2082</v>
      </c>
      <c r="BR845" s="59">
        <f t="shared" si="44"/>
        <v>2083</v>
      </c>
      <c r="BS845" s="59">
        <f t="shared" si="44"/>
        <v>2084</v>
      </c>
      <c r="BT845" s="59">
        <f t="shared" si="44"/>
        <v>2085</v>
      </c>
      <c r="BU845" s="59">
        <f t="shared" si="44"/>
        <v>2086</v>
      </c>
      <c r="BV845" s="59">
        <f t="shared" si="44"/>
        <v>2087</v>
      </c>
      <c r="BW845" s="59">
        <f t="shared" si="44"/>
        <v>2088</v>
      </c>
      <c r="BX845" s="59">
        <f t="shared" si="44"/>
        <v>2089</v>
      </c>
      <c r="BY845" s="59">
        <f t="shared" si="44"/>
        <v>2090</v>
      </c>
      <c r="BZ845" s="59">
        <f t="shared" si="44"/>
        <v>2091</v>
      </c>
      <c r="CA845" s="59">
        <f t="shared" si="44"/>
        <v>2092</v>
      </c>
      <c r="CB845" s="59">
        <f t="shared" si="44"/>
        <v>2093</v>
      </c>
      <c r="CC845" s="59">
        <f t="shared" si="44"/>
        <v>2094</v>
      </c>
      <c r="CD845" s="59">
        <f t="shared" si="44"/>
        <v>2095</v>
      </c>
      <c r="CE845" s="59">
        <f t="shared" si="44"/>
        <v>2096</v>
      </c>
      <c r="CF845" s="59">
        <f t="shared" si="44"/>
        <v>2097</v>
      </c>
      <c r="CG845" s="59">
        <f t="shared" si="44"/>
        <v>2098</v>
      </c>
      <c r="CH845" s="59">
        <f t="shared" si="44"/>
        <v>2099</v>
      </c>
      <c r="CI845" s="59">
        <f t="shared" si="44"/>
        <v>2100</v>
      </c>
    </row>
    <row r="846" spans="1:87" ht="14.25" customHeight="1" x14ac:dyDescent="0.35">
      <c r="A846" s="47" t="s">
        <v>291</v>
      </c>
      <c r="B846" s="64">
        <v>0</v>
      </c>
      <c r="C846" s="64">
        <v>0</v>
      </c>
      <c r="D846" s="64">
        <v>0</v>
      </c>
      <c r="E846" s="64">
        <v>0</v>
      </c>
      <c r="F846" s="64">
        <v>0</v>
      </c>
      <c r="G846" s="64">
        <v>0</v>
      </c>
      <c r="H846" s="64">
        <v>0</v>
      </c>
      <c r="I846" s="64">
        <v>0</v>
      </c>
      <c r="J846" s="64">
        <v>0</v>
      </c>
      <c r="K846" s="64">
        <v>0</v>
      </c>
      <c r="L846" s="115">
        <v>100</v>
      </c>
      <c r="M846" s="64">
        <v>105.13872879533544</v>
      </c>
      <c r="N846" s="64">
        <v>110.54152292699096</v>
      </c>
      <c r="O846" s="64">
        <v>116.22195199644257</v>
      </c>
      <c r="P846" s="64">
        <v>122.1942829101847</v>
      </c>
      <c r="Q846" s="64">
        <v>128.47351571234401</v>
      </c>
      <c r="R846" s="64">
        <v>135.07542125863404</v>
      </c>
      <c r="S846" s="64">
        <v>142.0165808262721</v>
      </c>
      <c r="T846" s="64">
        <v>149.31442775934258</v>
      </c>
      <c r="U846" s="64">
        <v>156.98729125420223</v>
      </c>
      <c r="V846" s="64">
        <v>165.05444239489904</v>
      </c>
      <c r="W846" s="64">
        <v>173.53614255422605</v>
      </c>
      <c r="X846" s="64">
        <v>182.45369428197441</v>
      </c>
      <c r="Y846" s="64">
        <v>191.82949480819551</v>
      </c>
      <c r="Z846" s="64">
        <v>201.68709229585073</v>
      </c>
      <c r="AA846" s="64">
        <v>212.05124498413238</v>
      </c>
      <c r="AB846" s="64">
        <v>222.94798337099928</v>
      </c>
      <c r="AC846" s="64">
        <v>234.40467559110448</v>
      </c>
      <c r="AD846" s="64">
        <v>246.45009615331716</v>
      </c>
      <c r="AE846" s="64">
        <v>259.11449821047955</v>
      </c>
      <c r="AF846" s="64">
        <v>272.42968954291041</v>
      </c>
      <c r="AG846" s="64">
        <v>286.42911244649486</v>
      </c>
      <c r="AH846" s="64">
        <v>301.14792772600657</v>
      </c>
      <c r="AI846" s="64">
        <v>316.62310300461883</v>
      </c>
      <c r="AJ846" s="64">
        <v>332.89350557140176</v>
      </c>
      <c r="AK846" s="64">
        <v>350</v>
      </c>
      <c r="AL846" s="64">
        <f t="shared" ref="AL846:BA861" si="45">+AK846*(1+$B$827)</f>
        <v>378</v>
      </c>
      <c r="AM846" s="64">
        <f t="shared" si="45"/>
        <v>408.24</v>
      </c>
      <c r="AN846" s="64">
        <f t="shared" si="45"/>
        <v>440.89920000000006</v>
      </c>
      <c r="AO846" s="64">
        <f t="shared" si="45"/>
        <v>476.1711360000001</v>
      </c>
      <c r="AP846" s="64">
        <f t="shared" si="45"/>
        <v>514.2648268800001</v>
      </c>
      <c r="AQ846" s="64">
        <f t="shared" si="45"/>
        <v>555.40601303040012</v>
      </c>
      <c r="AR846" s="64">
        <f t="shared" si="45"/>
        <v>599.83849407283219</v>
      </c>
      <c r="AS846" s="64">
        <f t="shared" si="45"/>
        <v>647.82557359865882</v>
      </c>
      <c r="AT846" s="64">
        <f t="shared" si="45"/>
        <v>699.65161948655157</v>
      </c>
      <c r="AU846" s="64">
        <f t="shared" si="45"/>
        <v>755.62374904547573</v>
      </c>
      <c r="AV846" s="64">
        <f t="shared" si="45"/>
        <v>816.07364896911383</v>
      </c>
      <c r="AW846" s="64">
        <f t="shared" si="45"/>
        <v>881.359540886643</v>
      </c>
      <c r="AX846" s="64">
        <f t="shared" si="45"/>
        <v>951.86830415757447</v>
      </c>
      <c r="AY846" s="64">
        <f t="shared" si="45"/>
        <v>1028.0177684901805</v>
      </c>
      <c r="AZ846" s="64">
        <f t="shared" si="45"/>
        <v>1110.259189969395</v>
      </c>
      <c r="BA846" s="64">
        <f t="shared" si="45"/>
        <v>1199.0799251669466</v>
      </c>
      <c r="BB846" s="64">
        <f t="shared" ref="BB846:BQ861" si="46">+BA846*(1+$B$827)</f>
        <v>1295.0063191803024</v>
      </c>
      <c r="BC846" s="64">
        <f t="shared" si="46"/>
        <v>1398.6068247147266</v>
      </c>
      <c r="BD846" s="64">
        <f t="shared" si="46"/>
        <v>1510.4953706919048</v>
      </c>
      <c r="BE846" s="64">
        <f t="shared" si="46"/>
        <v>1631.3350003472572</v>
      </c>
      <c r="BF846" s="64">
        <f t="shared" si="46"/>
        <v>1761.8418003750378</v>
      </c>
      <c r="BG846" s="64">
        <f t="shared" si="46"/>
        <v>1902.789144405041</v>
      </c>
      <c r="BH846" s="64">
        <f t="shared" si="46"/>
        <v>2055.0122759574447</v>
      </c>
      <c r="BI846" s="64">
        <f t="shared" si="46"/>
        <v>2219.4132580340406</v>
      </c>
      <c r="BJ846" s="64">
        <f t="shared" si="46"/>
        <v>2396.9663186767639</v>
      </c>
      <c r="BK846" s="64">
        <f t="shared" si="46"/>
        <v>2588.7236241709052</v>
      </c>
      <c r="BL846" s="64">
        <f t="shared" si="46"/>
        <v>2795.8215141045775</v>
      </c>
      <c r="BM846" s="64">
        <f t="shared" si="46"/>
        <v>3019.4872352329439</v>
      </c>
      <c r="BN846" s="64">
        <f t="shared" si="46"/>
        <v>3261.0462140515797</v>
      </c>
      <c r="BO846" s="64">
        <f t="shared" si="46"/>
        <v>3521.9299111757064</v>
      </c>
      <c r="BP846" s="64">
        <f t="shared" si="46"/>
        <v>3803.6843040697631</v>
      </c>
      <c r="BQ846" s="64">
        <f t="shared" si="46"/>
        <v>4107.9790483953448</v>
      </c>
      <c r="BR846" s="64">
        <f t="shared" ref="BR846:CG860" si="47">+BQ846*(1+$B$827)</f>
        <v>4436.6173722669728</v>
      </c>
      <c r="BS846" s="64">
        <f t="shared" si="47"/>
        <v>4791.5467620483305</v>
      </c>
      <c r="BT846" s="64">
        <f t="shared" si="47"/>
        <v>5174.8705030121973</v>
      </c>
      <c r="BU846" s="64">
        <f t="shared" si="47"/>
        <v>5588.8601432531732</v>
      </c>
      <c r="BV846" s="64">
        <f t="shared" si="47"/>
        <v>6035.9689547134276</v>
      </c>
      <c r="BW846" s="64">
        <f t="shared" si="47"/>
        <v>6518.8464710905018</v>
      </c>
      <c r="BX846" s="64">
        <f t="shared" si="47"/>
        <v>7040.3541887777428</v>
      </c>
      <c r="BY846" s="64">
        <f t="shared" si="47"/>
        <v>7603.5825238799625</v>
      </c>
      <c r="BZ846" s="64">
        <f t="shared" si="47"/>
        <v>8211.8691257903592</v>
      </c>
      <c r="CA846" s="64">
        <f t="shared" si="47"/>
        <v>8868.818655853589</v>
      </c>
      <c r="CB846" s="64">
        <f t="shared" si="47"/>
        <v>9578.3241483218771</v>
      </c>
      <c r="CC846" s="64">
        <f t="shared" si="47"/>
        <v>10344.590080187629</v>
      </c>
      <c r="CD846" s="64">
        <f t="shared" si="47"/>
        <v>11172.15728660264</v>
      </c>
      <c r="CE846" s="64">
        <f t="shared" si="47"/>
        <v>12065.929869530852</v>
      </c>
      <c r="CF846" s="64">
        <f t="shared" si="47"/>
        <v>13031.204259093322</v>
      </c>
      <c r="CG846" s="64">
        <f t="shared" si="47"/>
        <v>14073.700599820788</v>
      </c>
      <c r="CH846" s="64">
        <f t="shared" ref="BW846:CI861" si="48">+CG846*(1+$B$827)</f>
        <v>15199.596647806451</v>
      </c>
      <c r="CI846" s="64">
        <f t="shared" si="48"/>
        <v>16415.564379630967</v>
      </c>
    </row>
    <row r="847" spans="1:87" ht="14.25" customHeight="1" x14ac:dyDescent="0.35">
      <c r="A847" s="47" t="s">
        <v>148</v>
      </c>
      <c r="B847" s="64">
        <v>0</v>
      </c>
      <c r="C847" s="64">
        <v>0</v>
      </c>
      <c r="D847" s="64">
        <v>0</v>
      </c>
      <c r="E847" s="64">
        <v>0</v>
      </c>
      <c r="F847" s="64">
        <v>0</v>
      </c>
      <c r="G847" s="64">
        <v>0</v>
      </c>
      <c r="H847" s="64">
        <v>0</v>
      </c>
      <c r="I847" s="64">
        <v>0</v>
      </c>
      <c r="J847" s="64">
        <v>0</v>
      </c>
      <c r="K847" s="64">
        <v>0</v>
      </c>
      <c r="L847" s="115">
        <v>100</v>
      </c>
      <c r="M847" s="64">
        <v>105.13872879533544</v>
      </c>
      <c r="N847" s="64">
        <v>110.54152292699096</v>
      </c>
      <c r="O847" s="64">
        <v>116.22195199644257</v>
      </c>
      <c r="P847" s="64">
        <v>122.1942829101847</v>
      </c>
      <c r="Q847" s="64">
        <v>128.47351571234401</v>
      </c>
      <c r="R847" s="64">
        <v>135.07542125863404</v>
      </c>
      <c r="S847" s="64">
        <v>142.0165808262721</v>
      </c>
      <c r="T847" s="64">
        <v>149.31442775934258</v>
      </c>
      <c r="U847" s="64">
        <v>156.98729125420223</v>
      </c>
      <c r="V847" s="64">
        <v>165.05444239489904</v>
      </c>
      <c r="W847" s="64">
        <v>173.53614255422605</v>
      </c>
      <c r="X847" s="64">
        <v>182.45369428197441</v>
      </c>
      <c r="Y847" s="64">
        <v>191.82949480819551</v>
      </c>
      <c r="Z847" s="64">
        <v>201.68709229585073</v>
      </c>
      <c r="AA847" s="64">
        <v>212.05124498413238</v>
      </c>
      <c r="AB847" s="64">
        <v>222.94798337099928</v>
      </c>
      <c r="AC847" s="64">
        <v>234.40467559110448</v>
      </c>
      <c r="AD847" s="64">
        <v>246.45009615331716</v>
      </c>
      <c r="AE847" s="64">
        <v>259.11449821047955</v>
      </c>
      <c r="AF847" s="64">
        <v>272.42968954291041</v>
      </c>
      <c r="AG847" s="64">
        <v>286.42911244649486</v>
      </c>
      <c r="AH847" s="64">
        <v>301.14792772600657</v>
      </c>
      <c r="AI847" s="64">
        <v>316.62310300461883</v>
      </c>
      <c r="AJ847" s="64">
        <v>332.89350557140176</v>
      </c>
      <c r="AK847" s="64">
        <v>350</v>
      </c>
      <c r="AL847" s="64">
        <f t="shared" si="45"/>
        <v>378</v>
      </c>
      <c r="AM847" s="64">
        <f t="shared" si="45"/>
        <v>408.24</v>
      </c>
      <c r="AN847" s="64">
        <f t="shared" si="45"/>
        <v>440.89920000000006</v>
      </c>
      <c r="AO847" s="64">
        <f t="shared" si="45"/>
        <v>476.1711360000001</v>
      </c>
      <c r="AP847" s="64">
        <f t="shared" si="45"/>
        <v>514.2648268800001</v>
      </c>
      <c r="AQ847" s="64">
        <f t="shared" si="45"/>
        <v>555.40601303040012</v>
      </c>
      <c r="AR847" s="64">
        <f t="shared" si="45"/>
        <v>599.83849407283219</v>
      </c>
      <c r="AS847" s="64">
        <f t="shared" si="45"/>
        <v>647.82557359865882</v>
      </c>
      <c r="AT847" s="64">
        <f t="shared" si="45"/>
        <v>699.65161948655157</v>
      </c>
      <c r="AU847" s="64">
        <f t="shared" si="45"/>
        <v>755.62374904547573</v>
      </c>
      <c r="AV847" s="64">
        <f t="shared" si="45"/>
        <v>816.07364896911383</v>
      </c>
      <c r="AW847" s="64">
        <f t="shared" si="45"/>
        <v>881.359540886643</v>
      </c>
      <c r="AX847" s="64">
        <f t="shared" si="45"/>
        <v>951.86830415757447</v>
      </c>
      <c r="AY847" s="64">
        <f t="shared" si="45"/>
        <v>1028.0177684901805</v>
      </c>
      <c r="AZ847" s="64">
        <f t="shared" si="45"/>
        <v>1110.259189969395</v>
      </c>
      <c r="BA847" s="64">
        <f t="shared" si="45"/>
        <v>1199.0799251669466</v>
      </c>
      <c r="BB847" s="64">
        <f t="shared" si="46"/>
        <v>1295.0063191803024</v>
      </c>
      <c r="BC847" s="64">
        <f t="shared" si="46"/>
        <v>1398.6068247147266</v>
      </c>
      <c r="BD847" s="64">
        <f t="shared" si="46"/>
        <v>1510.4953706919048</v>
      </c>
      <c r="BE847" s="64">
        <f t="shared" si="46"/>
        <v>1631.3350003472572</v>
      </c>
      <c r="BF847" s="64">
        <f t="shared" si="46"/>
        <v>1761.8418003750378</v>
      </c>
      <c r="BG847" s="64">
        <f t="shared" si="46"/>
        <v>1902.789144405041</v>
      </c>
      <c r="BH847" s="64">
        <f t="shared" si="46"/>
        <v>2055.0122759574447</v>
      </c>
      <c r="BI847" s="64">
        <f t="shared" si="46"/>
        <v>2219.4132580340406</v>
      </c>
      <c r="BJ847" s="64">
        <f t="shared" si="46"/>
        <v>2396.9663186767639</v>
      </c>
      <c r="BK847" s="64">
        <f t="shared" si="46"/>
        <v>2588.7236241709052</v>
      </c>
      <c r="BL847" s="64">
        <f t="shared" si="46"/>
        <v>2795.8215141045775</v>
      </c>
      <c r="BM847" s="64">
        <f t="shared" si="46"/>
        <v>3019.4872352329439</v>
      </c>
      <c r="BN847" s="64">
        <f t="shared" si="46"/>
        <v>3261.0462140515797</v>
      </c>
      <c r="BO847" s="64">
        <f t="shared" si="46"/>
        <v>3521.9299111757064</v>
      </c>
      <c r="BP847" s="64">
        <f t="shared" si="46"/>
        <v>3803.6843040697631</v>
      </c>
      <c r="BQ847" s="64">
        <f t="shared" si="46"/>
        <v>4107.9790483953448</v>
      </c>
      <c r="BR847" s="64">
        <f t="shared" si="47"/>
        <v>4436.6173722669728</v>
      </c>
      <c r="BS847" s="64">
        <f t="shared" si="47"/>
        <v>4791.5467620483305</v>
      </c>
      <c r="BT847" s="64">
        <f t="shared" si="47"/>
        <v>5174.8705030121973</v>
      </c>
      <c r="BU847" s="64">
        <f t="shared" si="47"/>
        <v>5588.8601432531732</v>
      </c>
      <c r="BV847" s="64">
        <f t="shared" si="47"/>
        <v>6035.9689547134276</v>
      </c>
      <c r="BW847" s="64">
        <f t="shared" si="47"/>
        <v>6518.8464710905018</v>
      </c>
      <c r="BX847" s="64">
        <f t="shared" si="47"/>
        <v>7040.3541887777428</v>
      </c>
      <c r="BY847" s="64">
        <f t="shared" si="47"/>
        <v>7603.5825238799625</v>
      </c>
      <c r="BZ847" s="64">
        <f t="shared" si="47"/>
        <v>8211.8691257903592</v>
      </c>
      <c r="CA847" s="64">
        <f t="shared" si="47"/>
        <v>8868.818655853589</v>
      </c>
      <c r="CB847" s="64">
        <f t="shared" si="47"/>
        <v>9578.3241483218771</v>
      </c>
      <c r="CC847" s="64">
        <f t="shared" si="47"/>
        <v>10344.590080187629</v>
      </c>
      <c r="CD847" s="64">
        <f t="shared" si="47"/>
        <v>11172.15728660264</v>
      </c>
      <c r="CE847" s="64">
        <f t="shared" si="47"/>
        <v>12065.929869530852</v>
      </c>
      <c r="CF847" s="64">
        <f t="shared" si="47"/>
        <v>13031.204259093322</v>
      </c>
      <c r="CG847" s="64">
        <f t="shared" si="47"/>
        <v>14073.700599820788</v>
      </c>
      <c r="CH847" s="64">
        <f t="shared" si="48"/>
        <v>15199.596647806451</v>
      </c>
      <c r="CI847" s="64">
        <f t="shared" si="48"/>
        <v>16415.564379630967</v>
      </c>
    </row>
    <row r="848" spans="1:87" ht="14.25" customHeight="1" x14ac:dyDescent="0.35">
      <c r="A848" s="47" t="s">
        <v>149</v>
      </c>
      <c r="B848" s="64">
        <v>0</v>
      </c>
      <c r="C848" s="64">
        <v>0</v>
      </c>
      <c r="D848" s="64">
        <v>0</v>
      </c>
      <c r="E848" s="64">
        <v>0</v>
      </c>
      <c r="F848" s="64">
        <v>0</v>
      </c>
      <c r="G848" s="64">
        <v>0</v>
      </c>
      <c r="H848" s="64">
        <v>0</v>
      </c>
      <c r="I848" s="64">
        <v>0</v>
      </c>
      <c r="J848" s="64">
        <v>0</v>
      </c>
      <c r="K848" s="64">
        <v>0</v>
      </c>
      <c r="L848" s="115">
        <v>100</v>
      </c>
      <c r="M848" s="64">
        <v>105.13872879533544</v>
      </c>
      <c r="N848" s="64">
        <v>110.54152292699096</v>
      </c>
      <c r="O848" s="64">
        <v>116.22195199644257</v>
      </c>
      <c r="P848" s="64">
        <v>122.1942829101847</v>
      </c>
      <c r="Q848" s="64">
        <v>128.47351571234401</v>
      </c>
      <c r="R848" s="64">
        <v>135.07542125863404</v>
      </c>
      <c r="S848" s="64">
        <v>142.0165808262721</v>
      </c>
      <c r="T848" s="64">
        <v>149.31442775934258</v>
      </c>
      <c r="U848" s="64">
        <v>156.98729125420223</v>
      </c>
      <c r="V848" s="64">
        <v>165.05444239489904</v>
      </c>
      <c r="W848" s="64">
        <v>173.53614255422605</v>
      </c>
      <c r="X848" s="64">
        <v>182.45369428197441</v>
      </c>
      <c r="Y848" s="64">
        <v>191.82949480819551</v>
      </c>
      <c r="Z848" s="64">
        <v>201.68709229585073</v>
      </c>
      <c r="AA848" s="64">
        <v>212.05124498413238</v>
      </c>
      <c r="AB848" s="64">
        <v>222.94798337099928</v>
      </c>
      <c r="AC848" s="64">
        <v>234.40467559110448</v>
      </c>
      <c r="AD848" s="64">
        <v>246.45009615331716</v>
      </c>
      <c r="AE848" s="64">
        <v>259.11449821047955</v>
      </c>
      <c r="AF848" s="64">
        <v>272.42968954291041</v>
      </c>
      <c r="AG848" s="64">
        <v>286.42911244649486</v>
      </c>
      <c r="AH848" s="64">
        <v>301.14792772600657</v>
      </c>
      <c r="AI848" s="64">
        <v>316.62310300461883</v>
      </c>
      <c r="AJ848" s="64">
        <v>332.89350557140176</v>
      </c>
      <c r="AK848" s="64">
        <v>350</v>
      </c>
      <c r="AL848" s="64">
        <f t="shared" si="45"/>
        <v>378</v>
      </c>
      <c r="AM848" s="64">
        <f t="shared" si="45"/>
        <v>408.24</v>
      </c>
      <c r="AN848" s="64">
        <f t="shared" si="45"/>
        <v>440.89920000000006</v>
      </c>
      <c r="AO848" s="64">
        <f t="shared" si="45"/>
        <v>476.1711360000001</v>
      </c>
      <c r="AP848" s="64">
        <f t="shared" si="45"/>
        <v>514.2648268800001</v>
      </c>
      <c r="AQ848" s="64">
        <f t="shared" si="45"/>
        <v>555.40601303040012</v>
      </c>
      <c r="AR848" s="64">
        <f t="shared" si="45"/>
        <v>599.83849407283219</v>
      </c>
      <c r="AS848" s="64">
        <f t="shared" si="45"/>
        <v>647.82557359865882</v>
      </c>
      <c r="AT848" s="64">
        <f t="shared" si="45"/>
        <v>699.65161948655157</v>
      </c>
      <c r="AU848" s="64">
        <f t="shared" si="45"/>
        <v>755.62374904547573</v>
      </c>
      <c r="AV848" s="64">
        <f t="shared" si="45"/>
        <v>816.07364896911383</v>
      </c>
      <c r="AW848" s="64">
        <f t="shared" si="45"/>
        <v>881.359540886643</v>
      </c>
      <c r="AX848" s="64">
        <f t="shared" si="45"/>
        <v>951.86830415757447</v>
      </c>
      <c r="AY848" s="64">
        <f t="shared" si="45"/>
        <v>1028.0177684901805</v>
      </c>
      <c r="AZ848" s="64">
        <f t="shared" si="45"/>
        <v>1110.259189969395</v>
      </c>
      <c r="BA848" s="64">
        <f t="shared" si="45"/>
        <v>1199.0799251669466</v>
      </c>
      <c r="BB848" s="64">
        <f t="shared" si="46"/>
        <v>1295.0063191803024</v>
      </c>
      <c r="BC848" s="64">
        <f t="shared" si="46"/>
        <v>1398.6068247147266</v>
      </c>
      <c r="BD848" s="64">
        <f t="shared" si="46"/>
        <v>1510.4953706919048</v>
      </c>
      <c r="BE848" s="64">
        <f t="shared" si="46"/>
        <v>1631.3350003472572</v>
      </c>
      <c r="BF848" s="64">
        <f t="shared" si="46"/>
        <v>1761.8418003750378</v>
      </c>
      <c r="BG848" s="64">
        <f t="shared" si="46"/>
        <v>1902.789144405041</v>
      </c>
      <c r="BH848" s="64">
        <f t="shared" si="46"/>
        <v>2055.0122759574447</v>
      </c>
      <c r="BI848" s="64">
        <f t="shared" si="46"/>
        <v>2219.4132580340406</v>
      </c>
      <c r="BJ848" s="64">
        <f t="shared" si="46"/>
        <v>2396.9663186767639</v>
      </c>
      <c r="BK848" s="64">
        <f t="shared" si="46"/>
        <v>2588.7236241709052</v>
      </c>
      <c r="BL848" s="64">
        <f t="shared" si="46"/>
        <v>2795.8215141045775</v>
      </c>
      <c r="BM848" s="64">
        <f t="shared" si="46"/>
        <v>3019.4872352329439</v>
      </c>
      <c r="BN848" s="64">
        <f t="shared" si="46"/>
        <v>3261.0462140515797</v>
      </c>
      <c r="BO848" s="64">
        <f t="shared" si="46"/>
        <v>3521.9299111757064</v>
      </c>
      <c r="BP848" s="64">
        <f t="shared" si="46"/>
        <v>3803.6843040697631</v>
      </c>
      <c r="BQ848" s="64">
        <f t="shared" si="46"/>
        <v>4107.9790483953448</v>
      </c>
      <c r="BR848" s="64">
        <f t="shared" si="47"/>
        <v>4436.6173722669728</v>
      </c>
      <c r="BS848" s="64">
        <f t="shared" si="47"/>
        <v>4791.5467620483305</v>
      </c>
      <c r="BT848" s="64">
        <f t="shared" si="47"/>
        <v>5174.8705030121973</v>
      </c>
      <c r="BU848" s="64">
        <f t="shared" si="47"/>
        <v>5588.8601432531732</v>
      </c>
      <c r="BV848" s="64">
        <f t="shared" si="47"/>
        <v>6035.9689547134276</v>
      </c>
      <c r="BW848" s="64">
        <f t="shared" si="47"/>
        <v>6518.8464710905018</v>
      </c>
      <c r="BX848" s="64">
        <f t="shared" si="47"/>
        <v>7040.3541887777428</v>
      </c>
      <c r="BY848" s="64">
        <f t="shared" si="47"/>
        <v>7603.5825238799625</v>
      </c>
      <c r="BZ848" s="64">
        <f t="shared" si="47"/>
        <v>8211.8691257903592</v>
      </c>
      <c r="CA848" s="64">
        <f t="shared" si="47"/>
        <v>8868.818655853589</v>
      </c>
      <c r="CB848" s="64">
        <f t="shared" si="47"/>
        <v>9578.3241483218771</v>
      </c>
      <c r="CC848" s="64">
        <f t="shared" si="47"/>
        <v>10344.590080187629</v>
      </c>
      <c r="CD848" s="64">
        <f t="shared" si="47"/>
        <v>11172.15728660264</v>
      </c>
      <c r="CE848" s="64">
        <f t="shared" si="47"/>
        <v>12065.929869530852</v>
      </c>
      <c r="CF848" s="64">
        <f t="shared" si="47"/>
        <v>13031.204259093322</v>
      </c>
      <c r="CG848" s="64">
        <f t="shared" si="47"/>
        <v>14073.700599820788</v>
      </c>
      <c r="CH848" s="64">
        <f t="shared" si="48"/>
        <v>15199.596647806451</v>
      </c>
      <c r="CI848" s="64">
        <f t="shared" si="48"/>
        <v>16415.564379630967</v>
      </c>
    </row>
    <row r="849" spans="1:87" ht="14.25" customHeight="1" x14ac:dyDescent="0.35">
      <c r="A849" s="47" t="s">
        <v>150</v>
      </c>
      <c r="B849" s="64">
        <v>0</v>
      </c>
      <c r="C849" s="64">
        <v>0</v>
      </c>
      <c r="D849" s="64">
        <v>0</v>
      </c>
      <c r="E849" s="64">
        <v>0</v>
      </c>
      <c r="F849" s="64">
        <v>0</v>
      </c>
      <c r="G849" s="64">
        <v>0</v>
      </c>
      <c r="H849" s="64">
        <v>0</v>
      </c>
      <c r="I849" s="64">
        <v>0</v>
      </c>
      <c r="J849" s="64">
        <v>0</v>
      </c>
      <c r="K849" s="64">
        <v>0</v>
      </c>
      <c r="L849" s="115">
        <v>100</v>
      </c>
      <c r="M849" s="64">
        <v>105.13872879533544</v>
      </c>
      <c r="N849" s="64">
        <v>110.54152292699096</v>
      </c>
      <c r="O849" s="64">
        <v>116.22195199644257</v>
      </c>
      <c r="P849" s="64">
        <v>122.1942829101847</v>
      </c>
      <c r="Q849" s="64">
        <v>128.47351571234401</v>
      </c>
      <c r="R849" s="64">
        <v>135.07542125863404</v>
      </c>
      <c r="S849" s="64">
        <v>142.0165808262721</v>
      </c>
      <c r="T849" s="64">
        <v>149.31442775934258</v>
      </c>
      <c r="U849" s="64">
        <v>156.98729125420223</v>
      </c>
      <c r="V849" s="64">
        <v>165.05444239489904</v>
      </c>
      <c r="W849" s="64">
        <v>173.53614255422605</v>
      </c>
      <c r="X849" s="64">
        <v>182.45369428197441</v>
      </c>
      <c r="Y849" s="64">
        <v>191.82949480819551</v>
      </c>
      <c r="Z849" s="64">
        <v>201.68709229585073</v>
      </c>
      <c r="AA849" s="64">
        <v>212.05124498413238</v>
      </c>
      <c r="AB849" s="64">
        <v>222.94798337099928</v>
      </c>
      <c r="AC849" s="64">
        <v>234.40467559110448</v>
      </c>
      <c r="AD849" s="64">
        <v>246.45009615331716</v>
      </c>
      <c r="AE849" s="64">
        <v>259.11449821047955</v>
      </c>
      <c r="AF849" s="64">
        <v>272.42968954291041</v>
      </c>
      <c r="AG849" s="64">
        <v>286.42911244649486</v>
      </c>
      <c r="AH849" s="64">
        <v>301.14792772600657</v>
      </c>
      <c r="AI849" s="64">
        <v>316.62310300461883</v>
      </c>
      <c r="AJ849" s="64">
        <v>332.89350557140176</v>
      </c>
      <c r="AK849" s="64">
        <v>350</v>
      </c>
      <c r="AL849" s="64">
        <f t="shared" si="45"/>
        <v>378</v>
      </c>
      <c r="AM849" s="64">
        <f t="shared" si="45"/>
        <v>408.24</v>
      </c>
      <c r="AN849" s="64">
        <f t="shared" si="45"/>
        <v>440.89920000000006</v>
      </c>
      <c r="AO849" s="64">
        <f t="shared" si="45"/>
        <v>476.1711360000001</v>
      </c>
      <c r="AP849" s="64">
        <f t="shared" si="45"/>
        <v>514.2648268800001</v>
      </c>
      <c r="AQ849" s="64">
        <f t="shared" si="45"/>
        <v>555.40601303040012</v>
      </c>
      <c r="AR849" s="64">
        <f t="shared" si="45"/>
        <v>599.83849407283219</v>
      </c>
      <c r="AS849" s="64">
        <f t="shared" si="45"/>
        <v>647.82557359865882</v>
      </c>
      <c r="AT849" s="64">
        <f t="shared" si="45"/>
        <v>699.65161948655157</v>
      </c>
      <c r="AU849" s="64">
        <f t="shared" si="45"/>
        <v>755.62374904547573</v>
      </c>
      <c r="AV849" s="64">
        <f t="shared" si="45"/>
        <v>816.07364896911383</v>
      </c>
      <c r="AW849" s="64">
        <f t="shared" si="45"/>
        <v>881.359540886643</v>
      </c>
      <c r="AX849" s="64">
        <f t="shared" si="45"/>
        <v>951.86830415757447</v>
      </c>
      <c r="AY849" s="64">
        <f t="shared" si="45"/>
        <v>1028.0177684901805</v>
      </c>
      <c r="AZ849" s="64">
        <f t="shared" si="45"/>
        <v>1110.259189969395</v>
      </c>
      <c r="BA849" s="64">
        <f t="shared" si="45"/>
        <v>1199.0799251669466</v>
      </c>
      <c r="BB849" s="64">
        <f t="shared" si="46"/>
        <v>1295.0063191803024</v>
      </c>
      <c r="BC849" s="64">
        <f t="shared" si="46"/>
        <v>1398.6068247147266</v>
      </c>
      <c r="BD849" s="64">
        <f t="shared" si="46"/>
        <v>1510.4953706919048</v>
      </c>
      <c r="BE849" s="64">
        <f t="shared" si="46"/>
        <v>1631.3350003472572</v>
      </c>
      <c r="BF849" s="64">
        <f t="shared" si="46"/>
        <v>1761.8418003750378</v>
      </c>
      <c r="BG849" s="64">
        <f t="shared" si="46"/>
        <v>1902.789144405041</v>
      </c>
      <c r="BH849" s="64">
        <f t="shared" si="46"/>
        <v>2055.0122759574447</v>
      </c>
      <c r="BI849" s="64">
        <f t="shared" si="46"/>
        <v>2219.4132580340406</v>
      </c>
      <c r="BJ849" s="64">
        <f t="shared" si="46"/>
        <v>2396.9663186767639</v>
      </c>
      <c r="BK849" s="64">
        <f t="shared" si="46"/>
        <v>2588.7236241709052</v>
      </c>
      <c r="BL849" s="64">
        <f t="shared" si="46"/>
        <v>2795.8215141045775</v>
      </c>
      <c r="BM849" s="64">
        <f t="shared" si="46"/>
        <v>3019.4872352329439</v>
      </c>
      <c r="BN849" s="64">
        <f t="shared" si="46"/>
        <v>3261.0462140515797</v>
      </c>
      <c r="BO849" s="64">
        <f t="shared" si="46"/>
        <v>3521.9299111757064</v>
      </c>
      <c r="BP849" s="64">
        <f t="shared" si="46"/>
        <v>3803.6843040697631</v>
      </c>
      <c r="BQ849" s="64">
        <f t="shared" si="46"/>
        <v>4107.9790483953448</v>
      </c>
      <c r="BR849" s="64">
        <f t="shared" si="47"/>
        <v>4436.6173722669728</v>
      </c>
      <c r="BS849" s="64">
        <f t="shared" si="47"/>
        <v>4791.5467620483305</v>
      </c>
      <c r="BT849" s="64">
        <f t="shared" si="47"/>
        <v>5174.8705030121973</v>
      </c>
      <c r="BU849" s="64">
        <f t="shared" si="47"/>
        <v>5588.8601432531732</v>
      </c>
      <c r="BV849" s="64">
        <f t="shared" si="47"/>
        <v>6035.9689547134276</v>
      </c>
      <c r="BW849" s="64">
        <f t="shared" si="47"/>
        <v>6518.8464710905018</v>
      </c>
      <c r="BX849" s="64">
        <f t="shared" si="47"/>
        <v>7040.3541887777428</v>
      </c>
      <c r="BY849" s="64">
        <f t="shared" si="47"/>
        <v>7603.5825238799625</v>
      </c>
      <c r="BZ849" s="64">
        <f t="shared" si="47"/>
        <v>8211.8691257903592</v>
      </c>
      <c r="CA849" s="64">
        <f t="shared" si="47"/>
        <v>8868.818655853589</v>
      </c>
      <c r="CB849" s="64">
        <f t="shared" si="47"/>
        <v>9578.3241483218771</v>
      </c>
      <c r="CC849" s="64">
        <f t="shared" si="47"/>
        <v>10344.590080187629</v>
      </c>
      <c r="CD849" s="64">
        <f t="shared" si="47"/>
        <v>11172.15728660264</v>
      </c>
      <c r="CE849" s="64">
        <f t="shared" si="47"/>
        <v>12065.929869530852</v>
      </c>
      <c r="CF849" s="64">
        <f t="shared" si="47"/>
        <v>13031.204259093322</v>
      </c>
      <c r="CG849" s="64">
        <f t="shared" si="47"/>
        <v>14073.700599820788</v>
      </c>
      <c r="CH849" s="64">
        <f t="shared" si="48"/>
        <v>15199.596647806451</v>
      </c>
      <c r="CI849" s="64">
        <f t="shared" si="48"/>
        <v>16415.564379630967</v>
      </c>
    </row>
    <row r="850" spans="1:87" ht="14.25" customHeight="1" x14ac:dyDescent="0.35">
      <c r="A850" s="47" t="s">
        <v>151</v>
      </c>
      <c r="B850" s="64">
        <v>0</v>
      </c>
      <c r="C850" s="64">
        <v>0</v>
      </c>
      <c r="D850" s="64">
        <v>0</v>
      </c>
      <c r="E850" s="64">
        <v>0</v>
      </c>
      <c r="F850" s="64">
        <v>0</v>
      </c>
      <c r="G850" s="64">
        <v>0</v>
      </c>
      <c r="H850" s="64">
        <v>0</v>
      </c>
      <c r="I850" s="64">
        <v>0</v>
      </c>
      <c r="J850" s="64">
        <v>0</v>
      </c>
      <c r="K850" s="64">
        <v>0</v>
      </c>
      <c r="L850" s="115">
        <v>100</v>
      </c>
      <c r="M850" s="64">
        <v>105.13872879533544</v>
      </c>
      <c r="N850" s="64">
        <v>110.54152292699096</v>
      </c>
      <c r="O850" s="64">
        <v>116.22195199644257</v>
      </c>
      <c r="P850" s="64">
        <v>122.1942829101847</v>
      </c>
      <c r="Q850" s="64">
        <v>128.47351571234401</v>
      </c>
      <c r="R850" s="64">
        <v>135.07542125863404</v>
      </c>
      <c r="S850" s="64">
        <v>142.0165808262721</v>
      </c>
      <c r="T850" s="64">
        <v>149.31442775934258</v>
      </c>
      <c r="U850" s="64">
        <v>156.98729125420223</v>
      </c>
      <c r="V850" s="64">
        <v>165.05444239489904</v>
      </c>
      <c r="W850" s="64">
        <v>173.53614255422605</v>
      </c>
      <c r="X850" s="64">
        <v>182.45369428197441</v>
      </c>
      <c r="Y850" s="64">
        <v>191.82949480819551</v>
      </c>
      <c r="Z850" s="64">
        <v>201.68709229585073</v>
      </c>
      <c r="AA850" s="64">
        <v>212.05124498413238</v>
      </c>
      <c r="AB850" s="64">
        <v>222.94798337099928</v>
      </c>
      <c r="AC850" s="64">
        <v>234.40467559110448</v>
      </c>
      <c r="AD850" s="64">
        <v>246.45009615331716</v>
      </c>
      <c r="AE850" s="64">
        <v>259.11449821047955</v>
      </c>
      <c r="AF850" s="64">
        <v>272.42968954291041</v>
      </c>
      <c r="AG850" s="64">
        <v>286.42911244649486</v>
      </c>
      <c r="AH850" s="64">
        <v>301.14792772600657</v>
      </c>
      <c r="AI850" s="64">
        <v>316.62310300461883</v>
      </c>
      <c r="AJ850" s="64">
        <v>332.89350557140176</v>
      </c>
      <c r="AK850" s="64">
        <v>350</v>
      </c>
      <c r="AL850" s="64">
        <f t="shared" si="45"/>
        <v>378</v>
      </c>
      <c r="AM850" s="64">
        <f t="shared" si="45"/>
        <v>408.24</v>
      </c>
      <c r="AN850" s="64">
        <f t="shared" si="45"/>
        <v>440.89920000000006</v>
      </c>
      <c r="AO850" s="64">
        <f t="shared" si="45"/>
        <v>476.1711360000001</v>
      </c>
      <c r="AP850" s="64">
        <f t="shared" si="45"/>
        <v>514.2648268800001</v>
      </c>
      <c r="AQ850" s="64">
        <f t="shared" si="45"/>
        <v>555.40601303040012</v>
      </c>
      <c r="AR850" s="64">
        <f t="shared" si="45"/>
        <v>599.83849407283219</v>
      </c>
      <c r="AS850" s="64">
        <f t="shared" si="45"/>
        <v>647.82557359865882</v>
      </c>
      <c r="AT850" s="64">
        <f t="shared" si="45"/>
        <v>699.65161948655157</v>
      </c>
      <c r="AU850" s="64">
        <f t="shared" si="45"/>
        <v>755.62374904547573</v>
      </c>
      <c r="AV850" s="64">
        <f t="shared" si="45"/>
        <v>816.07364896911383</v>
      </c>
      <c r="AW850" s="64">
        <f t="shared" si="45"/>
        <v>881.359540886643</v>
      </c>
      <c r="AX850" s="64">
        <f t="shared" si="45"/>
        <v>951.86830415757447</v>
      </c>
      <c r="AY850" s="64">
        <f t="shared" si="45"/>
        <v>1028.0177684901805</v>
      </c>
      <c r="AZ850" s="64">
        <f t="shared" si="45"/>
        <v>1110.259189969395</v>
      </c>
      <c r="BA850" s="64">
        <f t="shared" si="45"/>
        <v>1199.0799251669466</v>
      </c>
      <c r="BB850" s="64">
        <f t="shared" si="46"/>
        <v>1295.0063191803024</v>
      </c>
      <c r="BC850" s="64">
        <f t="shared" si="46"/>
        <v>1398.6068247147266</v>
      </c>
      <c r="BD850" s="64">
        <f t="shared" si="46"/>
        <v>1510.4953706919048</v>
      </c>
      <c r="BE850" s="64">
        <f t="shared" si="46"/>
        <v>1631.3350003472572</v>
      </c>
      <c r="BF850" s="64">
        <f t="shared" si="46"/>
        <v>1761.8418003750378</v>
      </c>
      <c r="BG850" s="64">
        <f t="shared" si="46"/>
        <v>1902.789144405041</v>
      </c>
      <c r="BH850" s="64">
        <f t="shared" si="46"/>
        <v>2055.0122759574447</v>
      </c>
      <c r="BI850" s="64">
        <f t="shared" si="46"/>
        <v>2219.4132580340406</v>
      </c>
      <c r="BJ850" s="64">
        <f t="shared" si="46"/>
        <v>2396.9663186767639</v>
      </c>
      <c r="BK850" s="64">
        <f t="shared" si="46"/>
        <v>2588.7236241709052</v>
      </c>
      <c r="BL850" s="64">
        <f t="shared" si="46"/>
        <v>2795.8215141045775</v>
      </c>
      <c r="BM850" s="64">
        <f t="shared" si="46"/>
        <v>3019.4872352329439</v>
      </c>
      <c r="BN850" s="64">
        <f t="shared" si="46"/>
        <v>3261.0462140515797</v>
      </c>
      <c r="BO850" s="64">
        <f t="shared" si="46"/>
        <v>3521.9299111757064</v>
      </c>
      <c r="BP850" s="64">
        <f t="shared" si="46"/>
        <v>3803.6843040697631</v>
      </c>
      <c r="BQ850" s="64">
        <f t="shared" si="46"/>
        <v>4107.9790483953448</v>
      </c>
      <c r="BR850" s="64">
        <f t="shared" si="47"/>
        <v>4436.6173722669728</v>
      </c>
      <c r="BS850" s="64">
        <f t="shared" si="47"/>
        <v>4791.5467620483305</v>
      </c>
      <c r="BT850" s="64">
        <f t="shared" si="47"/>
        <v>5174.8705030121973</v>
      </c>
      <c r="BU850" s="64">
        <f t="shared" si="47"/>
        <v>5588.8601432531732</v>
      </c>
      <c r="BV850" s="64">
        <f t="shared" si="47"/>
        <v>6035.9689547134276</v>
      </c>
      <c r="BW850" s="64">
        <f t="shared" si="47"/>
        <v>6518.8464710905018</v>
      </c>
      <c r="BX850" s="64">
        <f t="shared" si="47"/>
        <v>7040.3541887777428</v>
      </c>
      <c r="BY850" s="64">
        <f t="shared" si="47"/>
        <v>7603.5825238799625</v>
      </c>
      <c r="BZ850" s="64">
        <f t="shared" si="47"/>
        <v>8211.8691257903592</v>
      </c>
      <c r="CA850" s="64">
        <f t="shared" si="47"/>
        <v>8868.818655853589</v>
      </c>
      <c r="CB850" s="64">
        <f t="shared" si="47"/>
        <v>9578.3241483218771</v>
      </c>
      <c r="CC850" s="64">
        <f t="shared" si="47"/>
        <v>10344.590080187629</v>
      </c>
      <c r="CD850" s="64">
        <f t="shared" si="47"/>
        <v>11172.15728660264</v>
      </c>
      <c r="CE850" s="64">
        <f t="shared" si="47"/>
        <v>12065.929869530852</v>
      </c>
      <c r="CF850" s="64">
        <f t="shared" si="47"/>
        <v>13031.204259093322</v>
      </c>
      <c r="CG850" s="64">
        <f t="shared" si="47"/>
        <v>14073.700599820788</v>
      </c>
      <c r="CH850" s="64">
        <f t="shared" si="48"/>
        <v>15199.596647806451</v>
      </c>
      <c r="CI850" s="64">
        <f t="shared" si="48"/>
        <v>16415.564379630967</v>
      </c>
    </row>
    <row r="851" spans="1:87" ht="14.25" customHeight="1" x14ac:dyDescent="0.35">
      <c r="A851" s="47" t="s">
        <v>217</v>
      </c>
      <c r="B851" s="64">
        <v>0</v>
      </c>
      <c r="C851" s="64">
        <v>0</v>
      </c>
      <c r="D851" s="64">
        <v>0</v>
      </c>
      <c r="E851" s="64">
        <v>0</v>
      </c>
      <c r="F851" s="64">
        <v>0</v>
      </c>
      <c r="G851" s="64">
        <v>0</v>
      </c>
      <c r="H851" s="64">
        <v>0</v>
      </c>
      <c r="I851" s="64">
        <v>0</v>
      </c>
      <c r="J851" s="64">
        <v>0</v>
      </c>
      <c r="K851" s="64">
        <v>0</v>
      </c>
      <c r="L851" s="115">
        <v>100</v>
      </c>
      <c r="M851" s="64">
        <v>105.13872879533544</v>
      </c>
      <c r="N851" s="64">
        <v>110.54152292699096</v>
      </c>
      <c r="O851" s="64">
        <v>116.22195199644257</v>
      </c>
      <c r="P851" s="64">
        <v>122.1942829101847</v>
      </c>
      <c r="Q851" s="64">
        <v>128.47351571234401</v>
      </c>
      <c r="R851" s="64">
        <v>135.07542125863404</v>
      </c>
      <c r="S851" s="64">
        <v>142.0165808262721</v>
      </c>
      <c r="T851" s="64">
        <v>149.31442775934258</v>
      </c>
      <c r="U851" s="64">
        <v>156.98729125420223</v>
      </c>
      <c r="V851" s="64">
        <v>165.05444239489904</v>
      </c>
      <c r="W851" s="64">
        <v>173.53614255422605</v>
      </c>
      <c r="X851" s="64">
        <v>182.45369428197441</v>
      </c>
      <c r="Y851" s="64">
        <v>191.82949480819551</v>
      </c>
      <c r="Z851" s="64">
        <v>201.68709229585073</v>
      </c>
      <c r="AA851" s="64">
        <v>212.05124498413238</v>
      </c>
      <c r="AB851" s="64">
        <v>222.94798337099928</v>
      </c>
      <c r="AC851" s="64">
        <v>234.40467559110448</v>
      </c>
      <c r="AD851" s="64">
        <v>246.45009615331716</v>
      </c>
      <c r="AE851" s="64">
        <v>259.11449821047955</v>
      </c>
      <c r="AF851" s="64">
        <v>272.42968954291041</v>
      </c>
      <c r="AG851" s="64">
        <v>286.42911244649486</v>
      </c>
      <c r="AH851" s="64">
        <v>301.14792772600657</v>
      </c>
      <c r="AI851" s="64">
        <v>316.62310300461883</v>
      </c>
      <c r="AJ851" s="64">
        <v>332.89350557140176</v>
      </c>
      <c r="AK851" s="64">
        <v>350</v>
      </c>
      <c r="AL851" s="64">
        <f t="shared" si="45"/>
        <v>378</v>
      </c>
      <c r="AM851" s="64">
        <f t="shared" si="45"/>
        <v>408.24</v>
      </c>
      <c r="AN851" s="64">
        <f t="shared" si="45"/>
        <v>440.89920000000006</v>
      </c>
      <c r="AO851" s="64">
        <f t="shared" si="45"/>
        <v>476.1711360000001</v>
      </c>
      <c r="AP851" s="64">
        <f t="shared" si="45"/>
        <v>514.2648268800001</v>
      </c>
      <c r="AQ851" s="64">
        <f t="shared" si="45"/>
        <v>555.40601303040012</v>
      </c>
      <c r="AR851" s="64">
        <f t="shared" si="45"/>
        <v>599.83849407283219</v>
      </c>
      <c r="AS851" s="64">
        <f t="shared" si="45"/>
        <v>647.82557359865882</v>
      </c>
      <c r="AT851" s="64">
        <f t="shared" si="45"/>
        <v>699.65161948655157</v>
      </c>
      <c r="AU851" s="64">
        <f t="shared" si="45"/>
        <v>755.62374904547573</v>
      </c>
      <c r="AV851" s="64">
        <f t="shared" si="45"/>
        <v>816.07364896911383</v>
      </c>
      <c r="AW851" s="64">
        <f t="shared" si="45"/>
        <v>881.359540886643</v>
      </c>
      <c r="AX851" s="64">
        <f t="shared" si="45"/>
        <v>951.86830415757447</v>
      </c>
      <c r="AY851" s="64">
        <f t="shared" si="45"/>
        <v>1028.0177684901805</v>
      </c>
      <c r="AZ851" s="64">
        <f t="shared" si="45"/>
        <v>1110.259189969395</v>
      </c>
      <c r="BA851" s="64">
        <f t="shared" si="45"/>
        <v>1199.0799251669466</v>
      </c>
      <c r="BB851" s="64">
        <f t="shared" si="46"/>
        <v>1295.0063191803024</v>
      </c>
      <c r="BC851" s="64">
        <f t="shared" si="46"/>
        <v>1398.6068247147266</v>
      </c>
      <c r="BD851" s="64">
        <f t="shared" si="46"/>
        <v>1510.4953706919048</v>
      </c>
      <c r="BE851" s="64">
        <f t="shared" si="46"/>
        <v>1631.3350003472572</v>
      </c>
      <c r="BF851" s="64">
        <f t="shared" si="46"/>
        <v>1761.8418003750378</v>
      </c>
      <c r="BG851" s="64">
        <f t="shared" si="46"/>
        <v>1902.789144405041</v>
      </c>
      <c r="BH851" s="64">
        <f t="shared" si="46"/>
        <v>2055.0122759574447</v>
      </c>
      <c r="BI851" s="64">
        <f t="shared" si="46"/>
        <v>2219.4132580340406</v>
      </c>
      <c r="BJ851" s="64">
        <f t="shared" si="46"/>
        <v>2396.9663186767639</v>
      </c>
      <c r="BK851" s="64">
        <f t="shared" si="46"/>
        <v>2588.7236241709052</v>
      </c>
      <c r="BL851" s="64">
        <f t="shared" si="46"/>
        <v>2795.8215141045775</v>
      </c>
      <c r="BM851" s="64">
        <f t="shared" si="46"/>
        <v>3019.4872352329439</v>
      </c>
      <c r="BN851" s="64">
        <f t="shared" si="46"/>
        <v>3261.0462140515797</v>
      </c>
      <c r="BO851" s="64">
        <f t="shared" si="46"/>
        <v>3521.9299111757064</v>
      </c>
      <c r="BP851" s="64">
        <f t="shared" si="46"/>
        <v>3803.6843040697631</v>
      </c>
      <c r="BQ851" s="64">
        <f t="shared" si="46"/>
        <v>4107.9790483953448</v>
      </c>
      <c r="BR851" s="64">
        <f t="shared" si="47"/>
        <v>4436.6173722669728</v>
      </c>
      <c r="BS851" s="64">
        <f t="shared" si="47"/>
        <v>4791.5467620483305</v>
      </c>
      <c r="BT851" s="64">
        <f t="shared" si="47"/>
        <v>5174.8705030121973</v>
      </c>
      <c r="BU851" s="64">
        <f t="shared" si="47"/>
        <v>5588.8601432531732</v>
      </c>
      <c r="BV851" s="64">
        <f t="shared" si="47"/>
        <v>6035.9689547134276</v>
      </c>
      <c r="BW851" s="64">
        <f t="shared" si="47"/>
        <v>6518.8464710905018</v>
      </c>
      <c r="BX851" s="64">
        <f t="shared" si="47"/>
        <v>7040.3541887777428</v>
      </c>
      <c r="BY851" s="64">
        <f t="shared" si="47"/>
        <v>7603.5825238799625</v>
      </c>
      <c r="BZ851" s="64">
        <f t="shared" si="47"/>
        <v>8211.8691257903592</v>
      </c>
      <c r="CA851" s="64">
        <f t="shared" si="47"/>
        <v>8868.818655853589</v>
      </c>
      <c r="CB851" s="64">
        <f t="shared" si="47"/>
        <v>9578.3241483218771</v>
      </c>
      <c r="CC851" s="64">
        <f t="shared" si="47"/>
        <v>10344.590080187629</v>
      </c>
      <c r="CD851" s="64">
        <f t="shared" si="47"/>
        <v>11172.15728660264</v>
      </c>
      <c r="CE851" s="64">
        <f t="shared" si="47"/>
        <v>12065.929869530852</v>
      </c>
      <c r="CF851" s="64">
        <f t="shared" si="47"/>
        <v>13031.204259093322</v>
      </c>
      <c r="CG851" s="64">
        <f t="shared" si="47"/>
        <v>14073.700599820788</v>
      </c>
      <c r="CH851" s="64">
        <f t="shared" si="48"/>
        <v>15199.596647806451</v>
      </c>
      <c r="CI851" s="64">
        <f t="shared" si="48"/>
        <v>16415.564379630967</v>
      </c>
    </row>
    <row r="852" spans="1:87" ht="14.25" customHeight="1" x14ac:dyDescent="0.35">
      <c r="A852" s="47" t="s">
        <v>153</v>
      </c>
      <c r="B852" s="64">
        <v>0</v>
      </c>
      <c r="C852" s="64">
        <v>0</v>
      </c>
      <c r="D852" s="64">
        <v>0</v>
      </c>
      <c r="E852" s="64">
        <v>0</v>
      </c>
      <c r="F852" s="64">
        <v>0</v>
      </c>
      <c r="G852" s="64">
        <v>0</v>
      </c>
      <c r="H852" s="64">
        <v>0</v>
      </c>
      <c r="I852" s="64">
        <v>0</v>
      </c>
      <c r="J852" s="64">
        <v>0</v>
      </c>
      <c r="K852" s="64">
        <v>0</v>
      </c>
      <c r="L852" s="115">
        <v>100</v>
      </c>
      <c r="M852" s="64">
        <v>105.13872879533544</v>
      </c>
      <c r="N852" s="64">
        <v>110.54152292699096</v>
      </c>
      <c r="O852" s="64">
        <v>116.22195199644257</v>
      </c>
      <c r="P852" s="64">
        <v>122.1942829101847</v>
      </c>
      <c r="Q852" s="64">
        <v>128.47351571234401</v>
      </c>
      <c r="R852" s="64">
        <v>135.07542125863404</v>
      </c>
      <c r="S852" s="64">
        <v>142.0165808262721</v>
      </c>
      <c r="T852" s="64">
        <v>149.31442775934258</v>
      </c>
      <c r="U852" s="64">
        <v>156.98729125420223</v>
      </c>
      <c r="V852" s="64">
        <v>165.05444239489904</v>
      </c>
      <c r="W852" s="64">
        <v>173.53614255422605</v>
      </c>
      <c r="X852" s="64">
        <v>182.45369428197441</v>
      </c>
      <c r="Y852" s="64">
        <v>191.82949480819551</v>
      </c>
      <c r="Z852" s="64">
        <v>201.68709229585073</v>
      </c>
      <c r="AA852" s="64">
        <v>212.05124498413238</v>
      </c>
      <c r="AB852" s="64">
        <v>222.94798337099928</v>
      </c>
      <c r="AC852" s="64">
        <v>234.40467559110448</v>
      </c>
      <c r="AD852" s="64">
        <v>246.45009615331716</v>
      </c>
      <c r="AE852" s="64">
        <v>259.11449821047955</v>
      </c>
      <c r="AF852" s="64">
        <v>272.42968954291041</v>
      </c>
      <c r="AG852" s="64">
        <v>286.42911244649486</v>
      </c>
      <c r="AH852" s="64">
        <v>301.14792772600657</v>
      </c>
      <c r="AI852" s="64">
        <v>316.62310300461883</v>
      </c>
      <c r="AJ852" s="64">
        <v>332.89350557140176</v>
      </c>
      <c r="AK852" s="64">
        <v>350</v>
      </c>
      <c r="AL852" s="64">
        <f t="shared" si="45"/>
        <v>378</v>
      </c>
      <c r="AM852" s="64">
        <f t="shared" si="45"/>
        <v>408.24</v>
      </c>
      <c r="AN852" s="64">
        <f t="shared" si="45"/>
        <v>440.89920000000006</v>
      </c>
      <c r="AO852" s="64">
        <f t="shared" si="45"/>
        <v>476.1711360000001</v>
      </c>
      <c r="AP852" s="64">
        <f t="shared" si="45"/>
        <v>514.2648268800001</v>
      </c>
      <c r="AQ852" s="64">
        <f t="shared" si="45"/>
        <v>555.40601303040012</v>
      </c>
      <c r="AR852" s="64">
        <f t="shared" si="45"/>
        <v>599.83849407283219</v>
      </c>
      <c r="AS852" s="64">
        <f t="shared" si="45"/>
        <v>647.82557359865882</v>
      </c>
      <c r="AT852" s="64">
        <f t="shared" si="45"/>
        <v>699.65161948655157</v>
      </c>
      <c r="AU852" s="64">
        <f t="shared" si="45"/>
        <v>755.62374904547573</v>
      </c>
      <c r="AV852" s="64">
        <f t="shared" si="45"/>
        <v>816.07364896911383</v>
      </c>
      <c r="AW852" s="64">
        <f t="shared" si="45"/>
        <v>881.359540886643</v>
      </c>
      <c r="AX852" s="64">
        <f t="shared" si="45"/>
        <v>951.86830415757447</v>
      </c>
      <c r="AY852" s="64">
        <f t="shared" si="45"/>
        <v>1028.0177684901805</v>
      </c>
      <c r="AZ852" s="64">
        <f t="shared" si="45"/>
        <v>1110.259189969395</v>
      </c>
      <c r="BA852" s="64">
        <f t="shared" si="45"/>
        <v>1199.0799251669466</v>
      </c>
      <c r="BB852" s="64">
        <f t="shared" si="46"/>
        <v>1295.0063191803024</v>
      </c>
      <c r="BC852" s="64">
        <f t="shared" si="46"/>
        <v>1398.6068247147266</v>
      </c>
      <c r="BD852" s="64">
        <f t="shared" si="46"/>
        <v>1510.4953706919048</v>
      </c>
      <c r="BE852" s="64">
        <f t="shared" si="46"/>
        <v>1631.3350003472572</v>
      </c>
      <c r="BF852" s="64">
        <f t="shared" si="46"/>
        <v>1761.8418003750378</v>
      </c>
      <c r="BG852" s="64">
        <f t="shared" si="46"/>
        <v>1902.789144405041</v>
      </c>
      <c r="BH852" s="64">
        <f t="shared" si="46"/>
        <v>2055.0122759574447</v>
      </c>
      <c r="BI852" s="64">
        <f t="shared" si="46"/>
        <v>2219.4132580340406</v>
      </c>
      <c r="BJ852" s="64">
        <f t="shared" si="46"/>
        <v>2396.9663186767639</v>
      </c>
      <c r="BK852" s="64">
        <f t="shared" si="46"/>
        <v>2588.7236241709052</v>
      </c>
      <c r="BL852" s="64">
        <f t="shared" si="46"/>
        <v>2795.8215141045775</v>
      </c>
      <c r="BM852" s="64">
        <f t="shared" si="46"/>
        <v>3019.4872352329439</v>
      </c>
      <c r="BN852" s="64">
        <f t="shared" si="46"/>
        <v>3261.0462140515797</v>
      </c>
      <c r="BO852" s="64">
        <f t="shared" si="46"/>
        <v>3521.9299111757064</v>
      </c>
      <c r="BP852" s="64">
        <f t="shared" si="46"/>
        <v>3803.6843040697631</v>
      </c>
      <c r="BQ852" s="64">
        <f t="shared" si="46"/>
        <v>4107.9790483953448</v>
      </c>
      <c r="BR852" s="64">
        <f t="shared" si="47"/>
        <v>4436.6173722669728</v>
      </c>
      <c r="BS852" s="64">
        <f t="shared" si="47"/>
        <v>4791.5467620483305</v>
      </c>
      <c r="BT852" s="64">
        <f t="shared" si="47"/>
        <v>5174.8705030121973</v>
      </c>
      <c r="BU852" s="64">
        <f t="shared" si="47"/>
        <v>5588.8601432531732</v>
      </c>
      <c r="BV852" s="64">
        <f t="shared" si="47"/>
        <v>6035.9689547134276</v>
      </c>
      <c r="BW852" s="64">
        <f t="shared" si="48"/>
        <v>6518.8464710905018</v>
      </c>
      <c r="BX852" s="64">
        <f t="shared" si="48"/>
        <v>7040.3541887777428</v>
      </c>
      <c r="BY852" s="64">
        <f t="shared" si="48"/>
        <v>7603.5825238799625</v>
      </c>
      <c r="BZ852" s="64">
        <f t="shared" si="48"/>
        <v>8211.8691257903592</v>
      </c>
      <c r="CA852" s="64">
        <f t="shared" si="48"/>
        <v>8868.818655853589</v>
      </c>
      <c r="CB852" s="64">
        <f t="shared" si="48"/>
        <v>9578.3241483218771</v>
      </c>
      <c r="CC852" s="64">
        <f t="shared" si="48"/>
        <v>10344.590080187629</v>
      </c>
      <c r="CD852" s="64">
        <f t="shared" si="48"/>
        <v>11172.15728660264</v>
      </c>
      <c r="CE852" s="64">
        <f t="shared" si="48"/>
        <v>12065.929869530852</v>
      </c>
      <c r="CF852" s="64">
        <f t="shared" si="48"/>
        <v>13031.204259093322</v>
      </c>
      <c r="CG852" s="64">
        <f t="shared" si="48"/>
        <v>14073.700599820788</v>
      </c>
      <c r="CH852" s="64">
        <f t="shared" si="48"/>
        <v>15199.596647806451</v>
      </c>
      <c r="CI852" s="64">
        <f t="shared" si="48"/>
        <v>16415.564379630967</v>
      </c>
    </row>
    <row r="853" spans="1:87" ht="14.25" customHeight="1" x14ac:dyDescent="0.35">
      <c r="A853" s="47" t="s">
        <v>154</v>
      </c>
      <c r="B853" s="64">
        <v>0</v>
      </c>
      <c r="C853" s="64">
        <v>0</v>
      </c>
      <c r="D853" s="64">
        <v>0</v>
      </c>
      <c r="E853" s="64">
        <v>0</v>
      </c>
      <c r="F853" s="64">
        <v>0</v>
      </c>
      <c r="G853" s="64">
        <v>0</v>
      </c>
      <c r="H853" s="64">
        <v>0</v>
      </c>
      <c r="I853" s="64">
        <v>0</v>
      </c>
      <c r="J853" s="64">
        <v>0</v>
      </c>
      <c r="K853" s="64">
        <v>0</v>
      </c>
      <c r="L853" s="115">
        <v>100</v>
      </c>
      <c r="M853" s="64">
        <v>105.13872879533544</v>
      </c>
      <c r="N853" s="64">
        <v>110.54152292699096</v>
      </c>
      <c r="O853" s="64">
        <v>116.22195199644257</v>
      </c>
      <c r="P853" s="64">
        <v>122.1942829101847</v>
      </c>
      <c r="Q853" s="64">
        <v>128.47351571234401</v>
      </c>
      <c r="R853" s="64">
        <v>135.07542125863404</v>
      </c>
      <c r="S853" s="64">
        <v>142.0165808262721</v>
      </c>
      <c r="T853" s="64">
        <v>149.31442775934258</v>
      </c>
      <c r="U853" s="64">
        <v>156.98729125420223</v>
      </c>
      <c r="V853" s="64">
        <v>165.05444239489904</v>
      </c>
      <c r="W853" s="64">
        <v>173.53614255422605</v>
      </c>
      <c r="X853" s="64">
        <v>182.45369428197441</v>
      </c>
      <c r="Y853" s="64">
        <v>191.82949480819551</v>
      </c>
      <c r="Z853" s="64">
        <v>201.68709229585073</v>
      </c>
      <c r="AA853" s="64">
        <v>212.05124498413238</v>
      </c>
      <c r="AB853" s="64">
        <v>222.94798337099928</v>
      </c>
      <c r="AC853" s="64">
        <v>234.40467559110448</v>
      </c>
      <c r="AD853" s="64">
        <v>246.45009615331716</v>
      </c>
      <c r="AE853" s="64">
        <v>259.11449821047955</v>
      </c>
      <c r="AF853" s="64">
        <v>272.42968954291041</v>
      </c>
      <c r="AG853" s="64">
        <v>286.42911244649486</v>
      </c>
      <c r="AH853" s="64">
        <v>301.14792772600657</v>
      </c>
      <c r="AI853" s="64">
        <v>316.62310300461883</v>
      </c>
      <c r="AJ853" s="64">
        <v>332.89350557140176</v>
      </c>
      <c r="AK853" s="64">
        <v>350</v>
      </c>
      <c r="AL853" s="64">
        <f t="shared" si="45"/>
        <v>378</v>
      </c>
      <c r="AM853" s="64">
        <f t="shared" si="45"/>
        <v>408.24</v>
      </c>
      <c r="AN853" s="64">
        <f t="shared" si="45"/>
        <v>440.89920000000006</v>
      </c>
      <c r="AO853" s="64">
        <f t="shared" si="45"/>
        <v>476.1711360000001</v>
      </c>
      <c r="AP853" s="64">
        <f t="shared" si="45"/>
        <v>514.2648268800001</v>
      </c>
      <c r="AQ853" s="64">
        <f t="shared" si="45"/>
        <v>555.40601303040012</v>
      </c>
      <c r="AR853" s="64">
        <f t="shared" si="45"/>
        <v>599.83849407283219</v>
      </c>
      <c r="AS853" s="64">
        <f t="shared" si="45"/>
        <v>647.82557359865882</v>
      </c>
      <c r="AT853" s="64">
        <f t="shared" si="45"/>
        <v>699.65161948655157</v>
      </c>
      <c r="AU853" s="64">
        <f t="shared" si="45"/>
        <v>755.62374904547573</v>
      </c>
      <c r="AV853" s="64">
        <f t="shared" si="45"/>
        <v>816.07364896911383</v>
      </c>
      <c r="AW853" s="64">
        <f t="shared" si="45"/>
        <v>881.359540886643</v>
      </c>
      <c r="AX853" s="64">
        <f t="shared" si="45"/>
        <v>951.86830415757447</v>
      </c>
      <c r="AY853" s="64">
        <f t="shared" si="45"/>
        <v>1028.0177684901805</v>
      </c>
      <c r="AZ853" s="64">
        <f t="shared" si="45"/>
        <v>1110.259189969395</v>
      </c>
      <c r="BA853" s="64">
        <f t="shared" si="45"/>
        <v>1199.0799251669466</v>
      </c>
      <c r="BB853" s="64">
        <f t="shared" si="46"/>
        <v>1295.0063191803024</v>
      </c>
      <c r="BC853" s="64">
        <f t="shared" si="46"/>
        <v>1398.6068247147266</v>
      </c>
      <c r="BD853" s="64">
        <f t="shared" si="46"/>
        <v>1510.4953706919048</v>
      </c>
      <c r="BE853" s="64">
        <f t="shared" si="46"/>
        <v>1631.3350003472572</v>
      </c>
      <c r="BF853" s="64">
        <f t="shared" si="46"/>
        <v>1761.8418003750378</v>
      </c>
      <c r="BG853" s="64">
        <f t="shared" si="46"/>
        <v>1902.789144405041</v>
      </c>
      <c r="BH853" s="64">
        <f t="shared" si="46"/>
        <v>2055.0122759574447</v>
      </c>
      <c r="BI853" s="64">
        <f t="shared" si="46"/>
        <v>2219.4132580340406</v>
      </c>
      <c r="BJ853" s="64">
        <f t="shared" si="46"/>
        <v>2396.9663186767639</v>
      </c>
      <c r="BK853" s="64">
        <f t="shared" si="46"/>
        <v>2588.7236241709052</v>
      </c>
      <c r="BL853" s="64">
        <f t="shared" si="46"/>
        <v>2795.8215141045775</v>
      </c>
      <c r="BM853" s="64">
        <f t="shared" si="46"/>
        <v>3019.4872352329439</v>
      </c>
      <c r="BN853" s="64">
        <f t="shared" si="46"/>
        <v>3261.0462140515797</v>
      </c>
      <c r="BO853" s="64">
        <f t="shared" si="46"/>
        <v>3521.9299111757064</v>
      </c>
      <c r="BP853" s="64">
        <f t="shared" si="46"/>
        <v>3803.6843040697631</v>
      </c>
      <c r="BQ853" s="64">
        <f t="shared" si="46"/>
        <v>4107.9790483953448</v>
      </c>
      <c r="BR853" s="64">
        <f t="shared" si="47"/>
        <v>4436.6173722669728</v>
      </c>
      <c r="BS853" s="64">
        <f t="shared" si="47"/>
        <v>4791.5467620483305</v>
      </c>
      <c r="BT853" s="64">
        <f t="shared" si="47"/>
        <v>5174.8705030121973</v>
      </c>
      <c r="BU853" s="64">
        <f t="shared" si="47"/>
        <v>5588.8601432531732</v>
      </c>
      <c r="BV853" s="64">
        <f t="shared" si="47"/>
        <v>6035.9689547134276</v>
      </c>
      <c r="BW853" s="64">
        <f t="shared" si="48"/>
        <v>6518.8464710905018</v>
      </c>
      <c r="BX853" s="64">
        <f t="shared" si="48"/>
        <v>7040.3541887777428</v>
      </c>
      <c r="BY853" s="64">
        <f t="shared" si="48"/>
        <v>7603.5825238799625</v>
      </c>
      <c r="BZ853" s="64">
        <f t="shared" si="48"/>
        <v>8211.8691257903592</v>
      </c>
      <c r="CA853" s="64">
        <f t="shared" si="48"/>
        <v>8868.818655853589</v>
      </c>
      <c r="CB853" s="64">
        <f t="shared" si="48"/>
        <v>9578.3241483218771</v>
      </c>
      <c r="CC853" s="64">
        <f t="shared" si="48"/>
        <v>10344.590080187629</v>
      </c>
      <c r="CD853" s="64">
        <f t="shared" si="48"/>
        <v>11172.15728660264</v>
      </c>
      <c r="CE853" s="64">
        <f t="shared" si="48"/>
        <v>12065.929869530852</v>
      </c>
      <c r="CF853" s="64">
        <f t="shared" si="48"/>
        <v>13031.204259093322</v>
      </c>
      <c r="CG853" s="64">
        <f t="shared" si="48"/>
        <v>14073.700599820788</v>
      </c>
      <c r="CH853" s="64">
        <f t="shared" si="48"/>
        <v>15199.596647806451</v>
      </c>
      <c r="CI853" s="64">
        <f t="shared" si="48"/>
        <v>16415.564379630967</v>
      </c>
    </row>
    <row r="854" spans="1:87" ht="14.25" customHeight="1" x14ac:dyDescent="0.35">
      <c r="A854" s="47" t="s">
        <v>155</v>
      </c>
      <c r="B854" s="64">
        <v>0</v>
      </c>
      <c r="C854" s="64">
        <v>0</v>
      </c>
      <c r="D854" s="64">
        <v>0</v>
      </c>
      <c r="E854" s="64">
        <v>0</v>
      </c>
      <c r="F854" s="64">
        <v>0</v>
      </c>
      <c r="G854" s="64">
        <v>0</v>
      </c>
      <c r="H854" s="64">
        <v>0</v>
      </c>
      <c r="I854" s="64">
        <v>0</v>
      </c>
      <c r="J854" s="64">
        <v>0</v>
      </c>
      <c r="K854" s="64">
        <v>0</v>
      </c>
      <c r="L854" s="115">
        <v>100</v>
      </c>
      <c r="M854" s="64">
        <v>105.13872879533544</v>
      </c>
      <c r="N854" s="64">
        <v>110.54152292699096</v>
      </c>
      <c r="O854" s="64">
        <v>116.22195199644257</v>
      </c>
      <c r="P854" s="64">
        <v>122.1942829101847</v>
      </c>
      <c r="Q854" s="64">
        <v>128.47351571234401</v>
      </c>
      <c r="R854" s="64">
        <v>135.07542125863404</v>
      </c>
      <c r="S854" s="64">
        <v>142.0165808262721</v>
      </c>
      <c r="T854" s="64">
        <v>149.31442775934258</v>
      </c>
      <c r="U854" s="64">
        <v>156.98729125420223</v>
      </c>
      <c r="V854" s="64">
        <v>165.05444239489904</v>
      </c>
      <c r="W854" s="64">
        <v>173.53614255422605</v>
      </c>
      <c r="X854" s="64">
        <v>182.45369428197441</v>
      </c>
      <c r="Y854" s="64">
        <v>191.82949480819551</v>
      </c>
      <c r="Z854" s="64">
        <v>201.68709229585073</v>
      </c>
      <c r="AA854" s="64">
        <v>212.05124498413238</v>
      </c>
      <c r="AB854" s="64">
        <v>222.94798337099928</v>
      </c>
      <c r="AC854" s="64">
        <v>234.40467559110448</v>
      </c>
      <c r="AD854" s="64">
        <v>246.45009615331716</v>
      </c>
      <c r="AE854" s="64">
        <v>259.11449821047955</v>
      </c>
      <c r="AF854" s="64">
        <v>272.42968954291041</v>
      </c>
      <c r="AG854" s="64">
        <v>286.42911244649486</v>
      </c>
      <c r="AH854" s="64">
        <v>301.14792772600657</v>
      </c>
      <c r="AI854" s="64">
        <v>316.62310300461883</v>
      </c>
      <c r="AJ854" s="64">
        <v>332.89350557140176</v>
      </c>
      <c r="AK854" s="64">
        <v>350</v>
      </c>
      <c r="AL854" s="64">
        <f t="shared" si="45"/>
        <v>378</v>
      </c>
      <c r="AM854" s="64">
        <f t="shared" si="45"/>
        <v>408.24</v>
      </c>
      <c r="AN854" s="64">
        <f t="shared" si="45"/>
        <v>440.89920000000006</v>
      </c>
      <c r="AO854" s="64">
        <f t="shared" si="45"/>
        <v>476.1711360000001</v>
      </c>
      <c r="AP854" s="64">
        <f t="shared" si="45"/>
        <v>514.2648268800001</v>
      </c>
      <c r="AQ854" s="64">
        <f t="shared" si="45"/>
        <v>555.40601303040012</v>
      </c>
      <c r="AR854" s="64">
        <f t="shared" si="45"/>
        <v>599.83849407283219</v>
      </c>
      <c r="AS854" s="64">
        <f t="shared" si="45"/>
        <v>647.82557359865882</v>
      </c>
      <c r="AT854" s="64">
        <f t="shared" si="45"/>
        <v>699.65161948655157</v>
      </c>
      <c r="AU854" s="64">
        <f t="shared" si="45"/>
        <v>755.62374904547573</v>
      </c>
      <c r="AV854" s="64">
        <f t="shared" si="45"/>
        <v>816.07364896911383</v>
      </c>
      <c r="AW854" s="64">
        <f t="shared" si="45"/>
        <v>881.359540886643</v>
      </c>
      <c r="AX854" s="64">
        <f t="shared" si="45"/>
        <v>951.86830415757447</v>
      </c>
      <c r="AY854" s="64">
        <f t="shared" si="45"/>
        <v>1028.0177684901805</v>
      </c>
      <c r="AZ854" s="64">
        <f t="shared" si="45"/>
        <v>1110.259189969395</v>
      </c>
      <c r="BA854" s="64">
        <f t="shared" si="45"/>
        <v>1199.0799251669466</v>
      </c>
      <c r="BB854" s="64">
        <f t="shared" si="46"/>
        <v>1295.0063191803024</v>
      </c>
      <c r="BC854" s="64">
        <f t="shared" si="46"/>
        <v>1398.6068247147266</v>
      </c>
      <c r="BD854" s="64">
        <f t="shared" si="46"/>
        <v>1510.4953706919048</v>
      </c>
      <c r="BE854" s="64">
        <f t="shared" si="46"/>
        <v>1631.3350003472572</v>
      </c>
      <c r="BF854" s="64">
        <f t="shared" si="46"/>
        <v>1761.8418003750378</v>
      </c>
      <c r="BG854" s="64">
        <f t="shared" si="46"/>
        <v>1902.789144405041</v>
      </c>
      <c r="BH854" s="64">
        <f t="shared" si="46"/>
        <v>2055.0122759574447</v>
      </c>
      <c r="BI854" s="64">
        <f t="shared" si="46"/>
        <v>2219.4132580340406</v>
      </c>
      <c r="BJ854" s="64">
        <f t="shared" si="46"/>
        <v>2396.9663186767639</v>
      </c>
      <c r="BK854" s="64">
        <f t="shared" si="46"/>
        <v>2588.7236241709052</v>
      </c>
      <c r="BL854" s="64">
        <f t="shared" si="46"/>
        <v>2795.8215141045775</v>
      </c>
      <c r="BM854" s="64">
        <f t="shared" si="46"/>
        <v>3019.4872352329439</v>
      </c>
      <c r="BN854" s="64">
        <f t="shared" si="46"/>
        <v>3261.0462140515797</v>
      </c>
      <c r="BO854" s="64">
        <f t="shared" si="46"/>
        <v>3521.9299111757064</v>
      </c>
      <c r="BP854" s="64">
        <f t="shared" si="46"/>
        <v>3803.6843040697631</v>
      </c>
      <c r="BQ854" s="64">
        <f t="shared" si="46"/>
        <v>4107.9790483953448</v>
      </c>
      <c r="BR854" s="64">
        <f t="shared" si="47"/>
        <v>4436.6173722669728</v>
      </c>
      <c r="BS854" s="64">
        <f t="shared" si="47"/>
        <v>4791.5467620483305</v>
      </c>
      <c r="BT854" s="64">
        <f t="shared" si="47"/>
        <v>5174.8705030121973</v>
      </c>
      <c r="BU854" s="64">
        <f t="shared" si="47"/>
        <v>5588.8601432531732</v>
      </c>
      <c r="BV854" s="64">
        <f t="shared" si="47"/>
        <v>6035.9689547134276</v>
      </c>
      <c r="BW854" s="64">
        <f t="shared" si="48"/>
        <v>6518.8464710905018</v>
      </c>
      <c r="BX854" s="64">
        <f t="shared" si="48"/>
        <v>7040.3541887777428</v>
      </c>
      <c r="BY854" s="64">
        <f t="shared" si="48"/>
        <v>7603.5825238799625</v>
      </c>
      <c r="BZ854" s="64">
        <f t="shared" si="48"/>
        <v>8211.8691257903592</v>
      </c>
      <c r="CA854" s="64">
        <f t="shared" si="48"/>
        <v>8868.818655853589</v>
      </c>
      <c r="CB854" s="64">
        <f t="shared" si="48"/>
        <v>9578.3241483218771</v>
      </c>
      <c r="CC854" s="64">
        <f t="shared" si="48"/>
        <v>10344.590080187629</v>
      </c>
      <c r="CD854" s="64">
        <f t="shared" si="48"/>
        <v>11172.15728660264</v>
      </c>
      <c r="CE854" s="64">
        <f t="shared" si="48"/>
        <v>12065.929869530852</v>
      </c>
      <c r="CF854" s="64">
        <f t="shared" si="48"/>
        <v>13031.204259093322</v>
      </c>
      <c r="CG854" s="64">
        <f t="shared" si="48"/>
        <v>14073.700599820788</v>
      </c>
      <c r="CH854" s="64">
        <f t="shared" si="48"/>
        <v>15199.596647806451</v>
      </c>
      <c r="CI854" s="64">
        <f t="shared" si="48"/>
        <v>16415.564379630967</v>
      </c>
    </row>
    <row r="855" spans="1:87" ht="14.25" customHeight="1" x14ac:dyDescent="0.35">
      <c r="A855" s="47" t="s">
        <v>156</v>
      </c>
      <c r="B855" s="64">
        <v>0</v>
      </c>
      <c r="C855" s="64">
        <v>0</v>
      </c>
      <c r="D855" s="64">
        <v>0</v>
      </c>
      <c r="E855" s="64">
        <v>0</v>
      </c>
      <c r="F855" s="64">
        <v>0</v>
      </c>
      <c r="G855" s="64">
        <v>0</v>
      </c>
      <c r="H855" s="64">
        <v>0</v>
      </c>
      <c r="I855" s="64">
        <v>0</v>
      </c>
      <c r="J855" s="64">
        <v>0</v>
      </c>
      <c r="K855" s="64">
        <v>0</v>
      </c>
      <c r="L855" s="115">
        <v>100</v>
      </c>
      <c r="M855" s="64">
        <v>105.13872879533544</v>
      </c>
      <c r="N855" s="64">
        <v>110.54152292699096</v>
      </c>
      <c r="O855" s="64">
        <v>116.22195199644257</v>
      </c>
      <c r="P855" s="64">
        <v>122.1942829101847</v>
      </c>
      <c r="Q855" s="64">
        <v>128.47351571234401</v>
      </c>
      <c r="R855" s="64">
        <v>135.07542125863404</v>
      </c>
      <c r="S855" s="64">
        <v>142.0165808262721</v>
      </c>
      <c r="T855" s="64">
        <v>149.31442775934258</v>
      </c>
      <c r="U855" s="64">
        <v>156.98729125420223</v>
      </c>
      <c r="V855" s="64">
        <v>165.05444239489904</v>
      </c>
      <c r="W855" s="64">
        <v>173.53614255422605</v>
      </c>
      <c r="X855" s="64">
        <v>182.45369428197441</v>
      </c>
      <c r="Y855" s="64">
        <v>191.82949480819551</v>
      </c>
      <c r="Z855" s="64">
        <v>201.68709229585073</v>
      </c>
      <c r="AA855" s="64">
        <v>212.05124498413238</v>
      </c>
      <c r="AB855" s="64">
        <v>222.94798337099928</v>
      </c>
      <c r="AC855" s="64">
        <v>234.40467559110448</v>
      </c>
      <c r="AD855" s="64">
        <v>246.45009615331716</v>
      </c>
      <c r="AE855" s="64">
        <v>259.11449821047955</v>
      </c>
      <c r="AF855" s="64">
        <v>272.42968954291041</v>
      </c>
      <c r="AG855" s="64">
        <v>286.42911244649486</v>
      </c>
      <c r="AH855" s="64">
        <v>301.14792772600657</v>
      </c>
      <c r="AI855" s="64">
        <v>316.62310300461883</v>
      </c>
      <c r="AJ855" s="64">
        <v>332.89350557140176</v>
      </c>
      <c r="AK855" s="64">
        <v>350</v>
      </c>
      <c r="AL855" s="64">
        <f t="shared" si="45"/>
        <v>378</v>
      </c>
      <c r="AM855" s="64">
        <f t="shared" si="45"/>
        <v>408.24</v>
      </c>
      <c r="AN855" s="64">
        <f t="shared" si="45"/>
        <v>440.89920000000006</v>
      </c>
      <c r="AO855" s="64">
        <f t="shared" si="45"/>
        <v>476.1711360000001</v>
      </c>
      <c r="AP855" s="64">
        <f t="shared" si="45"/>
        <v>514.2648268800001</v>
      </c>
      <c r="AQ855" s="64">
        <f t="shared" si="45"/>
        <v>555.40601303040012</v>
      </c>
      <c r="AR855" s="64">
        <f t="shared" si="45"/>
        <v>599.83849407283219</v>
      </c>
      <c r="AS855" s="64">
        <f t="shared" si="45"/>
        <v>647.82557359865882</v>
      </c>
      <c r="AT855" s="64">
        <f t="shared" si="45"/>
        <v>699.65161948655157</v>
      </c>
      <c r="AU855" s="64">
        <f t="shared" si="45"/>
        <v>755.62374904547573</v>
      </c>
      <c r="AV855" s="64">
        <f t="shared" si="45"/>
        <v>816.07364896911383</v>
      </c>
      <c r="AW855" s="64">
        <f t="shared" si="45"/>
        <v>881.359540886643</v>
      </c>
      <c r="AX855" s="64">
        <f t="shared" si="45"/>
        <v>951.86830415757447</v>
      </c>
      <c r="AY855" s="64">
        <f t="shared" si="45"/>
        <v>1028.0177684901805</v>
      </c>
      <c r="AZ855" s="64">
        <f t="shared" si="45"/>
        <v>1110.259189969395</v>
      </c>
      <c r="BA855" s="64">
        <f t="shared" si="45"/>
        <v>1199.0799251669466</v>
      </c>
      <c r="BB855" s="64">
        <f t="shared" si="46"/>
        <v>1295.0063191803024</v>
      </c>
      <c r="BC855" s="64">
        <f t="shared" si="46"/>
        <v>1398.6068247147266</v>
      </c>
      <c r="BD855" s="64">
        <f t="shared" si="46"/>
        <v>1510.4953706919048</v>
      </c>
      <c r="BE855" s="64">
        <f t="shared" si="46"/>
        <v>1631.3350003472572</v>
      </c>
      <c r="BF855" s="64">
        <f t="shared" si="46"/>
        <v>1761.8418003750378</v>
      </c>
      <c r="BG855" s="64">
        <f t="shared" si="46"/>
        <v>1902.789144405041</v>
      </c>
      <c r="BH855" s="64">
        <f t="shared" si="46"/>
        <v>2055.0122759574447</v>
      </c>
      <c r="BI855" s="64">
        <f t="shared" si="46"/>
        <v>2219.4132580340406</v>
      </c>
      <c r="BJ855" s="64">
        <f t="shared" si="46"/>
        <v>2396.9663186767639</v>
      </c>
      <c r="BK855" s="64">
        <f t="shared" si="46"/>
        <v>2588.7236241709052</v>
      </c>
      <c r="BL855" s="64">
        <f t="shared" si="46"/>
        <v>2795.8215141045775</v>
      </c>
      <c r="BM855" s="64">
        <f t="shared" si="46"/>
        <v>3019.4872352329439</v>
      </c>
      <c r="BN855" s="64">
        <f t="shared" si="46"/>
        <v>3261.0462140515797</v>
      </c>
      <c r="BO855" s="64">
        <f t="shared" si="46"/>
        <v>3521.9299111757064</v>
      </c>
      <c r="BP855" s="64">
        <f t="shared" si="46"/>
        <v>3803.6843040697631</v>
      </c>
      <c r="BQ855" s="64">
        <f t="shared" si="46"/>
        <v>4107.9790483953448</v>
      </c>
      <c r="BR855" s="64">
        <f t="shared" si="47"/>
        <v>4436.6173722669728</v>
      </c>
      <c r="BS855" s="64">
        <f t="shared" si="47"/>
        <v>4791.5467620483305</v>
      </c>
      <c r="BT855" s="64">
        <f t="shared" si="47"/>
        <v>5174.8705030121973</v>
      </c>
      <c r="BU855" s="64">
        <f t="shared" si="47"/>
        <v>5588.8601432531732</v>
      </c>
      <c r="BV855" s="64">
        <f t="shared" si="47"/>
        <v>6035.9689547134276</v>
      </c>
      <c r="BW855" s="64">
        <f t="shared" si="48"/>
        <v>6518.8464710905018</v>
      </c>
      <c r="BX855" s="64">
        <f t="shared" si="48"/>
        <v>7040.3541887777428</v>
      </c>
      <c r="BY855" s="64">
        <f t="shared" si="48"/>
        <v>7603.5825238799625</v>
      </c>
      <c r="BZ855" s="64">
        <f t="shared" si="48"/>
        <v>8211.8691257903592</v>
      </c>
      <c r="CA855" s="64">
        <f t="shared" si="48"/>
        <v>8868.818655853589</v>
      </c>
      <c r="CB855" s="64">
        <f t="shared" si="48"/>
        <v>9578.3241483218771</v>
      </c>
      <c r="CC855" s="64">
        <f t="shared" si="48"/>
        <v>10344.590080187629</v>
      </c>
      <c r="CD855" s="64">
        <f t="shared" si="48"/>
        <v>11172.15728660264</v>
      </c>
      <c r="CE855" s="64">
        <f t="shared" si="48"/>
        <v>12065.929869530852</v>
      </c>
      <c r="CF855" s="64">
        <f t="shared" si="48"/>
        <v>13031.204259093322</v>
      </c>
      <c r="CG855" s="64">
        <f t="shared" si="48"/>
        <v>14073.700599820788</v>
      </c>
      <c r="CH855" s="64">
        <f t="shared" si="48"/>
        <v>15199.596647806451</v>
      </c>
      <c r="CI855" s="64">
        <f t="shared" si="48"/>
        <v>16415.564379630967</v>
      </c>
    </row>
    <row r="856" spans="1:87" ht="14.25" customHeight="1" x14ac:dyDescent="0.35">
      <c r="A856" s="47" t="s">
        <v>157</v>
      </c>
      <c r="B856" s="64">
        <v>0</v>
      </c>
      <c r="C856" s="64">
        <v>0</v>
      </c>
      <c r="D856" s="64">
        <v>0</v>
      </c>
      <c r="E856" s="64">
        <v>0</v>
      </c>
      <c r="F856" s="64">
        <v>0</v>
      </c>
      <c r="G856" s="64">
        <v>0</v>
      </c>
      <c r="H856" s="64">
        <v>0</v>
      </c>
      <c r="I856" s="64">
        <v>0</v>
      </c>
      <c r="J856" s="64">
        <v>0</v>
      </c>
      <c r="K856" s="64">
        <v>0</v>
      </c>
      <c r="L856" s="115">
        <v>100</v>
      </c>
      <c r="M856" s="64">
        <v>105.13872879533544</v>
      </c>
      <c r="N856" s="64">
        <v>110.54152292699096</v>
      </c>
      <c r="O856" s="64">
        <v>116.22195199644257</v>
      </c>
      <c r="P856" s="64">
        <v>122.1942829101847</v>
      </c>
      <c r="Q856" s="64">
        <v>128.47351571234401</v>
      </c>
      <c r="R856" s="64">
        <v>135.07542125863404</v>
      </c>
      <c r="S856" s="64">
        <v>142.0165808262721</v>
      </c>
      <c r="T856" s="64">
        <v>149.31442775934258</v>
      </c>
      <c r="U856" s="64">
        <v>156.98729125420223</v>
      </c>
      <c r="V856" s="64">
        <v>165.05444239489904</v>
      </c>
      <c r="W856" s="64">
        <v>173.53614255422605</v>
      </c>
      <c r="X856" s="64">
        <v>182.45369428197441</v>
      </c>
      <c r="Y856" s="64">
        <v>191.82949480819551</v>
      </c>
      <c r="Z856" s="64">
        <v>201.68709229585073</v>
      </c>
      <c r="AA856" s="64">
        <v>212.05124498413238</v>
      </c>
      <c r="AB856" s="64">
        <v>222.94798337099928</v>
      </c>
      <c r="AC856" s="64">
        <v>234.40467559110448</v>
      </c>
      <c r="AD856" s="64">
        <v>246.45009615331716</v>
      </c>
      <c r="AE856" s="64">
        <v>259.11449821047955</v>
      </c>
      <c r="AF856" s="64">
        <v>272.42968954291041</v>
      </c>
      <c r="AG856" s="64">
        <v>286.42911244649486</v>
      </c>
      <c r="AH856" s="64">
        <v>301.14792772600657</v>
      </c>
      <c r="AI856" s="64">
        <v>316.62310300461883</v>
      </c>
      <c r="AJ856" s="64">
        <v>332.89350557140176</v>
      </c>
      <c r="AK856" s="64">
        <v>350</v>
      </c>
      <c r="AL856" s="64">
        <f t="shared" si="45"/>
        <v>378</v>
      </c>
      <c r="AM856" s="64">
        <f t="shared" si="45"/>
        <v>408.24</v>
      </c>
      <c r="AN856" s="64">
        <f t="shared" si="45"/>
        <v>440.89920000000006</v>
      </c>
      <c r="AO856" s="64">
        <f t="shared" si="45"/>
        <v>476.1711360000001</v>
      </c>
      <c r="AP856" s="64">
        <f t="shared" si="45"/>
        <v>514.2648268800001</v>
      </c>
      <c r="AQ856" s="64">
        <f t="shared" si="45"/>
        <v>555.40601303040012</v>
      </c>
      <c r="AR856" s="64">
        <f t="shared" si="45"/>
        <v>599.83849407283219</v>
      </c>
      <c r="AS856" s="64">
        <f t="shared" si="45"/>
        <v>647.82557359865882</v>
      </c>
      <c r="AT856" s="64">
        <f t="shared" si="45"/>
        <v>699.65161948655157</v>
      </c>
      <c r="AU856" s="64">
        <f t="shared" si="45"/>
        <v>755.62374904547573</v>
      </c>
      <c r="AV856" s="64">
        <f t="shared" si="45"/>
        <v>816.07364896911383</v>
      </c>
      <c r="AW856" s="64">
        <f t="shared" si="45"/>
        <v>881.359540886643</v>
      </c>
      <c r="AX856" s="64">
        <f t="shared" si="45"/>
        <v>951.86830415757447</v>
      </c>
      <c r="AY856" s="64">
        <f t="shared" si="45"/>
        <v>1028.0177684901805</v>
      </c>
      <c r="AZ856" s="64">
        <f t="shared" si="45"/>
        <v>1110.259189969395</v>
      </c>
      <c r="BA856" s="64">
        <f t="shared" si="45"/>
        <v>1199.0799251669466</v>
      </c>
      <c r="BB856" s="64">
        <f t="shared" si="46"/>
        <v>1295.0063191803024</v>
      </c>
      <c r="BC856" s="64">
        <f t="shared" si="46"/>
        <v>1398.6068247147266</v>
      </c>
      <c r="BD856" s="64">
        <f t="shared" si="46"/>
        <v>1510.4953706919048</v>
      </c>
      <c r="BE856" s="64">
        <f t="shared" si="46"/>
        <v>1631.3350003472572</v>
      </c>
      <c r="BF856" s="64">
        <f t="shared" si="46"/>
        <v>1761.8418003750378</v>
      </c>
      <c r="BG856" s="64">
        <f t="shared" si="46"/>
        <v>1902.789144405041</v>
      </c>
      <c r="BH856" s="64">
        <f t="shared" si="46"/>
        <v>2055.0122759574447</v>
      </c>
      <c r="BI856" s="64">
        <f t="shared" si="46"/>
        <v>2219.4132580340406</v>
      </c>
      <c r="BJ856" s="64">
        <f t="shared" si="46"/>
        <v>2396.9663186767639</v>
      </c>
      <c r="BK856" s="64">
        <f t="shared" si="46"/>
        <v>2588.7236241709052</v>
      </c>
      <c r="BL856" s="64">
        <f t="shared" si="46"/>
        <v>2795.8215141045775</v>
      </c>
      <c r="BM856" s="64">
        <f t="shared" si="46"/>
        <v>3019.4872352329439</v>
      </c>
      <c r="BN856" s="64">
        <f t="shared" si="46"/>
        <v>3261.0462140515797</v>
      </c>
      <c r="BO856" s="64">
        <f t="shared" si="46"/>
        <v>3521.9299111757064</v>
      </c>
      <c r="BP856" s="64">
        <f t="shared" si="46"/>
        <v>3803.6843040697631</v>
      </c>
      <c r="BQ856" s="64">
        <f t="shared" si="46"/>
        <v>4107.9790483953448</v>
      </c>
      <c r="BR856" s="64">
        <f t="shared" si="47"/>
        <v>4436.6173722669728</v>
      </c>
      <c r="BS856" s="64">
        <f t="shared" si="47"/>
        <v>4791.5467620483305</v>
      </c>
      <c r="BT856" s="64">
        <f t="shared" si="47"/>
        <v>5174.8705030121973</v>
      </c>
      <c r="BU856" s="64">
        <f t="shared" si="47"/>
        <v>5588.8601432531732</v>
      </c>
      <c r="BV856" s="64">
        <f t="shared" si="47"/>
        <v>6035.9689547134276</v>
      </c>
      <c r="BW856" s="64">
        <f t="shared" si="48"/>
        <v>6518.8464710905018</v>
      </c>
      <c r="BX856" s="64">
        <f t="shared" si="48"/>
        <v>7040.3541887777428</v>
      </c>
      <c r="BY856" s="64">
        <f t="shared" si="48"/>
        <v>7603.5825238799625</v>
      </c>
      <c r="BZ856" s="64">
        <f t="shared" si="48"/>
        <v>8211.8691257903592</v>
      </c>
      <c r="CA856" s="64">
        <f t="shared" si="48"/>
        <v>8868.818655853589</v>
      </c>
      <c r="CB856" s="64">
        <f t="shared" si="48"/>
        <v>9578.3241483218771</v>
      </c>
      <c r="CC856" s="64">
        <f t="shared" si="48"/>
        <v>10344.590080187629</v>
      </c>
      <c r="CD856" s="64">
        <f t="shared" si="48"/>
        <v>11172.15728660264</v>
      </c>
      <c r="CE856" s="64">
        <f t="shared" si="48"/>
        <v>12065.929869530852</v>
      </c>
      <c r="CF856" s="64">
        <f t="shared" si="48"/>
        <v>13031.204259093322</v>
      </c>
      <c r="CG856" s="64">
        <f t="shared" si="48"/>
        <v>14073.700599820788</v>
      </c>
      <c r="CH856" s="64">
        <f t="shared" si="48"/>
        <v>15199.596647806451</v>
      </c>
      <c r="CI856" s="64">
        <f t="shared" si="48"/>
        <v>16415.564379630967</v>
      </c>
    </row>
    <row r="857" spans="1:87" ht="14.25" customHeight="1" x14ac:dyDescent="0.35">
      <c r="A857" s="47" t="s">
        <v>158</v>
      </c>
      <c r="B857" s="64">
        <v>0</v>
      </c>
      <c r="C857" s="64">
        <v>0</v>
      </c>
      <c r="D857" s="64">
        <v>0</v>
      </c>
      <c r="E857" s="64">
        <v>0</v>
      </c>
      <c r="F857" s="64">
        <v>0</v>
      </c>
      <c r="G857" s="64">
        <v>0</v>
      </c>
      <c r="H857" s="64">
        <v>0</v>
      </c>
      <c r="I857" s="64">
        <v>0</v>
      </c>
      <c r="J857" s="64">
        <v>0</v>
      </c>
      <c r="K857" s="64">
        <v>0</v>
      </c>
      <c r="L857" s="115">
        <v>100</v>
      </c>
      <c r="M857" s="64">
        <v>105.13872879533544</v>
      </c>
      <c r="N857" s="64">
        <v>110.54152292699096</v>
      </c>
      <c r="O857" s="64">
        <v>116.22195199644257</v>
      </c>
      <c r="P857" s="64">
        <v>122.1942829101847</v>
      </c>
      <c r="Q857" s="64">
        <v>128.47351571234401</v>
      </c>
      <c r="R857" s="64">
        <v>135.07542125863404</v>
      </c>
      <c r="S857" s="64">
        <v>142.0165808262721</v>
      </c>
      <c r="T857" s="64">
        <v>149.31442775934258</v>
      </c>
      <c r="U857" s="64">
        <v>156.98729125420223</v>
      </c>
      <c r="V857" s="64">
        <v>165.05444239489904</v>
      </c>
      <c r="W857" s="64">
        <v>173.53614255422605</v>
      </c>
      <c r="X857" s="64">
        <v>182.45369428197441</v>
      </c>
      <c r="Y857" s="64">
        <v>191.82949480819551</v>
      </c>
      <c r="Z857" s="64">
        <v>201.68709229585073</v>
      </c>
      <c r="AA857" s="64">
        <v>212.05124498413238</v>
      </c>
      <c r="AB857" s="64">
        <v>222.94798337099928</v>
      </c>
      <c r="AC857" s="64">
        <v>234.40467559110448</v>
      </c>
      <c r="AD857" s="64">
        <v>246.45009615331716</v>
      </c>
      <c r="AE857" s="64">
        <v>259.11449821047955</v>
      </c>
      <c r="AF857" s="64">
        <v>272.42968954291041</v>
      </c>
      <c r="AG857" s="64">
        <v>286.42911244649486</v>
      </c>
      <c r="AH857" s="64">
        <v>301.14792772600657</v>
      </c>
      <c r="AI857" s="64">
        <v>316.62310300461883</v>
      </c>
      <c r="AJ857" s="64">
        <v>332.89350557140176</v>
      </c>
      <c r="AK857" s="64">
        <v>350</v>
      </c>
      <c r="AL857" s="64">
        <f t="shared" si="45"/>
        <v>378</v>
      </c>
      <c r="AM857" s="64">
        <f t="shared" si="45"/>
        <v>408.24</v>
      </c>
      <c r="AN857" s="64">
        <f t="shared" si="45"/>
        <v>440.89920000000006</v>
      </c>
      <c r="AO857" s="64">
        <f t="shared" si="45"/>
        <v>476.1711360000001</v>
      </c>
      <c r="AP857" s="64">
        <f t="shared" si="45"/>
        <v>514.2648268800001</v>
      </c>
      <c r="AQ857" s="64">
        <f t="shared" si="45"/>
        <v>555.40601303040012</v>
      </c>
      <c r="AR857" s="64">
        <f t="shared" si="45"/>
        <v>599.83849407283219</v>
      </c>
      <c r="AS857" s="64">
        <f t="shared" si="45"/>
        <v>647.82557359865882</v>
      </c>
      <c r="AT857" s="64">
        <f t="shared" si="45"/>
        <v>699.65161948655157</v>
      </c>
      <c r="AU857" s="64">
        <f t="shared" si="45"/>
        <v>755.62374904547573</v>
      </c>
      <c r="AV857" s="64">
        <f t="shared" si="45"/>
        <v>816.07364896911383</v>
      </c>
      <c r="AW857" s="64">
        <f t="shared" si="45"/>
        <v>881.359540886643</v>
      </c>
      <c r="AX857" s="64">
        <f t="shared" si="45"/>
        <v>951.86830415757447</v>
      </c>
      <c r="AY857" s="64">
        <f t="shared" si="45"/>
        <v>1028.0177684901805</v>
      </c>
      <c r="AZ857" s="64">
        <f t="shared" si="45"/>
        <v>1110.259189969395</v>
      </c>
      <c r="BA857" s="64">
        <f t="shared" si="45"/>
        <v>1199.0799251669466</v>
      </c>
      <c r="BB857" s="64">
        <f t="shared" si="46"/>
        <v>1295.0063191803024</v>
      </c>
      <c r="BC857" s="64">
        <f t="shared" si="46"/>
        <v>1398.6068247147266</v>
      </c>
      <c r="BD857" s="64">
        <f t="shared" si="46"/>
        <v>1510.4953706919048</v>
      </c>
      <c r="BE857" s="64">
        <f t="shared" si="46"/>
        <v>1631.3350003472572</v>
      </c>
      <c r="BF857" s="64">
        <f t="shared" si="46"/>
        <v>1761.8418003750378</v>
      </c>
      <c r="BG857" s="64">
        <f t="shared" si="46"/>
        <v>1902.789144405041</v>
      </c>
      <c r="BH857" s="64">
        <f t="shared" si="46"/>
        <v>2055.0122759574447</v>
      </c>
      <c r="BI857" s="64">
        <f t="shared" si="46"/>
        <v>2219.4132580340406</v>
      </c>
      <c r="BJ857" s="64">
        <f t="shared" si="46"/>
        <v>2396.9663186767639</v>
      </c>
      <c r="BK857" s="64">
        <f t="shared" si="46"/>
        <v>2588.7236241709052</v>
      </c>
      <c r="BL857" s="64">
        <f t="shared" si="46"/>
        <v>2795.8215141045775</v>
      </c>
      <c r="BM857" s="64">
        <f t="shared" si="46"/>
        <v>3019.4872352329439</v>
      </c>
      <c r="BN857" s="64">
        <f t="shared" si="46"/>
        <v>3261.0462140515797</v>
      </c>
      <c r="BO857" s="64">
        <f t="shared" si="46"/>
        <v>3521.9299111757064</v>
      </c>
      <c r="BP857" s="64">
        <f t="shared" si="46"/>
        <v>3803.6843040697631</v>
      </c>
      <c r="BQ857" s="64">
        <f t="shared" si="46"/>
        <v>4107.9790483953448</v>
      </c>
      <c r="BR857" s="64">
        <f t="shared" si="47"/>
        <v>4436.6173722669728</v>
      </c>
      <c r="BS857" s="64">
        <f t="shared" si="47"/>
        <v>4791.5467620483305</v>
      </c>
      <c r="BT857" s="64">
        <f t="shared" si="47"/>
        <v>5174.8705030121973</v>
      </c>
      <c r="BU857" s="64">
        <f t="shared" si="47"/>
        <v>5588.8601432531732</v>
      </c>
      <c r="BV857" s="64">
        <f t="shared" si="47"/>
        <v>6035.9689547134276</v>
      </c>
      <c r="BW857" s="64">
        <f t="shared" si="48"/>
        <v>6518.8464710905018</v>
      </c>
      <c r="BX857" s="64">
        <f t="shared" si="48"/>
        <v>7040.3541887777428</v>
      </c>
      <c r="BY857" s="64">
        <f t="shared" si="48"/>
        <v>7603.5825238799625</v>
      </c>
      <c r="BZ857" s="64">
        <f t="shared" si="48"/>
        <v>8211.8691257903592</v>
      </c>
      <c r="CA857" s="64">
        <f t="shared" si="48"/>
        <v>8868.818655853589</v>
      </c>
      <c r="CB857" s="64">
        <f t="shared" si="48"/>
        <v>9578.3241483218771</v>
      </c>
      <c r="CC857" s="64">
        <f t="shared" si="48"/>
        <v>10344.590080187629</v>
      </c>
      <c r="CD857" s="64">
        <f t="shared" si="48"/>
        <v>11172.15728660264</v>
      </c>
      <c r="CE857" s="64">
        <f t="shared" si="48"/>
        <v>12065.929869530852</v>
      </c>
      <c r="CF857" s="64">
        <f t="shared" si="48"/>
        <v>13031.204259093322</v>
      </c>
      <c r="CG857" s="64">
        <f t="shared" si="48"/>
        <v>14073.700599820788</v>
      </c>
      <c r="CH857" s="64">
        <f t="shared" si="48"/>
        <v>15199.596647806451</v>
      </c>
      <c r="CI857" s="64">
        <f t="shared" si="48"/>
        <v>16415.564379630967</v>
      </c>
    </row>
    <row r="858" spans="1:87" ht="14.25" customHeight="1" x14ac:dyDescent="0.35">
      <c r="A858" s="47" t="s">
        <v>159</v>
      </c>
      <c r="B858" s="64">
        <v>0</v>
      </c>
      <c r="C858" s="64">
        <v>0</v>
      </c>
      <c r="D858" s="64">
        <v>0</v>
      </c>
      <c r="E858" s="64">
        <v>0</v>
      </c>
      <c r="F858" s="64">
        <v>0</v>
      </c>
      <c r="G858" s="64">
        <v>0</v>
      </c>
      <c r="H858" s="64">
        <v>0</v>
      </c>
      <c r="I858" s="64">
        <v>0</v>
      </c>
      <c r="J858" s="64">
        <v>0</v>
      </c>
      <c r="K858" s="64">
        <v>0</v>
      </c>
      <c r="L858" s="115">
        <v>100</v>
      </c>
      <c r="M858" s="64">
        <v>105.13872879533544</v>
      </c>
      <c r="N858" s="64">
        <v>110.54152292699096</v>
      </c>
      <c r="O858" s="64">
        <v>116.22195199644257</v>
      </c>
      <c r="P858" s="64">
        <v>122.1942829101847</v>
      </c>
      <c r="Q858" s="64">
        <v>128.47351571234401</v>
      </c>
      <c r="R858" s="64">
        <v>135.07542125863404</v>
      </c>
      <c r="S858" s="64">
        <v>142.0165808262721</v>
      </c>
      <c r="T858" s="64">
        <v>149.31442775934258</v>
      </c>
      <c r="U858" s="64">
        <v>156.98729125420223</v>
      </c>
      <c r="V858" s="64">
        <v>165.05444239489904</v>
      </c>
      <c r="W858" s="64">
        <v>173.53614255422605</v>
      </c>
      <c r="X858" s="64">
        <v>182.45369428197441</v>
      </c>
      <c r="Y858" s="64">
        <v>191.82949480819551</v>
      </c>
      <c r="Z858" s="64">
        <v>201.68709229585073</v>
      </c>
      <c r="AA858" s="64">
        <v>212.05124498413238</v>
      </c>
      <c r="AB858" s="64">
        <v>222.94798337099928</v>
      </c>
      <c r="AC858" s="64">
        <v>234.40467559110448</v>
      </c>
      <c r="AD858" s="64">
        <v>246.45009615331716</v>
      </c>
      <c r="AE858" s="64">
        <v>259.11449821047955</v>
      </c>
      <c r="AF858" s="64">
        <v>272.42968954291041</v>
      </c>
      <c r="AG858" s="64">
        <v>286.42911244649486</v>
      </c>
      <c r="AH858" s="64">
        <v>301.14792772600657</v>
      </c>
      <c r="AI858" s="64">
        <v>316.62310300461883</v>
      </c>
      <c r="AJ858" s="64">
        <v>332.89350557140176</v>
      </c>
      <c r="AK858" s="64">
        <v>350</v>
      </c>
      <c r="AL858" s="64">
        <f t="shared" si="45"/>
        <v>378</v>
      </c>
      <c r="AM858" s="64">
        <f t="shared" si="45"/>
        <v>408.24</v>
      </c>
      <c r="AN858" s="64">
        <f t="shared" si="45"/>
        <v>440.89920000000006</v>
      </c>
      <c r="AO858" s="64">
        <f t="shared" si="45"/>
        <v>476.1711360000001</v>
      </c>
      <c r="AP858" s="64">
        <f t="shared" si="45"/>
        <v>514.2648268800001</v>
      </c>
      <c r="AQ858" s="64">
        <f t="shared" si="45"/>
        <v>555.40601303040012</v>
      </c>
      <c r="AR858" s="64">
        <f t="shared" si="45"/>
        <v>599.83849407283219</v>
      </c>
      <c r="AS858" s="64">
        <f t="shared" si="45"/>
        <v>647.82557359865882</v>
      </c>
      <c r="AT858" s="64">
        <f t="shared" si="45"/>
        <v>699.65161948655157</v>
      </c>
      <c r="AU858" s="64">
        <f t="shared" si="45"/>
        <v>755.62374904547573</v>
      </c>
      <c r="AV858" s="64">
        <f t="shared" si="45"/>
        <v>816.07364896911383</v>
      </c>
      <c r="AW858" s="64">
        <f t="shared" si="45"/>
        <v>881.359540886643</v>
      </c>
      <c r="AX858" s="64">
        <f t="shared" si="45"/>
        <v>951.86830415757447</v>
      </c>
      <c r="AY858" s="64">
        <f t="shared" si="45"/>
        <v>1028.0177684901805</v>
      </c>
      <c r="AZ858" s="64">
        <f t="shared" si="45"/>
        <v>1110.259189969395</v>
      </c>
      <c r="BA858" s="64">
        <f t="shared" si="45"/>
        <v>1199.0799251669466</v>
      </c>
      <c r="BB858" s="64">
        <f t="shared" si="46"/>
        <v>1295.0063191803024</v>
      </c>
      <c r="BC858" s="64">
        <f t="shared" si="46"/>
        <v>1398.6068247147266</v>
      </c>
      <c r="BD858" s="64">
        <f t="shared" si="46"/>
        <v>1510.4953706919048</v>
      </c>
      <c r="BE858" s="64">
        <f t="shared" si="46"/>
        <v>1631.3350003472572</v>
      </c>
      <c r="BF858" s="64">
        <f t="shared" si="46"/>
        <v>1761.8418003750378</v>
      </c>
      <c r="BG858" s="64">
        <f t="shared" si="46"/>
        <v>1902.789144405041</v>
      </c>
      <c r="BH858" s="64">
        <f t="shared" si="46"/>
        <v>2055.0122759574447</v>
      </c>
      <c r="BI858" s="64">
        <f t="shared" si="46"/>
        <v>2219.4132580340406</v>
      </c>
      <c r="BJ858" s="64">
        <f t="shared" si="46"/>
        <v>2396.9663186767639</v>
      </c>
      <c r="BK858" s="64">
        <f t="shared" si="46"/>
        <v>2588.7236241709052</v>
      </c>
      <c r="BL858" s="64">
        <f t="shared" si="46"/>
        <v>2795.8215141045775</v>
      </c>
      <c r="BM858" s="64">
        <f t="shared" si="46"/>
        <v>3019.4872352329439</v>
      </c>
      <c r="BN858" s="64">
        <f t="shared" si="46"/>
        <v>3261.0462140515797</v>
      </c>
      <c r="BO858" s="64">
        <f t="shared" si="46"/>
        <v>3521.9299111757064</v>
      </c>
      <c r="BP858" s="64">
        <f t="shared" si="46"/>
        <v>3803.6843040697631</v>
      </c>
      <c r="BQ858" s="64">
        <f t="shared" si="46"/>
        <v>4107.9790483953448</v>
      </c>
      <c r="BR858" s="64">
        <f t="shared" si="47"/>
        <v>4436.6173722669728</v>
      </c>
      <c r="BS858" s="64">
        <f t="shared" si="47"/>
        <v>4791.5467620483305</v>
      </c>
      <c r="BT858" s="64">
        <f t="shared" si="47"/>
        <v>5174.8705030121973</v>
      </c>
      <c r="BU858" s="64">
        <f t="shared" si="47"/>
        <v>5588.8601432531732</v>
      </c>
      <c r="BV858" s="64">
        <f t="shared" si="47"/>
        <v>6035.9689547134276</v>
      </c>
      <c r="BW858" s="64">
        <f t="shared" si="48"/>
        <v>6518.8464710905018</v>
      </c>
      <c r="BX858" s="64">
        <f t="shared" si="48"/>
        <v>7040.3541887777428</v>
      </c>
      <c r="BY858" s="64">
        <f t="shared" si="48"/>
        <v>7603.5825238799625</v>
      </c>
      <c r="BZ858" s="64">
        <f t="shared" si="48"/>
        <v>8211.8691257903592</v>
      </c>
      <c r="CA858" s="64">
        <f t="shared" si="48"/>
        <v>8868.818655853589</v>
      </c>
      <c r="CB858" s="64">
        <f t="shared" si="48"/>
        <v>9578.3241483218771</v>
      </c>
      <c r="CC858" s="64">
        <f t="shared" si="48"/>
        <v>10344.590080187629</v>
      </c>
      <c r="CD858" s="64">
        <f t="shared" si="48"/>
        <v>11172.15728660264</v>
      </c>
      <c r="CE858" s="64">
        <f t="shared" si="48"/>
        <v>12065.929869530852</v>
      </c>
      <c r="CF858" s="64">
        <f t="shared" si="48"/>
        <v>13031.204259093322</v>
      </c>
      <c r="CG858" s="64">
        <f t="shared" si="48"/>
        <v>14073.700599820788</v>
      </c>
      <c r="CH858" s="64">
        <f t="shared" si="48"/>
        <v>15199.596647806451</v>
      </c>
      <c r="CI858" s="64">
        <f t="shared" si="48"/>
        <v>16415.564379630967</v>
      </c>
    </row>
    <row r="859" spans="1:87" ht="14.25" customHeight="1" x14ac:dyDescent="0.35">
      <c r="A859" s="47" t="s">
        <v>160</v>
      </c>
      <c r="B859" s="64">
        <v>0</v>
      </c>
      <c r="C859" s="64">
        <v>0</v>
      </c>
      <c r="D859" s="64">
        <v>0</v>
      </c>
      <c r="E859" s="64">
        <v>0</v>
      </c>
      <c r="F859" s="64">
        <v>0</v>
      </c>
      <c r="G859" s="64">
        <v>0</v>
      </c>
      <c r="H859" s="64">
        <v>0</v>
      </c>
      <c r="I859" s="64">
        <v>0</v>
      </c>
      <c r="J859" s="64">
        <v>0</v>
      </c>
      <c r="K859" s="64">
        <v>0</v>
      </c>
      <c r="L859" s="115">
        <v>100</v>
      </c>
      <c r="M859" s="64">
        <v>105.13872879533544</v>
      </c>
      <c r="N859" s="64">
        <v>110.54152292699096</v>
      </c>
      <c r="O859" s="64">
        <v>116.22195199644257</v>
      </c>
      <c r="P859" s="64">
        <v>122.1942829101847</v>
      </c>
      <c r="Q859" s="64">
        <v>128.47351571234401</v>
      </c>
      <c r="R859" s="64">
        <v>135.07542125863404</v>
      </c>
      <c r="S859" s="64">
        <v>142.0165808262721</v>
      </c>
      <c r="T859" s="64">
        <v>149.31442775934258</v>
      </c>
      <c r="U859" s="64">
        <v>156.98729125420223</v>
      </c>
      <c r="V859" s="64">
        <v>165.05444239489904</v>
      </c>
      <c r="W859" s="64">
        <v>173.53614255422605</v>
      </c>
      <c r="X859" s="64">
        <v>182.45369428197441</v>
      </c>
      <c r="Y859" s="64">
        <v>191.82949480819551</v>
      </c>
      <c r="Z859" s="64">
        <v>201.68709229585073</v>
      </c>
      <c r="AA859" s="64">
        <v>212.05124498413238</v>
      </c>
      <c r="AB859" s="64">
        <v>222.94798337099928</v>
      </c>
      <c r="AC859" s="64">
        <v>234.40467559110448</v>
      </c>
      <c r="AD859" s="64">
        <v>246.45009615331716</v>
      </c>
      <c r="AE859" s="64">
        <v>259.11449821047955</v>
      </c>
      <c r="AF859" s="64">
        <v>272.42968954291041</v>
      </c>
      <c r="AG859" s="64">
        <v>286.42911244649486</v>
      </c>
      <c r="AH859" s="64">
        <v>301.14792772600657</v>
      </c>
      <c r="AI859" s="64">
        <v>316.62310300461883</v>
      </c>
      <c r="AJ859" s="64">
        <v>332.89350557140176</v>
      </c>
      <c r="AK859" s="64">
        <v>350</v>
      </c>
      <c r="AL859" s="64">
        <f t="shared" si="45"/>
        <v>378</v>
      </c>
      <c r="AM859" s="64">
        <f t="shared" si="45"/>
        <v>408.24</v>
      </c>
      <c r="AN859" s="64">
        <f t="shared" si="45"/>
        <v>440.89920000000006</v>
      </c>
      <c r="AO859" s="64">
        <f t="shared" si="45"/>
        <v>476.1711360000001</v>
      </c>
      <c r="AP859" s="64">
        <f t="shared" si="45"/>
        <v>514.2648268800001</v>
      </c>
      <c r="AQ859" s="64">
        <f t="shared" si="45"/>
        <v>555.40601303040012</v>
      </c>
      <c r="AR859" s="64">
        <f t="shared" si="45"/>
        <v>599.83849407283219</v>
      </c>
      <c r="AS859" s="64">
        <f t="shared" si="45"/>
        <v>647.82557359865882</v>
      </c>
      <c r="AT859" s="64">
        <f t="shared" si="45"/>
        <v>699.65161948655157</v>
      </c>
      <c r="AU859" s="64">
        <f t="shared" si="45"/>
        <v>755.62374904547573</v>
      </c>
      <c r="AV859" s="64">
        <f t="shared" si="45"/>
        <v>816.07364896911383</v>
      </c>
      <c r="AW859" s="64">
        <f t="shared" si="45"/>
        <v>881.359540886643</v>
      </c>
      <c r="AX859" s="64">
        <f t="shared" si="45"/>
        <v>951.86830415757447</v>
      </c>
      <c r="AY859" s="64">
        <f t="shared" si="45"/>
        <v>1028.0177684901805</v>
      </c>
      <c r="AZ859" s="64">
        <f t="shared" si="45"/>
        <v>1110.259189969395</v>
      </c>
      <c r="BA859" s="64">
        <f t="shared" si="45"/>
        <v>1199.0799251669466</v>
      </c>
      <c r="BB859" s="64">
        <f t="shared" si="46"/>
        <v>1295.0063191803024</v>
      </c>
      <c r="BC859" s="64">
        <f t="shared" si="46"/>
        <v>1398.6068247147266</v>
      </c>
      <c r="BD859" s="64">
        <f t="shared" si="46"/>
        <v>1510.4953706919048</v>
      </c>
      <c r="BE859" s="64">
        <f t="shared" si="46"/>
        <v>1631.3350003472572</v>
      </c>
      <c r="BF859" s="64">
        <f t="shared" si="46"/>
        <v>1761.8418003750378</v>
      </c>
      <c r="BG859" s="64">
        <f t="shared" si="46"/>
        <v>1902.789144405041</v>
      </c>
      <c r="BH859" s="64">
        <f t="shared" si="46"/>
        <v>2055.0122759574447</v>
      </c>
      <c r="BI859" s="64">
        <f t="shared" si="46"/>
        <v>2219.4132580340406</v>
      </c>
      <c r="BJ859" s="64">
        <f t="shared" si="46"/>
        <v>2396.9663186767639</v>
      </c>
      <c r="BK859" s="64">
        <f t="shared" si="46"/>
        <v>2588.7236241709052</v>
      </c>
      <c r="BL859" s="64">
        <f t="shared" si="46"/>
        <v>2795.8215141045775</v>
      </c>
      <c r="BM859" s="64">
        <f t="shared" si="46"/>
        <v>3019.4872352329439</v>
      </c>
      <c r="BN859" s="64">
        <f t="shared" si="46"/>
        <v>3261.0462140515797</v>
      </c>
      <c r="BO859" s="64">
        <f t="shared" si="46"/>
        <v>3521.9299111757064</v>
      </c>
      <c r="BP859" s="64">
        <f t="shared" si="46"/>
        <v>3803.6843040697631</v>
      </c>
      <c r="BQ859" s="64">
        <f t="shared" si="46"/>
        <v>4107.9790483953448</v>
      </c>
      <c r="BR859" s="64">
        <f t="shared" si="47"/>
        <v>4436.6173722669728</v>
      </c>
      <c r="BS859" s="64">
        <f t="shared" si="47"/>
        <v>4791.5467620483305</v>
      </c>
      <c r="BT859" s="64">
        <f t="shared" si="47"/>
        <v>5174.8705030121973</v>
      </c>
      <c r="BU859" s="64">
        <f t="shared" si="47"/>
        <v>5588.8601432531732</v>
      </c>
      <c r="BV859" s="64">
        <f t="shared" si="47"/>
        <v>6035.9689547134276</v>
      </c>
      <c r="BW859" s="64">
        <f t="shared" si="48"/>
        <v>6518.8464710905018</v>
      </c>
      <c r="BX859" s="64">
        <f t="shared" si="48"/>
        <v>7040.3541887777428</v>
      </c>
      <c r="BY859" s="64">
        <f t="shared" si="48"/>
        <v>7603.5825238799625</v>
      </c>
      <c r="BZ859" s="64">
        <f t="shared" si="48"/>
        <v>8211.8691257903592</v>
      </c>
      <c r="CA859" s="64">
        <f t="shared" si="48"/>
        <v>8868.818655853589</v>
      </c>
      <c r="CB859" s="64">
        <f t="shared" si="48"/>
        <v>9578.3241483218771</v>
      </c>
      <c r="CC859" s="64">
        <f t="shared" si="48"/>
        <v>10344.590080187629</v>
      </c>
      <c r="CD859" s="64">
        <f t="shared" si="48"/>
        <v>11172.15728660264</v>
      </c>
      <c r="CE859" s="64">
        <f t="shared" si="48"/>
        <v>12065.929869530852</v>
      </c>
      <c r="CF859" s="64">
        <f t="shared" si="48"/>
        <v>13031.204259093322</v>
      </c>
      <c r="CG859" s="64">
        <f t="shared" si="48"/>
        <v>14073.700599820788</v>
      </c>
      <c r="CH859" s="64">
        <f t="shared" si="48"/>
        <v>15199.596647806451</v>
      </c>
      <c r="CI859" s="64">
        <f t="shared" si="48"/>
        <v>16415.564379630967</v>
      </c>
    </row>
    <row r="860" spans="1:87" ht="14.25" customHeight="1" x14ac:dyDescent="0.35">
      <c r="A860" s="47" t="s">
        <v>161</v>
      </c>
      <c r="B860" s="64">
        <v>0</v>
      </c>
      <c r="C860" s="64">
        <v>0</v>
      </c>
      <c r="D860" s="64">
        <v>0</v>
      </c>
      <c r="E860" s="64">
        <v>0</v>
      </c>
      <c r="F860" s="64">
        <v>0</v>
      </c>
      <c r="G860" s="64">
        <v>0</v>
      </c>
      <c r="H860" s="64">
        <v>0</v>
      </c>
      <c r="I860" s="64">
        <v>0</v>
      </c>
      <c r="J860" s="64">
        <v>0</v>
      </c>
      <c r="K860" s="64">
        <v>0</v>
      </c>
      <c r="L860" s="115">
        <v>100</v>
      </c>
      <c r="M860" s="64">
        <v>105.13872879533544</v>
      </c>
      <c r="N860" s="64">
        <v>110.54152292699096</v>
      </c>
      <c r="O860" s="64">
        <v>116.22195199644257</v>
      </c>
      <c r="P860" s="64">
        <v>122.1942829101847</v>
      </c>
      <c r="Q860" s="64">
        <v>128.47351571234401</v>
      </c>
      <c r="R860" s="64">
        <v>135.07542125863404</v>
      </c>
      <c r="S860" s="64">
        <v>142.0165808262721</v>
      </c>
      <c r="T860" s="64">
        <v>149.31442775934258</v>
      </c>
      <c r="U860" s="64">
        <v>156.98729125420223</v>
      </c>
      <c r="V860" s="64">
        <v>165.05444239489904</v>
      </c>
      <c r="W860" s="64">
        <v>173.53614255422605</v>
      </c>
      <c r="X860" s="64">
        <v>182.45369428197441</v>
      </c>
      <c r="Y860" s="64">
        <v>191.82949480819551</v>
      </c>
      <c r="Z860" s="64">
        <v>201.68709229585073</v>
      </c>
      <c r="AA860" s="64">
        <v>212.05124498413238</v>
      </c>
      <c r="AB860" s="64">
        <v>222.94798337099928</v>
      </c>
      <c r="AC860" s="64">
        <v>234.40467559110448</v>
      </c>
      <c r="AD860" s="64">
        <v>246.45009615331716</v>
      </c>
      <c r="AE860" s="64">
        <v>259.11449821047955</v>
      </c>
      <c r="AF860" s="64">
        <v>272.42968954291041</v>
      </c>
      <c r="AG860" s="64">
        <v>286.42911244649486</v>
      </c>
      <c r="AH860" s="64">
        <v>301.14792772600657</v>
      </c>
      <c r="AI860" s="64">
        <v>316.62310300461883</v>
      </c>
      <c r="AJ860" s="64">
        <v>332.89350557140176</v>
      </c>
      <c r="AK860" s="64">
        <v>350</v>
      </c>
      <c r="AL860" s="64">
        <f t="shared" si="45"/>
        <v>378</v>
      </c>
      <c r="AM860" s="64">
        <f t="shared" si="45"/>
        <v>408.24</v>
      </c>
      <c r="AN860" s="64">
        <f t="shared" si="45"/>
        <v>440.89920000000006</v>
      </c>
      <c r="AO860" s="64">
        <f t="shared" si="45"/>
        <v>476.1711360000001</v>
      </c>
      <c r="AP860" s="64">
        <f t="shared" si="45"/>
        <v>514.2648268800001</v>
      </c>
      <c r="AQ860" s="64">
        <f t="shared" si="45"/>
        <v>555.40601303040012</v>
      </c>
      <c r="AR860" s="64">
        <f t="shared" si="45"/>
        <v>599.83849407283219</v>
      </c>
      <c r="AS860" s="64">
        <f t="shared" si="45"/>
        <v>647.82557359865882</v>
      </c>
      <c r="AT860" s="64">
        <f t="shared" si="45"/>
        <v>699.65161948655157</v>
      </c>
      <c r="AU860" s="64">
        <f t="shared" si="45"/>
        <v>755.62374904547573</v>
      </c>
      <c r="AV860" s="64">
        <f t="shared" si="45"/>
        <v>816.07364896911383</v>
      </c>
      <c r="AW860" s="64">
        <f t="shared" si="45"/>
        <v>881.359540886643</v>
      </c>
      <c r="AX860" s="64">
        <f t="shared" si="45"/>
        <v>951.86830415757447</v>
      </c>
      <c r="AY860" s="64">
        <f t="shared" si="45"/>
        <v>1028.0177684901805</v>
      </c>
      <c r="AZ860" s="64">
        <f t="shared" si="45"/>
        <v>1110.259189969395</v>
      </c>
      <c r="BA860" s="64">
        <f t="shared" si="45"/>
        <v>1199.0799251669466</v>
      </c>
      <c r="BB860" s="64">
        <f t="shared" si="46"/>
        <v>1295.0063191803024</v>
      </c>
      <c r="BC860" s="64">
        <f t="shared" si="46"/>
        <v>1398.6068247147266</v>
      </c>
      <c r="BD860" s="64">
        <f t="shared" si="46"/>
        <v>1510.4953706919048</v>
      </c>
      <c r="BE860" s="64">
        <f t="shared" si="46"/>
        <v>1631.3350003472572</v>
      </c>
      <c r="BF860" s="64">
        <f t="shared" si="46"/>
        <v>1761.8418003750378</v>
      </c>
      <c r="BG860" s="64">
        <f t="shared" si="46"/>
        <v>1902.789144405041</v>
      </c>
      <c r="BH860" s="64">
        <f t="shared" si="46"/>
        <v>2055.0122759574447</v>
      </c>
      <c r="BI860" s="64">
        <f t="shared" si="46"/>
        <v>2219.4132580340406</v>
      </c>
      <c r="BJ860" s="64">
        <f t="shared" si="46"/>
        <v>2396.9663186767639</v>
      </c>
      <c r="BK860" s="64">
        <f t="shared" si="46"/>
        <v>2588.7236241709052</v>
      </c>
      <c r="BL860" s="64">
        <f t="shared" si="46"/>
        <v>2795.8215141045775</v>
      </c>
      <c r="BM860" s="64">
        <f t="shared" si="46"/>
        <v>3019.4872352329439</v>
      </c>
      <c r="BN860" s="64">
        <f t="shared" si="46"/>
        <v>3261.0462140515797</v>
      </c>
      <c r="BO860" s="64">
        <f t="shared" si="46"/>
        <v>3521.9299111757064</v>
      </c>
      <c r="BP860" s="64">
        <f t="shared" si="46"/>
        <v>3803.6843040697631</v>
      </c>
      <c r="BQ860" s="64">
        <f t="shared" si="46"/>
        <v>4107.9790483953448</v>
      </c>
      <c r="BR860" s="64">
        <f t="shared" si="47"/>
        <v>4436.6173722669728</v>
      </c>
      <c r="BS860" s="64">
        <f t="shared" si="47"/>
        <v>4791.5467620483305</v>
      </c>
      <c r="BT860" s="64">
        <f t="shared" si="47"/>
        <v>5174.8705030121973</v>
      </c>
      <c r="BU860" s="64">
        <f t="shared" si="47"/>
        <v>5588.8601432531732</v>
      </c>
      <c r="BV860" s="64">
        <f t="shared" si="47"/>
        <v>6035.9689547134276</v>
      </c>
      <c r="BW860" s="64">
        <f t="shared" si="48"/>
        <v>6518.8464710905018</v>
      </c>
      <c r="BX860" s="64">
        <f t="shared" si="48"/>
        <v>7040.3541887777428</v>
      </c>
      <c r="BY860" s="64">
        <f t="shared" si="48"/>
        <v>7603.5825238799625</v>
      </c>
      <c r="BZ860" s="64">
        <f t="shared" si="48"/>
        <v>8211.8691257903592</v>
      </c>
      <c r="CA860" s="64">
        <f t="shared" si="48"/>
        <v>8868.818655853589</v>
      </c>
      <c r="CB860" s="64">
        <f t="shared" si="48"/>
        <v>9578.3241483218771</v>
      </c>
      <c r="CC860" s="64">
        <f t="shared" si="48"/>
        <v>10344.590080187629</v>
      </c>
      <c r="CD860" s="64">
        <f t="shared" si="48"/>
        <v>11172.15728660264</v>
      </c>
      <c r="CE860" s="64">
        <f t="shared" si="48"/>
        <v>12065.929869530852</v>
      </c>
      <c r="CF860" s="64">
        <f t="shared" si="48"/>
        <v>13031.204259093322</v>
      </c>
      <c r="CG860" s="64">
        <f t="shared" si="48"/>
        <v>14073.700599820788</v>
      </c>
      <c r="CH860" s="64">
        <f t="shared" si="48"/>
        <v>15199.596647806451</v>
      </c>
      <c r="CI860" s="64">
        <f t="shared" si="48"/>
        <v>16415.564379630967</v>
      </c>
    </row>
    <row r="861" spans="1:87" ht="14.25" customHeight="1" x14ac:dyDescent="0.35">
      <c r="A861" s="47" t="s">
        <v>162</v>
      </c>
      <c r="B861" s="64">
        <v>0</v>
      </c>
      <c r="C861" s="64">
        <v>0</v>
      </c>
      <c r="D861" s="64">
        <v>0</v>
      </c>
      <c r="E861" s="64">
        <v>0</v>
      </c>
      <c r="F861" s="64">
        <v>0</v>
      </c>
      <c r="G861" s="64">
        <v>0</v>
      </c>
      <c r="H861" s="64">
        <v>0</v>
      </c>
      <c r="I861" s="64">
        <v>0</v>
      </c>
      <c r="J861" s="64">
        <v>0</v>
      </c>
      <c r="K861" s="64">
        <v>0</v>
      </c>
      <c r="L861" s="115">
        <v>100</v>
      </c>
      <c r="M861" s="64">
        <v>105.13872879533544</v>
      </c>
      <c r="N861" s="64">
        <v>110.54152292699096</v>
      </c>
      <c r="O861" s="64">
        <v>116.22195199644257</v>
      </c>
      <c r="P861" s="64">
        <v>122.1942829101847</v>
      </c>
      <c r="Q861" s="64">
        <v>128.47351571234401</v>
      </c>
      <c r="R861" s="64">
        <v>135.07542125863404</v>
      </c>
      <c r="S861" s="64">
        <v>142.0165808262721</v>
      </c>
      <c r="T861" s="64">
        <v>149.31442775934258</v>
      </c>
      <c r="U861" s="64">
        <v>156.98729125420223</v>
      </c>
      <c r="V861" s="64">
        <v>165.05444239489904</v>
      </c>
      <c r="W861" s="64">
        <v>173.53614255422605</v>
      </c>
      <c r="X861" s="64">
        <v>182.45369428197441</v>
      </c>
      <c r="Y861" s="64">
        <v>191.82949480819551</v>
      </c>
      <c r="Z861" s="64">
        <v>201.68709229585073</v>
      </c>
      <c r="AA861" s="64">
        <v>212.05124498413238</v>
      </c>
      <c r="AB861" s="64">
        <v>222.94798337099928</v>
      </c>
      <c r="AC861" s="64">
        <v>234.40467559110448</v>
      </c>
      <c r="AD861" s="64">
        <v>246.45009615331716</v>
      </c>
      <c r="AE861" s="64">
        <v>259.11449821047955</v>
      </c>
      <c r="AF861" s="64">
        <v>272.42968954291041</v>
      </c>
      <c r="AG861" s="64">
        <v>286.42911244649486</v>
      </c>
      <c r="AH861" s="64">
        <v>301.14792772600657</v>
      </c>
      <c r="AI861" s="64">
        <v>316.62310300461883</v>
      </c>
      <c r="AJ861" s="64">
        <v>332.89350557140176</v>
      </c>
      <c r="AK861" s="64">
        <v>350</v>
      </c>
      <c r="AL861" s="64">
        <f t="shared" si="45"/>
        <v>378</v>
      </c>
      <c r="AM861" s="64">
        <f t="shared" si="45"/>
        <v>408.24</v>
      </c>
      <c r="AN861" s="64">
        <f t="shared" si="45"/>
        <v>440.89920000000006</v>
      </c>
      <c r="AO861" s="64">
        <f t="shared" si="45"/>
        <v>476.1711360000001</v>
      </c>
      <c r="AP861" s="64">
        <f t="shared" si="45"/>
        <v>514.2648268800001</v>
      </c>
      <c r="AQ861" s="64">
        <f t="shared" si="45"/>
        <v>555.40601303040012</v>
      </c>
      <c r="AR861" s="64">
        <f t="shared" si="45"/>
        <v>599.83849407283219</v>
      </c>
      <c r="AS861" s="64">
        <f t="shared" si="45"/>
        <v>647.82557359865882</v>
      </c>
      <c r="AT861" s="64">
        <f t="shared" si="45"/>
        <v>699.65161948655157</v>
      </c>
      <c r="AU861" s="64">
        <f t="shared" si="45"/>
        <v>755.62374904547573</v>
      </c>
      <c r="AV861" s="64">
        <f t="shared" si="45"/>
        <v>816.07364896911383</v>
      </c>
      <c r="AW861" s="64">
        <f t="shared" si="45"/>
        <v>881.359540886643</v>
      </c>
      <c r="AX861" s="64">
        <f t="shared" si="45"/>
        <v>951.86830415757447</v>
      </c>
      <c r="AY861" s="64">
        <f t="shared" si="45"/>
        <v>1028.0177684901805</v>
      </c>
      <c r="AZ861" s="64">
        <f t="shared" si="45"/>
        <v>1110.259189969395</v>
      </c>
      <c r="BA861" s="64">
        <f t="shared" ref="AL861:BA876" si="49">+AZ861*(1+$B$827)</f>
        <v>1199.0799251669466</v>
      </c>
      <c r="BB861" s="64">
        <f t="shared" si="46"/>
        <v>1295.0063191803024</v>
      </c>
      <c r="BC861" s="64">
        <f t="shared" si="46"/>
        <v>1398.6068247147266</v>
      </c>
      <c r="BD861" s="64">
        <f t="shared" si="46"/>
        <v>1510.4953706919048</v>
      </c>
      <c r="BE861" s="64">
        <f t="shared" si="46"/>
        <v>1631.3350003472572</v>
      </c>
      <c r="BF861" s="64">
        <f t="shared" si="46"/>
        <v>1761.8418003750378</v>
      </c>
      <c r="BG861" s="64">
        <f t="shared" si="46"/>
        <v>1902.789144405041</v>
      </c>
      <c r="BH861" s="64">
        <f t="shared" si="46"/>
        <v>2055.0122759574447</v>
      </c>
      <c r="BI861" s="64">
        <f t="shared" si="46"/>
        <v>2219.4132580340406</v>
      </c>
      <c r="BJ861" s="64">
        <f t="shared" si="46"/>
        <v>2396.9663186767639</v>
      </c>
      <c r="BK861" s="64">
        <f t="shared" si="46"/>
        <v>2588.7236241709052</v>
      </c>
      <c r="BL861" s="64">
        <f t="shared" si="46"/>
        <v>2795.8215141045775</v>
      </c>
      <c r="BM861" s="64">
        <f t="shared" si="46"/>
        <v>3019.4872352329439</v>
      </c>
      <c r="BN861" s="64">
        <f t="shared" si="46"/>
        <v>3261.0462140515797</v>
      </c>
      <c r="BO861" s="64">
        <f t="shared" si="46"/>
        <v>3521.9299111757064</v>
      </c>
      <c r="BP861" s="64">
        <f t="shared" si="46"/>
        <v>3803.6843040697631</v>
      </c>
      <c r="BQ861" s="64">
        <f t="shared" ref="BG861:BV876" si="50">+BP861*(1+$B$827)</f>
        <v>4107.9790483953448</v>
      </c>
      <c r="BR861" s="64">
        <f t="shared" si="50"/>
        <v>4436.6173722669728</v>
      </c>
      <c r="BS861" s="64">
        <f t="shared" si="50"/>
        <v>4791.5467620483305</v>
      </c>
      <c r="BT861" s="64">
        <f t="shared" si="50"/>
        <v>5174.8705030121973</v>
      </c>
      <c r="BU861" s="64">
        <f t="shared" si="50"/>
        <v>5588.8601432531732</v>
      </c>
      <c r="BV861" s="64">
        <f t="shared" si="50"/>
        <v>6035.9689547134276</v>
      </c>
      <c r="BW861" s="64">
        <f t="shared" si="48"/>
        <v>6518.8464710905018</v>
      </c>
      <c r="BX861" s="64">
        <f t="shared" si="48"/>
        <v>7040.3541887777428</v>
      </c>
      <c r="BY861" s="64">
        <f t="shared" si="48"/>
        <v>7603.5825238799625</v>
      </c>
      <c r="BZ861" s="64">
        <f t="shared" si="48"/>
        <v>8211.8691257903592</v>
      </c>
      <c r="CA861" s="64">
        <f t="shared" si="48"/>
        <v>8868.818655853589</v>
      </c>
      <c r="CB861" s="64">
        <f t="shared" si="48"/>
        <v>9578.3241483218771</v>
      </c>
      <c r="CC861" s="64">
        <f t="shared" si="48"/>
        <v>10344.590080187629</v>
      </c>
      <c r="CD861" s="64">
        <f t="shared" si="48"/>
        <v>11172.15728660264</v>
      </c>
      <c r="CE861" s="64">
        <f t="shared" si="48"/>
        <v>12065.929869530852</v>
      </c>
      <c r="CF861" s="64">
        <f t="shared" si="48"/>
        <v>13031.204259093322</v>
      </c>
      <c r="CG861" s="64">
        <f t="shared" si="48"/>
        <v>14073.700599820788</v>
      </c>
      <c r="CH861" s="64">
        <f t="shared" si="48"/>
        <v>15199.596647806451</v>
      </c>
      <c r="CI861" s="64">
        <f t="shared" si="48"/>
        <v>16415.564379630967</v>
      </c>
    </row>
    <row r="862" spans="1:87" ht="14.25" customHeight="1" x14ac:dyDescent="0.35">
      <c r="A862" s="47" t="s">
        <v>292</v>
      </c>
      <c r="B862" s="64">
        <v>0</v>
      </c>
      <c r="C862" s="64">
        <v>0</v>
      </c>
      <c r="D862" s="64">
        <v>0</v>
      </c>
      <c r="E862" s="64">
        <v>0</v>
      </c>
      <c r="F862" s="64">
        <v>0</v>
      </c>
      <c r="G862" s="64">
        <v>0</v>
      </c>
      <c r="H862" s="64">
        <v>0</v>
      </c>
      <c r="I862" s="64">
        <v>0</v>
      </c>
      <c r="J862" s="64">
        <v>0</v>
      </c>
      <c r="K862" s="64">
        <v>0</v>
      </c>
      <c r="L862" s="115">
        <v>100</v>
      </c>
      <c r="M862" s="64">
        <v>105.13872879533544</v>
      </c>
      <c r="N862" s="64">
        <v>110.54152292699096</v>
      </c>
      <c r="O862" s="64">
        <v>116.22195199644257</v>
      </c>
      <c r="P862" s="64">
        <v>122.1942829101847</v>
      </c>
      <c r="Q862" s="64">
        <v>128.47351571234401</v>
      </c>
      <c r="R862" s="64">
        <v>135.07542125863404</v>
      </c>
      <c r="S862" s="64">
        <v>142.0165808262721</v>
      </c>
      <c r="T862" s="64">
        <v>149.31442775934258</v>
      </c>
      <c r="U862" s="64">
        <v>156.98729125420223</v>
      </c>
      <c r="V862" s="64">
        <v>165.05444239489904</v>
      </c>
      <c r="W862" s="64">
        <v>173.53614255422605</v>
      </c>
      <c r="X862" s="64">
        <v>182.45369428197441</v>
      </c>
      <c r="Y862" s="64">
        <v>191.82949480819551</v>
      </c>
      <c r="Z862" s="64">
        <v>201.68709229585073</v>
      </c>
      <c r="AA862" s="64">
        <v>212.05124498413238</v>
      </c>
      <c r="AB862" s="64">
        <v>222.94798337099928</v>
      </c>
      <c r="AC862" s="64">
        <v>234.40467559110448</v>
      </c>
      <c r="AD862" s="64">
        <v>246.45009615331716</v>
      </c>
      <c r="AE862" s="64">
        <v>259.11449821047955</v>
      </c>
      <c r="AF862" s="64">
        <v>272.42968954291041</v>
      </c>
      <c r="AG862" s="64">
        <v>286.42911244649486</v>
      </c>
      <c r="AH862" s="64">
        <v>301.14792772600657</v>
      </c>
      <c r="AI862" s="64">
        <v>316.62310300461883</v>
      </c>
      <c r="AJ862" s="64">
        <v>332.89350557140176</v>
      </c>
      <c r="AK862" s="64">
        <v>350</v>
      </c>
      <c r="AL862" s="64">
        <f t="shared" si="49"/>
        <v>378</v>
      </c>
      <c r="AM862" s="64">
        <f t="shared" si="49"/>
        <v>408.24</v>
      </c>
      <c r="AN862" s="64">
        <f t="shared" si="49"/>
        <v>440.89920000000006</v>
      </c>
      <c r="AO862" s="64">
        <f t="shared" si="49"/>
        <v>476.1711360000001</v>
      </c>
      <c r="AP862" s="64">
        <f t="shared" si="49"/>
        <v>514.2648268800001</v>
      </c>
      <c r="AQ862" s="64">
        <f t="shared" si="49"/>
        <v>555.40601303040012</v>
      </c>
      <c r="AR862" s="64">
        <f t="shared" si="49"/>
        <v>599.83849407283219</v>
      </c>
      <c r="AS862" s="64">
        <f t="shared" si="49"/>
        <v>647.82557359865882</v>
      </c>
      <c r="AT862" s="64">
        <f t="shared" si="49"/>
        <v>699.65161948655157</v>
      </c>
      <c r="AU862" s="64">
        <f t="shared" si="49"/>
        <v>755.62374904547573</v>
      </c>
      <c r="AV862" s="64">
        <f t="shared" si="49"/>
        <v>816.07364896911383</v>
      </c>
      <c r="AW862" s="64">
        <f t="shared" si="49"/>
        <v>881.359540886643</v>
      </c>
      <c r="AX862" s="64">
        <f t="shared" si="49"/>
        <v>951.86830415757447</v>
      </c>
      <c r="AY862" s="64">
        <f t="shared" si="49"/>
        <v>1028.0177684901805</v>
      </c>
      <c r="AZ862" s="64">
        <f t="shared" si="49"/>
        <v>1110.259189969395</v>
      </c>
      <c r="BA862" s="64">
        <f t="shared" si="49"/>
        <v>1199.0799251669466</v>
      </c>
      <c r="BB862" s="64">
        <f t="shared" ref="BA862:BP877" si="51">+BA862*(1+$B$827)</f>
        <v>1295.0063191803024</v>
      </c>
      <c r="BC862" s="64">
        <f t="shared" si="51"/>
        <v>1398.6068247147266</v>
      </c>
      <c r="BD862" s="64">
        <f t="shared" si="51"/>
        <v>1510.4953706919048</v>
      </c>
      <c r="BE862" s="64">
        <f t="shared" si="51"/>
        <v>1631.3350003472572</v>
      </c>
      <c r="BF862" s="64">
        <f t="shared" si="51"/>
        <v>1761.8418003750378</v>
      </c>
      <c r="BG862" s="64">
        <f t="shared" si="50"/>
        <v>1902.789144405041</v>
      </c>
      <c r="BH862" s="64">
        <f t="shared" si="50"/>
        <v>2055.0122759574447</v>
      </c>
      <c r="BI862" s="64">
        <f t="shared" si="50"/>
        <v>2219.4132580340406</v>
      </c>
      <c r="BJ862" s="64">
        <f t="shared" si="50"/>
        <v>2396.9663186767639</v>
      </c>
      <c r="BK862" s="64">
        <f t="shared" si="50"/>
        <v>2588.7236241709052</v>
      </c>
      <c r="BL862" s="64">
        <f t="shared" si="50"/>
        <v>2795.8215141045775</v>
      </c>
      <c r="BM862" s="64">
        <f t="shared" si="50"/>
        <v>3019.4872352329439</v>
      </c>
      <c r="BN862" s="64">
        <f t="shared" si="50"/>
        <v>3261.0462140515797</v>
      </c>
      <c r="BO862" s="64">
        <f t="shared" si="50"/>
        <v>3521.9299111757064</v>
      </c>
      <c r="BP862" s="64">
        <f t="shared" si="50"/>
        <v>3803.6843040697631</v>
      </c>
      <c r="BQ862" s="64">
        <f t="shared" si="50"/>
        <v>4107.9790483953448</v>
      </c>
      <c r="BR862" s="64">
        <f t="shared" si="50"/>
        <v>4436.6173722669728</v>
      </c>
      <c r="BS862" s="64">
        <f t="shared" si="50"/>
        <v>4791.5467620483305</v>
      </c>
      <c r="BT862" s="64">
        <f t="shared" si="50"/>
        <v>5174.8705030121973</v>
      </c>
      <c r="BU862" s="64">
        <f t="shared" si="50"/>
        <v>5588.8601432531732</v>
      </c>
      <c r="BV862" s="64">
        <f t="shared" si="50"/>
        <v>6035.9689547134276</v>
      </c>
      <c r="BW862" s="64">
        <f t="shared" ref="BV862:CI877" si="52">+BV862*(1+$B$827)</f>
        <v>6518.8464710905018</v>
      </c>
      <c r="BX862" s="64">
        <f t="shared" si="52"/>
        <v>7040.3541887777428</v>
      </c>
      <c r="BY862" s="64">
        <f t="shared" si="52"/>
        <v>7603.5825238799625</v>
      </c>
      <c r="BZ862" s="64">
        <f t="shared" si="52"/>
        <v>8211.8691257903592</v>
      </c>
      <c r="CA862" s="64">
        <f t="shared" si="52"/>
        <v>8868.818655853589</v>
      </c>
      <c r="CB862" s="64">
        <f t="shared" si="52"/>
        <v>9578.3241483218771</v>
      </c>
      <c r="CC862" s="64">
        <f t="shared" si="52"/>
        <v>10344.590080187629</v>
      </c>
      <c r="CD862" s="64">
        <f t="shared" si="52"/>
        <v>11172.15728660264</v>
      </c>
      <c r="CE862" s="64">
        <f t="shared" si="52"/>
        <v>12065.929869530852</v>
      </c>
      <c r="CF862" s="64">
        <f t="shared" si="52"/>
        <v>13031.204259093322</v>
      </c>
      <c r="CG862" s="64">
        <f t="shared" si="52"/>
        <v>14073.700599820788</v>
      </c>
      <c r="CH862" s="64">
        <f t="shared" si="52"/>
        <v>15199.596647806451</v>
      </c>
      <c r="CI862" s="64">
        <f t="shared" si="52"/>
        <v>16415.564379630967</v>
      </c>
    </row>
    <row r="863" spans="1:87" ht="14.25" customHeight="1" x14ac:dyDescent="0.35">
      <c r="A863" s="47" t="s">
        <v>164</v>
      </c>
      <c r="B863" s="64">
        <v>0</v>
      </c>
      <c r="C863" s="64">
        <v>0</v>
      </c>
      <c r="D863" s="64">
        <v>0</v>
      </c>
      <c r="E863" s="64">
        <v>0</v>
      </c>
      <c r="F863" s="64">
        <v>0</v>
      </c>
      <c r="G863" s="64">
        <v>0</v>
      </c>
      <c r="H863" s="64">
        <v>0</v>
      </c>
      <c r="I863" s="64">
        <v>0</v>
      </c>
      <c r="J863" s="64">
        <v>0</v>
      </c>
      <c r="K863" s="64">
        <v>0</v>
      </c>
      <c r="L863" s="115">
        <v>100</v>
      </c>
      <c r="M863" s="64">
        <v>105.13872879533544</v>
      </c>
      <c r="N863" s="64">
        <v>110.54152292699096</v>
      </c>
      <c r="O863" s="64">
        <v>116.22195199644257</v>
      </c>
      <c r="P863" s="64">
        <v>122.1942829101847</v>
      </c>
      <c r="Q863" s="64">
        <v>128.47351571234401</v>
      </c>
      <c r="R863" s="64">
        <v>135.07542125863404</v>
      </c>
      <c r="S863" s="64">
        <v>142.0165808262721</v>
      </c>
      <c r="T863" s="64">
        <v>149.31442775934258</v>
      </c>
      <c r="U863" s="64">
        <v>156.98729125420223</v>
      </c>
      <c r="V863" s="64">
        <v>165.05444239489904</v>
      </c>
      <c r="W863" s="64">
        <v>173.53614255422605</v>
      </c>
      <c r="X863" s="64">
        <v>182.45369428197441</v>
      </c>
      <c r="Y863" s="64">
        <v>191.82949480819551</v>
      </c>
      <c r="Z863" s="64">
        <v>201.68709229585073</v>
      </c>
      <c r="AA863" s="64">
        <v>212.05124498413238</v>
      </c>
      <c r="AB863" s="64">
        <v>222.94798337099928</v>
      </c>
      <c r="AC863" s="64">
        <v>234.40467559110448</v>
      </c>
      <c r="AD863" s="64">
        <v>246.45009615331716</v>
      </c>
      <c r="AE863" s="64">
        <v>259.11449821047955</v>
      </c>
      <c r="AF863" s="64">
        <v>272.42968954291041</v>
      </c>
      <c r="AG863" s="64">
        <v>286.42911244649486</v>
      </c>
      <c r="AH863" s="64">
        <v>301.14792772600657</v>
      </c>
      <c r="AI863" s="64">
        <v>316.62310300461883</v>
      </c>
      <c r="AJ863" s="64">
        <v>332.89350557140176</v>
      </c>
      <c r="AK863" s="64">
        <v>350</v>
      </c>
      <c r="AL863" s="64">
        <f t="shared" si="49"/>
        <v>378</v>
      </c>
      <c r="AM863" s="64">
        <f t="shared" si="49"/>
        <v>408.24</v>
      </c>
      <c r="AN863" s="64">
        <f t="shared" si="49"/>
        <v>440.89920000000006</v>
      </c>
      <c r="AO863" s="64">
        <f t="shared" si="49"/>
        <v>476.1711360000001</v>
      </c>
      <c r="AP863" s="64">
        <f t="shared" si="49"/>
        <v>514.2648268800001</v>
      </c>
      <c r="AQ863" s="64">
        <f t="shared" si="49"/>
        <v>555.40601303040012</v>
      </c>
      <c r="AR863" s="64">
        <f t="shared" si="49"/>
        <v>599.83849407283219</v>
      </c>
      <c r="AS863" s="64">
        <f t="shared" si="49"/>
        <v>647.82557359865882</v>
      </c>
      <c r="AT863" s="64">
        <f t="shared" si="49"/>
        <v>699.65161948655157</v>
      </c>
      <c r="AU863" s="64">
        <f t="shared" si="49"/>
        <v>755.62374904547573</v>
      </c>
      <c r="AV863" s="64">
        <f t="shared" si="49"/>
        <v>816.07364896911383</v>
      </c>
      <c r="AW863" s="64">
        <f t="shared" si="49"/>
        <v>881.359540886643</v>
      </c>
      <c r="AX863" s="64">
        <f t="shared" si="49"/>
        <v>951.86830415757447</v>
      </c>
      <c r="AY863" s="64">
        <f t="shared" si="49"/>
        <v>1028.0177684901805</v>
      </c>
      <c r="AZ863" s="64">
        <f t="shared" si="49"/>
        <v>1110.259189969395</v>
      </c>
      <c r="BA863" s="64">
        <f t="shared" si="49"/>
        <v>1199.0799251669466</v>
      </c>
      <c r="BB863" s="64">
        <f t="shared" si="51"/>
        <v>1295.0063191803024</v>
      </c>
      <c r="BC863" s="64">
        <f t="shared" si="51"/>
        <v>1398.6068247147266</v>
      </c>
      <c r="BD863" s="64">
        <f t="shared" si="51"/>
        <v>1510.4953706919048</v>
      </c>
      <c r="BE863" s="64">
        <f t="shared" si="51"/>
        <v>1631.3350003472572</v>
      </c>
      <c r="BF863" s="64">
        <f t="shared" si="51"/>
        <v>1761.8418003750378</v>
      </c>
      <c r="BG863" s="64">
        <f t="shared" si="50"/>
        <v>1902.789144405041</v>
      </c>
      <c r="BH863" s="64">
        <f t="shared" si="50"/>
        <v>2055.0122759574447</v>
      </c>
      <c r="BI863" s="64">
        <f t="shared" si="50"/>
        <v>2219.4132580340406</v>
      </c>
      <c r="BJ863" s="64">
        <f t="shared" si="50"/>
        <v>2396.9663186767639</v>
      </c>
      <c r="BK863" s="64">
        <f t="shared" si="50"/>
        <v>2588.7236241709052</v>
      </c>
      <c r="BL863" s="64">
        <f t="shared" si="50"/>
        <v>2795.8215141045775</v>
      </c>
      <c r="BM863" s="64">
        <f t="shared" si="50"/>
        <v>3019.4872352329439</v>
      </c>
      <c r="BN863" s="64">
        <f t="shared" si="50"/>
        <v>3261.0462140515797</v>
      </c>
      <c r="BO863" s="64">
        <f t="shared" si="50"/>
        <v>3521.9299111757064</v>
      </c>
      <c r="BP863" s="64">
        <f t="shared" si="50"/>
        <v>3803.6843040697631</v>
      </c>
      <c r="BQ863" s="64">
        <f t="shared" si="50"/>
        <v>4107.9790483953448</v>
      </c>
      <c r="BR863" s="64">
        <f t="shared" si="50"/>
        <v>4436.6173722669728</v>
      </c>
      <c r="BS863" s="64">
        <f t="shared" si="50"/>
        <v>4791.5467620483305</v>
      </c>
      <c r="BT863" s="64">
        <f t="shared" si="50"/>
        <v>5174.8705030121973</v>
      </c>
      <c r="BU863" s="64">
        <f t="shared" si="50"/>
        <v>5588.8601432531732</v>
      </c>
      <c r="BV863" s="64">
        <f t="shared" si="50"/>
        <v>6035.9689547134276</v>
      </c>
      <c r="BW863" s="64">
        <f t="shared" si="52"/>
        <v>6518.8464710905018</v>
      </c>
      <c r="BX863" s="64">
        <f t="shared" si="52"/>
        <v>7040.3541887777428</v>
      </c>
      <c r="BY863" s="64">
        <f t="shared" si="52"/>
        <v>7603.5825238799625</v>
      </c>
      <c r="BZ863" s="64">
        <f t="shared" si="52"/>
        <v>8211.8691257903592</v>
      </c>
      <c r="CA863" s="64">
        <f t="shared" si="52"/>
        <v>8868.818655853589</v>
      </c>
      <c r="CB863" s="64">
        <f t="shared" si="52"/>
        <v>9578.3241483218771</v>
      </c>
      <c r="CC863" s="64">
        <f t="shared" si="52"/>
        <v>10344.590080187629</v>
      </c>
      <c r="CD863" s="64">
        <f t="shared" si="52"/>
        <v>11172.15728660264</v>
      </c>
      <c r="CE863" s="64">
        <f t="shared" si="52"/>
        <v>12065.929869530852</v>
      </c>
      <c r="CF863" s="64">
        <f t="shared" si="52"/>
        <v>13031.204259093322</v>
      </c>
      <c r="CG863" s="64">
        <f t="shared" si="52"/>
        <v>14073.700599820788</v>
      </c>
      <c r="CH863" s="64">
        <f t="shared" si="52"/>
        <v>15199.596647806451</v>
      </c>
      <c r="CI863" s="64">
        <f t="shared" si="52"/>
        <v>16415.564379630967</v>
      </c>
    </row>
    <row r="864" spans="1:87" ht="14.25" customHeight="1" x14ac:dyDescent="0.35">
      <c r="A864" s="47" t="s">
        <v>165</v>
      </c>
      <c r="B864" s="64">
        <v>0</v>
      </c>
      <c r="C864" s="64">
        <v>0</v>
      </c>
      <c r="D864" s="64">
        <v>0</v>
      </c>
      <c r="E864" s="64">
        <v>0</v>
      </c>
      <c r="F864" s="64">
        <v>0</v>
      </c>
      <c r="G864" s="64">
        <v>0</v>
      </c>
      <c r="H864" s="64">
        <v>0</v>
      </c>
      <c r="I864" s="64">
        <v>0</v>
      </c>
      <c r="J864" s="64">
        <v>0</v>
      </c>
      <c r="K864" s="64">
        <v>0</v>
      </c>
      <c r="L864" s="115">
        <v>100</v>
      </c>
      <c r="M864" s="64">
        <v>105.13872879533544</v>
      </c>
      <c r="N864" s="64">
        <v>110.54152292699096</v>
      </c>
      <c r="O864" s="64">
        <v>116.22195199644257</v>
      </c>
      <c r="P864" s="64">
        <v>122.1942829101847</v>
      </c>
      <c r="Q864" s="64">
        <v>128.47351571234401</v>
      </c>
      <c r="R864" s="64">
        <v>135.07542125863404</v>
      </c>
      <c r="S864" s="64">
        <v>142.0165808262721</v>
      </c>
      <c r="T864" s="64">
        <v>149.31442775934258</v>
      </c>
      <c r="U864" s="64">
        <v>156.98729125420223</v>
      </c>
      <c r="V864" s="64">
        <v>165.05444239489904</v>
      </c>
      <c r="W864" s="64">
        <v>173.53614255422605</v>
      </c>
      <c r="X864" s="64">
        <v>182.45369428197441</v>
      </c>
      <c r="Y864" s="64">
        <v>191.82949480819551</v>
      </c>
      <c r="Z864" s="64">
        <v>201.68709229585073</v>
      </c>
      <c r="AA864" s="64">
        <v>212.05124498413238</v>
      </c>
      <c r="AB864" s="64">
        <v>222.94798337099928</v>
      </c>
      <c r="AC864" s="64">
        <v>234.40467559110448</v>
      </c>
      <c r="AD864" s="64">
        <v>246.45009615331716</v>
      </c>
      <c r="AE864" s="64">
        <v>259.11449821047955</v>
      </c>
      <c r="AF864" s="64">
        <v>272.42968954291041</v>
      </c>
      <c r="AG864" s="64">
        <v>286.42911244649486</v>
      </c>
      <c r="AH864" s="64">
        <v>301.14792772600657</v>
      </c>
      <c r="AI864" s="64">
        <v>316.62310300461883</v>
      </c>
      <c r="AJ864" s="64">
        <v>332.89350557140176</v>
      </c>
      <c r="AK864" s="64">
        <v>350</v>
      </c>
      <c r="AL864" s="64">
        <f t="shared" si="49"/>
        <v>378</v>
      </c>
      <c r="AM864" s="64">
        <f t="shared" si="49"/>
        <v>408.24</v>
      </c>
      <c r="AN864" s="64">
        <f t="shared" si="49"/>
        <v>440.89920000000006</v>
      </c>
      <c r="AO864" s="64">
        <f t="shared" si="49"/>
        <v>476.1711360000001</v>
      </c>
      <c r="AP864" s="64">
        <f t="shared" si="49"/>
        <v>514.2648268800001</v>
      </c>
      <c r="AQ864" s="64">
        <f t="shared" si="49"/>
        <v>555.40601303040012</v>
      </c>
      <c r="AR864" s="64">
        <f t="shared" si="49"/>
        <v>599.83849407283219</v>
      </c>
      <c r="AS864" s="64">
        <f t="shared" si="49"/>
        <v>647.82557359865882</v>
      </c>
      <c r="AT864" s="64">
        <f t="shared" si="49"/>
        <v>699.65161948655157</v>
      </c>
      <c r="AU864" s="64">
        <f t="shared" si="49"/>
        <v>755.62374904547573</v>
      </c>
      <c r="AV864" s="64">
        <f t="shared" si="49"/>
        <v>816.07364896911383</v>
      </c>
      <c r="AW864" s="64">
        <f t="shared" si="49"/>
        <v>881.359540886643</v>
      </c>
      <c r="AX864" s="64">
        <f t="shared" si="49"/>
        <v>951.86830415757447</v>
      </c>
      <c r="AY864" s="64">
        <f t="shared" si="49"/>
        <v>1028.0177684901805</v>
      </c>
      <c r="AZ864" s="64">
        <f t="shared" si="49"/>
        <v>1110.259189969395</v>
      </c>
      <c r="BA864" s="64">
        <f t="shared" si="49"/>
        <v>1199.0799251669466</v>
      </c>
      <c r="BB864" s="64">
        <f t="shared" si="51"/>
        <v>1295.0063191803024</v>
      </c>
      <c r="BC864" s="64">
        <f t="shared" si="51"/>
        <v>1398.6068247147266</v>
      </c>
      <c r="BD864" s="64">
        <f t="shared" si="51"/>
        <v>1510.4953706919048</v>
      </c>
      <c r="BE864" s="64">
        <f t="shared" si="51"/>
        <v>1631.3350003472572</v>
      </c>
      <c r="BF864" s="64">
        <f t="shared" si="51"/>
        <v>1761.8418003750378</v>
      </c>
      <c r="BG864" s="64">
        <f t="shared" si="50"/>
        <v>1902.789144405041</v>
      </c>
      <c r="BH864" s="64">
        <f t="shared" si="50"/>
        <v>2055.0122759574447</v>
      </c>
      <c r="BI864" s="64">
        <f t="shared" si="50"/>
        <v>2219.4132580340406</v>
      </c>
      <c r="BJ864" s="64">
        <f t="shared" si="50"/>
        <v>2396.9663186767639</v>
      </c>
      <c r="BK864" s="64">
        <f t="shared" si="50"/>
        <v>2588.7236241709052</v>
      </c>
      <c r="BL864" s="64">
        <f t="shared" si="50"/>
        <v>2795.8215141045775</v>
      </c>
      <c r="BM864" s="64">
        <f t="shared" si="50"/>
        <v>3019.4872352329439</v>
      </c>
      <c r="BN864" s="64">
        <f t="shared" si="50"/>
        <v>3261.0462140515797</v>
      </c>
      <c r="BO864" s="64">
        <f t="shared" si="50"/>
        <v>3521.9299111757064</v>
      </c>
      <c r="BP864" s="64">
        <f t="shared" si="50"/>
        <v>3803.6843040697631</v>
      </c>
      <c r="BQ864" s="64">
        <f t="shared" si="50"/>
        <v>4107.9790483953448</v>
      </c>
      <c r="BR864" s="64">
        <f t="shared" si="50"/>
        <v>4436.6173722669728</v>
      </c>
      <c r="BS864" s="64">
        <f t="shared" si="50"/>
        <v>4791.5467620483305</v>
      </c>
      <c r="BT864" s="64">
        <f t="shared" si="50"/>
        <v>5174.8705030121973</v>
      </c>
      <c r="BU864" s="64">
        <f t="shared" si="50"/>
        <v>5588.8601432531732</v>
      </c>
      <c r="BV864" s="64">
        <f t="shared" si="50"/>
        <v>6035.9689547134276</v>
      </c>
      <c r="BW864" s="64">
        <f t="shared" si="52"/>
        <v>6518.8464710905018</v>
      </c>
      <c r="BX864" s="64">
        <f t="shared" si="52"/>
        <v>7040.3541887777428</v>
      </c>
      <c r="BY864" s="64">
        <f t="shared" si="52"/>
        <v>7603.5825238799625</v>
      </c>
      <c r="BZ864" s="64">
        <f t="shared" si="52"/>
        <v>8211.8691257903592</v>
      </c>
      <c r="CA864" s="64">
        <f t="shared" si="52"/>
        <v>8868.818655853589</v>
      </c>
      <c r="CB864" s="64">
        <f t="shared" si="52"/>
        <v>9578.3241483218771</v>
      </c>
      <c r="CC864" s="64">
        <f t="shared" si="52"/>
        <v>10344.590080187629</v>
      </c>
      <c r="CD864" s="64">
        <f t="shared" si="52"/>
        <v>11172.15728660264</v>
      </c>
      <c r="CE864" s="64">
        <f t="shared" si="52"/>
        <v>12065.929869530852</v>
      </c>
      <c r="CF864" s="64">
        <f t="shared" si="52"/>
        <v>13031.204259093322</v>
      </c>
      <c r="CG864" s="64">
        <f t="shared" si="52"/>
        <v>14073.700599820788</v>
      </c>
      <c r="CH864" s="64">
        <f t="shared" si="52"/>
        <v>15199.596647806451</v>
      </c>
      <c r="CI864" s="64">
        <f t="shared" si="52"/>
        <v>16415.564379630967</v>
      </c>
    </row>
    <row r="865" spans="1:87" ht="14.25" customHeight="1" x14ac:dyDescent="0.35">
      <c r="A865" s="47" t="s">
        <v>166</v>
      </c>
      <c r="B865" s="64">
        <v>0</v>
      </c>
      <c r="C865" s="64">
        <v>0</v>
      </c>
      <c r="D865" s="64">
        <v>0</v>
      </c>
      <c r="E865" s="64">
        <v>0</v>
      </c>
      <c r="F865" s="64">
        <v>0</v>
      </c>
      <c r="G865" s="64">
        <v>0</v>
      </c>
      <c r="H865" s="64">
        <v>0</v>
      </c>
      <c r="I865" s="64">
        <v>0</v>
      </c>
      <c r="J865" s="64">
        <v>0</v>
      </c>
      <c r="K865" s="64">
        <v>0</v>
      </c>
      <c r="L865" s="115">
        <v>100</v>
      </c>
      <c r="M865" s="64">
        <v>105.13872879533544</v>
      </c>
      <c r="N865" s="64">
        <v>110.54152292699096</v>
      </c>
      <c r="O865" s="64">
        <v>116.22195199644257</v>
      </c>
      <c r="P865" s="64">
        <v>122.1942829101847</v>
      </c>
      <c r="Q865" s="64">
        <v>128.47351571234401</v>
      </c>
      <c r="R865" s="64">
        <v>135.07542125863404</v>
      </c>
      <c r="S865" s="64">
        <v>142.0165808262721</v>
      </c>
      <c r="T865" s="64">
        <v>149.31442775934258</v>
      </c>
      <c r="U865" s="64">
        <v>156.98729125420223</v>
      </c>
      <c r="V865" s="64">
        <v>165.05444239489904</v>
      </c>
      <c r="W865" s="64">
        <v>173.53614255422605</v>
      </c>
      <c r="X865" s="64">
        <v>182.45369428197441</v>
      </c>
      <c r="Y865" s="64">
        <v>191.82949480819551</v>
      </c>
      <c r="Z865" s="64">
        <v>201.68709229585073</v>
      </c>
      <c r="AA865" s="64">
        <v>212.05124498413238</v>
      </c>
      <c r="AB865" s="64">
        <v>222.94798337099928</v>
      </c>
      <c r="AC865" s="64">
        <v>234.40467559110448</v>
      </c>
      <c r="AD865" s="64">
        <v>246.45009615331716</v>
      </c>
      <c r="AE865" s="64">
        <v>259.11449821047955</v>
      </c>
      <c r="AF865" s="64">
        <v>272.42968954291041</v>
      </c>
      <c r="AG865" s="64">
        <v>286.42911244649486</v>
      </c>
      <c r="AH865" s="64">
        <v>301.14792772600657</v>
      </c>
      <c r="AI865" s="64">
        <v>316.62310300461883</v>
      </c>
      <c r="AJ865" s="64">
        <v>332.89350557140176</v>
      </c>
      <c r="AK865" s="64">
        <v>350</v>
      </c>
      <c r="AL865" s="64">
        <f t="shared" si="49"/>
        <v>378</v>
      </c>
      <c r="AM865" s="64">
        <f t="shared" si="49"/>
        <v>408.24</v>
      </c>
      <c r="AN865" s="64">
        <f t="shared" si="49"/>
        <v>440.89920000000006</v>
      </c>
      <c r="AO865" s="64">
        <f t="shared" si="49"/>
        <v>476.1711360000001</v>
      </c>
      <c r="AP865" s="64">
        <f t="shared" si="49"/>
        <v>514.2648268800001</v>
      </c>
      <c r="AQ865" s="64">
        <f t="shared" si="49"/>
        <v>555.40601303040012</v>
      </c>
      <c r="AR865" s="64">
        <f t="shared" si="49"/>
        <v>599.83849407283219</v>
      </c>
      <c r="AS865" s="64">
        <f t="shared" si="49"/>
        <v>647.82557359865882</v>
      </c>
      <c r="AT865" s="64">
        <f t="shared" si="49"/>
        <v>699.65161948655157</v>
      </c>
      <c r="AU865" s="64">
        <f t="shared" si="49"/>
        <v>755.62374904547573</v>
      </c>
      <c r="AV865" s="64">
        <f t="shared" si="49"/>
        <v>816.07364896911383</v>
      </c>
      <c r="AW865" s="64">
        <f t="shared" si="49"/>
        <v>881.359540886643</v>
      </c>
      <c r="AX865" s="64">
        <f t="shared" si="49"/>
        <v>951.86830415757447</v>
      </c>
      <c r="AY865" s="64">
        <f t="shared" si="49"/>
        <v>1028.0177684901805</v>
      </c>
      <c r="AZ865" s="64">
        <f t="shared" si="49"/>
        <v>1110.259189969395</v>
      </c>
      <c r="BA865" s="64">
        <f t="shared" si="49"/>
        <v>1199.0799251669466</v>
      </c>
      <c r="BB865" s="64">
        <f t="shared" si="51"/>
        <v>1295.0063191803024</v>
      </c>
      <c r="BC865" s="64">
        <f t="shared" si="51"/>
        <v>1398.6068247147266</v>
      </c>
      <c r="BD865" s="64">
        <f t="shared" si="51"/>
        <v>1510.4953706919048</v>
      </c>
      <c r="BE865" s="64">
        <f t="shared" si="51"/>
        <v>1631.3350003472572</v>
      </c>
      <c r="BF865" s="64">
        <f t="shared" si="51"/>
        <v>1761.8418003750378</v>
      </c>
      <c r="BG865" s="64">
        <f t="shared" si="50"/>
        <v>1902.789144405041</v>
      </c>
      <c r="BH865" s="64">
        <f t="shared" si="50"/>
        <v>2055.0122759574447</v>
      </c>
      <c r="BI865" s="64">
        <f t="shared" si="50"/>
        <v>2219.4132580340406</v>
      </c>
      <c r="BJ865" s="64">
        <f t="shared" si="50"/>
        <v>2396.9663186767639</v>
      </c>
      <c r="BK865" s="64">
        <f t="shared" si="50"/>
        <v>2588.7236241709052</v>
      </c>
      <c r="BL865" s="64">
        <f t="shared" si="50"/>
        <v>2795.8215141045775</v>
      </c>
      <c r="BM865" s="64">
        <f t="shared" si="50"/>
        <v>3019.4872352329439</v>
      </c>
      <c r="BN865" s="64">
        <f t="shared" si="50"/>
        <v>3261.0462140515797</v>
      </c>
      <c r="BO865" s="64">
        <f t="shared" si="50"/>
        <v>3521.9299111757064</v>
      </c>
      <c r="BP865" s="64">
        <f t="shared" si="50"/>
        <v>3803.6843040697631</v>
      </c>
      <c r="BQ865" s="64">
        <f t="shared" si="50"/>
        <v>4107.9790483953448</v>
      </c>
      <c r="BR865" s="64">
        <f t="shared" si="50"/>
        <v>4436.6173722669728</v>
      </c>
      <c r="BS865" s="64">
        <f t="shared" si="50"/>
        <v>4791.5467620483305</v>
      </c>
      <c r="BT865" s="64">
        <f t="shared" si="50"/>
        <v>5174.8705030121973</v>
      </c>
      <c r="BU865" s="64">
        <f t="shared" si="50"/>
        <v>5588.8601432531732</v>
      </c>
      <c r="BV865" s="64">
        <f t="shared" si="50"/>
        <v>6035.9689547134276</v>
      </c>
      <c r="BW865" s="64">
        <f t="shared" si="52"/>
        <v>6518.8464710905018</v>
      </c>
      <c r="BX865" s="64">
        <f t="shared" si="52"/>
        <v>7040.3541887777428</v>
      </c>
      <c r="BY865" s="64">
        <f t="shared" si="52"/>
        <v>7603.5825238799625</v>
      </c>
      <c r="BZ865" s="64">
        <f t="shared" si="52"/>
        <v>8211.8691257903592</v>
      </c>
      <c r="CA865" s="64">
        <f t="shared" si="52"/>
        <v>8868.818655853589</v>
      </c>
      <c r="CB865" s="64">
        <f t="shared" si="52"/>
        <v>9578.3241483218771</v>
      </c>
      <c r="CC865" s="64">
        <f t="shared" si="52"/>
        <v>10344.590080187629</v>
      </c>
      <c r="CD865" s="64">
        <f t="shared" si="52"/>
        <v>11172.15728660264</v>
      </c>
      <c r="CE865" s="64">
        <f t="shared" si="52"/>
        <v>12065.929869530852</v>
      </c>
      <c r="CF865" s="64">
        <f t="shared" si="52"/>
        <v>13031.204259093322</v>
      </c>
      <c r="CG865" s="64">
        <f t="shared" si="52"/>
        <v>14073.700599820788</v>
      </c>
      <c r="CH865" s="64">
        <f t="shared" si="52"/>
        <v>15199.596647806451</v>
      </c>
      <c r="CI865" s="64">
        <f t="shared" si="52"/>
        <v>16415.564379630967</v>
      </c>
    </row>
    <row r="866" spans="1:87" ht="14.25" customHeight="1" x14ac:dyDescent="0.35">
      <c r="A866" s="47" t="s">
        <v>167</v>
      </c>
      <c r="B866" s="64">
        <v>0</v>
      </c>
      <c r="C866" s="64">
        <v>0</v>
      </c>
      <c r="D866" s="64">
        <v>0</v>
      </c>
      <c r="E866" s="64">
        <v>0</v>
      </c>
      <c r="F866" s="64">
        <v>0</v>
      </c>
      <c r="G866" s="64">
        <v>0</v>
      </c>
      <c r="H866" s="64">
        <v>0</v>
      </c>
      <c r="I866" s="64">
        <v>0</v>
      </c>
      <c r="J866" s="64">
        <v>0</v>
      </c>
      <c r="K866" s="64">
        <v>0</v>
      </c>
      <c r="L866" s="115">
        <v>100</v>
      </c>
      <c r="M866" s="64">
        <v>105.13872879533544</v>
      </c>
      <c r="N866" s="64">
        <v>110.54152292699096</v>
      </c>
      <c r="O866" s="64">
        <v>116.22195199644257</v>
      </c>
      <c r="P866" s="64">
        <v>122.1942829101847</v>
      </c>
      <c r="Q866" s="64">
        <v>128.47351571234401</v>
      </c>
      <c r="R866" s="64">
        <v>135.07542125863404</v>
      </c>
      <c r="S866" s="64">
        <v>142.0165808262721</v>
      </c>
      <c r="T866" s="64">
        <v>149.31442775934258</v>
      </c>
      <c r="U866" s="64">
        <v>156.98729125420223</v>
      </c>
      <c r="V866" s="64">
        <v>165.05444239489904</v>
      </c>
      <c r="W866" s="64">
        <v>173.53614255422605</v>
      </c>
      <c r="X866" s="64">
        <v>182.45369428197441</v>
      </c>
      <c r="Y866" s="64">
        <v>191.82949480819551</v>
      </c>
      <c r="Z866" s="64">
        <v>201.68709229585073</v>
      </c>
      <c r="AA866" s="64">
        <v>212.05124498413238</v>
      </c>
      <c r="AB866" s="64">
        <v>222.94798337099928</v>
      </c>
      <c r="AC866" s="64">
        <v>234.40467559110448</v>
      </c>
      <c r="AD866" s="64">
        <v>246.45009615331716</v>
      </c>
      <c r="AE866" s="64">
        <v>259.11449821047955</v>
      </c>
      <c r="AF866" s="64">
        <v>272.42968954291041</v>
      </c>
      <c r="AG866" s="64">
        <v>286.42911244649486</v>
      </c>
      <c r="AH866" s="64">
        <v>301.14792772600657</v>
      </c>
      <c r="AI866" s="64">
        <v>316.62310300461883</v>
      </c>
      <c r="AJ866" s="64">
        <v>332.89350557140176</v>
      </c>
      <c r="AK866" s="64">
        <v>350</v>
      </c>
      <c r="AL866" s="64">
        <f t="shared" si="49"/>
        <v>378</v>
      </c>
      <c r="AM866" s="64">
        <f t="shared" si="49"/>
        <v>408.24</v>
      </c>
      <c r="AN866" s="64">
        <f t="shared" si="49"/>
        <v>440.89920000000006</v>
      </c>
      <c r="AO866" s="64">
        <f t="shared" si="49"/>
        <v>476.1711360000001</v>
      </c>
      <c r="AP866" s="64">
        <f t="shared" si="49"/>
        <v>514.2648268800001</v>
      </c>
      <c r="AQ866" s="64">
        <f t="shared" si="49"/>
        <v>555.40601303040012</v>
      </c>
      <c r="AR866" s="64">
        <f t="shared" si="49"/>
        <v>599.83849407283219</v>
      </c>
      <c r="AS866" s="64">
        <f t="shared" si="49"/>
        <v>647.82557359865882</v>
      </c>
      <c r="AT866" s="64">
        <f t="shared" si="49"/>
        <v>699.65161948655157</v>
      </c>
      <c r="AU866" s="64">
        <f t="shared" si="49"/>
        <v>755.62374904547573</v>
      </c>
      <c r="AV866" s="64">
        <f t="shared" si="49"/>
        <v>816.07364896911383</v>
      </c>
      <c r="AW866" s="64">
        <f t="shared" si="49"/>
        <v>881.359540886643</v>
      </c>
      <c r="AX866" s="64">
        <f t="shared" si="49"/>
        <v>951.86830415757447</v>
      </c>
      <c r="AY866" s="64">
        <f t="shared" si="49"/>
        <v>1028.0177684901805</v>
      </c>
      <c r="AZ866" s="64">
        <f t="shared" si="49"/>
        <v>1110.259189969395</v>
      </c>
      <c r="BA866" s="64">
        <f t="shared" si="49"/>
        <v>1199.0799251669466</v>
      </c>
      <c r="BB866" s="64">
        <f t="shared" si="51"/>
        <v>1295.0063191803024</v>
      </c>
      <c r="BC866" s="64">
        <f t="shared" si="51"/>
        <v>1398.6068247147266</v>
      </c>
      <c r="BD866" s="64">
        <f t="shared" si="51"/>
        <v>1510.4953706919048</v>
      </c>
      <c r="BE866" s="64">
        <f t="shared" si="51"/>
        <v>1631.3350003472572</v>
      </c>
      <c r="BF866" s="64">
        <f t="shared" si="51"/>
        <v>1761.8418003750378</v>
      </c>
      <c r="BG866" s="64">
        <f t="shared" si="50"/>
        <v>1902.789144405041</v>
      </c>
      <c r="BH866" s="64">
        <f t="shared" si="50"/>
        <v>2055.0122759574447</v>
      </c>
      <c r="BI866" s="64">
        <f t="shared" si="50"/>
        <v>2219.4132580340406</v>
      </c>
      <c r="BJ866" s="64">
        <f t="shared" si="50"/>
        <v>2396.9663186767639</v>
      </c>
      <c r="BK866" s="64">
        <f t="shared" si="50"/>
        <v>2588.7236241709052</v>
      </c>
      <c r="BL866" s="64">
        <f t="shared" si="50"/>
        <v>2795.8215141045775</v>
      </c>
      <c r="BM866" s="64">
        <f t="shared" si="50"/>
        <v>3019.4872352329439</v>
      </c>
      <c r="BN866" s="64">
        <f t="shared" si="50"/>
        <v>3261.0462140515797</v>
      </c>
      <c r="BO866" s="64">
        <f t="shared" si="50"/>
        <v>3521.9299111757064</v>
      </c>
      <c r="BP866" s="64">
        <f t="shared" si="50"/>
        <v>3803.6843040697631</v>
      </c>
      <c r="BQ866" s="64">
        <f t="shared" si="50"/>
        <v>4107.9790483953448</v>
      </c>
      <c r="BR866" s="64">
        <f t="shared" si="50"/>
        <v>4436.6173722669728</v>
      </c>
      <c r="BS866" s="64">
        <f t="shared" si="50"/>
        <v>4791.5467620483305</v>
      </c>
      <c r="BT866" s="64">
        <f t="shared" si="50"/>
        <v>5174.8705030121973</v>
      </c>
      <c r="BU866" s="64">
        <f t="shared" si="50"/>
        <v>5588.8601432531732</v>
      </c>
      <c r="BV866" s="64">
        <f t="shared" si="50"/>
        <v>6035.9689547134276</v>
      </c>
      <c r="BW866" s="64">
        <f t="shared" si="52"/>
        <v>6518.8464710905018</v>
      </c>
      <c r="BX866" s="64">
        <f t="shared" si="52"/>
        <v>7040.3541887777428</v>
      </c>
      <c r="BY866" s="64">
        <f t="shared" si="52"/>
        <v>7603.5825238799625</v>
      </c>
      <c r="BZ866" s="64">
        <f t="shared" si="52"/>
        <v>8211.8691257903592</v>
      </c>
      <c r="CA866" s="64">
        <f t="shared" si="52"/>
        <v>8868.818655853589</v>
      </c>
      <c r="CB866" s="64">
        <f t="shared" si="52"/>
        <v>9578.3241483218771</v>
      </c>
      <c r="CC866" s="64">
        <f t="shared" si="52"/>
        <v>10344.590080187629</v>
      </c>
      <c r="CD866" s="64">
        <f t="shared" si="52"/>
        <v>11172.15728660264</v>
      </c>
      <c r="CE866" s="64">
        <f t="shared" si="52"/>
        <v>12065.929869530852</v>
      </c>
      <c r="CF866" s="64">
        <f t="shared" si="52"/>
        <v>13031.204259093322</v>
      </c>
      <c r="CG866" s="64">
        <f t="shared" si="52"/>
        <v>14073.700599820788</v>
      </c>
      <c r="CH866" s="64">
        <f t="shared" si="52"/>
        <v>15199.596647806451</v>
      </c>
      <c r="CI866" s="64">
        <f t="shared" si="52"/>
        <v>16415.564379630967</v>
      </c>
    </row>
    <row r="867" spans="1:87" ht="14.25" customHeight="1" x14ac:dyDescent="0.35">
      <c r="A867" s="47" t="s">
        <v>168</v>
      </c>
      <c r="B867" s="64">
        <v>0</v>
      </c>
      <c r="C867" s="64">
        <v>0</v>
      </c>
      <c r="D867" s="64">
        <v>0</v>
      </c>
      <c r="E867" s="64">
        <v>0</v>
      </c>
      <c r="F867" s="64">
        <v>0</v>
      </c>
      <c r="G867" s="64">
        <v>0</v>
      </c>
      <c r="H867" s="64">
        <v>0</v>
      </c>
      <c r="I867" s="64">
        <v>0</v>
      </c>
      <c r="J867" s="64">
        <v>0</v>
      </c>
      <c r="K867" s="64">
        <v>0</v>
      </c>
      <c r="L867" s="115">
        <v>100</v>
      </c>
      <c r="M867" s="64">
        <v>105.13872879533544</v>
      </c>
      <c r="N867" s="64">
        <v>110.54152292699096</v>
      </c>
      <c r="O867" s="64">
        <v>116.22195199644257</v>
      </c>
      <c r="P867" s="64">
        <v>122.1942829101847</v>
      </c>
      <c r="Q867" s="64">
        <v>128.47351571234401</v>
      </c>
      <c r="R867" s="64">
        <v>135.07542125863404</v>
      </c>
      <c r="S867" s="64">
        <v>142.0165808262721</v>
      </c>
      <c r="T867" s="64">
        <v>149.31442775934258</v>
      </c>
      <c r="U867" s="64">
        <v>156.98729125420223</v>
      </c>
      <c r="V867" s="64">
        <v>165.05444239489904</v>
      </c>
      <c r="W867" s="64">
        <v>173.53614255422605</v>
      </c>
      <c r="X867" s="64">
        <v>182.45369428197441</v>
      </c>
      <c r="Y867" s="64">
        <v>191.82949480819551</v>
      </c>
      <c r="Z867" s="64">
        <v>201.68709229585073</v>
      </c>
      <c r="AA867" s="64">
        <v>212.05124498413238</v>
      </c>
      <c r="AB867" s="64">
        <v>222.94798337099928</v>
      </c>
      <c r="AC867" s="64">
        <v>234.40467559110448</v>
      </c>
      <c r="AD867" s="64">
        <v>246.45009615331716</v>
      </c>
      <c r="AE867" s="64">
        <v>259.11449821047955</v>
      </c>
      <c r="AF867" s="64">
        <v>272.42968954291041</v>
      </c>
      <c r="AG867" s="64">
        <v>286.42911244649486</v>
      </c>
      <c r="AH867" s="64">
        <v>301.14792772600657</v>
      </c>
      <c r="AI867" s="64">
        <v>316.62310300461883</v>
      </c>
      <c r="AJ867" s="64">
        <v>332.89350557140176</v>
      </c>
      <c r="AK867" s="64">
        <v>350</v>
      </c>
      <c r="AL867" s="64">
        <f t="shared" si="49"/>
        <v>378</v>
      </c>
      <c r="AM867" s="64">
        <f t="shared" si="49"/>
        <v>408.24</v>
      </c>
      <c r="AN867" s="64">
        <f t="shared" si="49"/>
        <v>440.89920000000006</v>
      </c>
      <c r="AO867" s="64">
        <f t="shared" si="49"/>
        <v>476.1711360000001</v>
      </c>
      <c r="AP867" s="64">
        <f t="shared" si="49"/>
        <v>514.2648268800001</v>
      </c>
      <c r="AQ867" s="64">
        <f t="shared" si="49"/>
        <v>555.40601303040012</v>
      </c>
      <c r="AR867" s="64">
        <f t="shared" si="49"/>
        <v>599.83849407283219</v>
      </c>
      <c r="AS867" s="64">
        <f t="shared" si="49"/>
        <v>647.82557359865882</v>
      </c>
      <c r="AT867" s="64">
        <f t="shared" si="49"/>
        <v>699.65161948655157</v>
      </c>
      <c r="AU867" s="64">
        <f t="shared" si="49"/>
        <v>755.62374904547573</v>
      </c>
      <c r="AV867" s="64">
        <f t="shared" si="49"/>
        <v>816.07364896911383</v>
      </c>
      <c r="AW867" s="64">
        <f t="shared" si="49"/>
        <v>881.359540886643</v>
      </c>
      <c r="AX867" s="64">
        <f t="shared" si="49"/>
        <v>951.86830415757447</v>
      </c>
      <c r="AY867" s="64">
        <f t="shared" si="49"/>
        <v>1028.0177684901805</v>
      </c>
      <c r="AZ867" s="64">
        <f t="shared" si="49"/>
        <v>1110.259189969395</v>
      </c>
      <c r="BA867" s="64">
        <f t="shared" si="49"/>
        <v>1199.0799251669466</v>
      </c>
      <c r="BB867" s="64">
        <f t="shared" si="51"/>
        <v>1295.0063191803024</v>
      </c>
      <c r="BC867" s="64">
        <f t="shared" si="51"/>
        <v>1398.6068247147266</v>
      </c>
      <c r="BD867" s="64">
        <f t="shared" si="51"/>
        <v>1510.4953706919048</v>
      </c>
      <c r="BE867" s="64">
        <f t="shared" si="51"/>
        <v>1631.3350003472572</v>
      </c>
      <c r="BF867" s="64">
        <f t="shared" si="51"/>
        <v>1761.8418003750378</v>
      </c>
      <c r="BG867" s="64">
        <f t="shared" si="51"/>
        <v>1902.789144405041</v>
      </c>
      <c r="BH867" s="64">
        <f t="shared" si="51"/>
        <v>2055.0122759574447</v>
      </c>
      <c r="BI867" s="64">
        <f t="shared" si="51"/>
        <v>2219.4132580340406</v>
      </c>
      <c r="BJ867" s="64">
        <f t="shared" si="51"/>
        <v>2396.9663186767639</v>
      </c>
      <c r="BK867" s="64">
        <f t="shared" si="51"/>
        <v>2588.7236241709052</v>
      </c>
      <c r="BL867" s="64">
        <f t="shared" si="51"/>
        <v>2795.8215141045775</v>
      </c>
      <c r="BM867" s="64">
        <f t="shared" si="51"/>
        <v>3019.4872352329439</v>
      </c>
      <c r="BN867" s="64">
        <f t="shared" si="51"/>
        <v>3261.0462140515797</v>
      </c>
      <c r="BO867" s="64">
        <f t="shared" si="51"/>
        <v>3521.9299111757064</v>
      </c>
      <c r="BP867" s="64">
        <f t="shared" si="51"/>
        <v>3803.6843040697631</v>
      </c>
      <c r="BQ867" s="64">
        <f t="shared" si="50"/>
        <v>4107.9790483953448</v>
      </c>
      <c r="BR867" s="64">
        <f t="shared" si="50"/>
        <v>4436.6173722669728</v>
      </c>
      <c r="BS867" s="64">
        <f t="shared" si="50"/>
        <v>4791.5467620483305</v>
      </c>
      <c r="BT867" s="64">
        <f t="shared" si="50"/>
        <v>5174.8705030121973</v>
      </c>
      <c r="BU867" s="64">
        <f t="shared" si="50"/>
        <v>5588.8601432531732</v>
      </c>
      <c r="BV867" s="64">
        <f t="shared" si="50"/>
        <v>6035.9689547134276</v>
      </c>
      <c r="BW867" s="64">
        <f t="shared" si="52"/>
        <v>6518.8464710905018</v>
      </c>
      <c r="BX867" s="64">
        <f t="shared" si="52"/>
        <v>7040.3541887777428</v>
      </c>
      <c r="BY867" s="64">
        <f t="shared" si="52"/>
        <v>7603.5825238799625</v>
      </c>
      <c r="BZ867" s="64">
        <f t="shared" si="52"/>
        <v>8211.8691257903592</v>
      </c>
      <c r="CA867" s="64">
        <f t="shared" si="52"/>
        <v>8868.818655853589</v>
      </c>
      <c r="CB867" s="64">
        <f t="shared" si="52"/>
        <v>9578.3241483218771</v>
      </c>
      <c r="CC867" s="64">
        <f t="shared" si="52"/>
        <v>10344.590080187629</v>
      </c>
      <c r="CD867" s="64">
        <f t="shared" si="52"/>
        <v>11172.15728660264</v>
      </c>
      <c r="CE867" s="64">
        <f t="shared" si="52"/>
        <v>12065.929869530852</v>
      </c>
      <c r="CF867" s="64">
        <f t="shared" si="52"/>
        <v>13031.204259093322</v>
      </c>
      <c r="CG867" s="64">
        <f t="shared" si="52"/>
        <v>14073.700599820788</v>
      </c>
      <c r="CH867" s="64">
        <f t="shared" si="52"/>
        <v>15199.596647806451</v>
      </c>
      <c r="CI867" s="64">
        <f t="shared" si="52"/>
        <v>16415.564379630967</v>
      </c>
    </row>
    <row r="868" spans="1:87" ht="14.25" customHeight="1" x14ac:dyDescent="0.35">
      <c r="A868" s="47" t="s">
        <v>169</v>
      </c>
      <c r="B868" s="64">
        <v>0</v>
      </c>
      <c r="C868" s="64">
        <v>0</v>
      </c>
      <c r="D868" s="64">
        <v>0</v>
      </c>
      <c r="E868" s="64">
        <v>0</v>
      </c>
      <c r="F868" s="64">
        <v>0</v>
      </c>
      <c r="G868" s="64">
        <v>0</v>
      </c>
      <c r="H868" s="64">
        <v>0</v>
      </c>
      <c r="I868" s="64">
        <v>0</v>
      </c>
      <c r="J868" s="64">
        <v>0</v>
      </c>
      <c r="K868" s="64">
        <v>0</v>
      </c>
      <c r="L868" s="115">
        <v>100</v>
      </c>
      <c r="M868" s="64">
        <v>105.13872879533544</v>
      </c>
      <c r="N868" s="64">
        <v>110.54152292699096</v>
      </c>
      <c r="O868" s="64">
        <v>116.22195199644257</v>
      </c>
      <c r="P868" s="64">
        <v>122.1942829101847</v>
      </c>
      <c r="Q868" s="64">
        <v>128.47351571234401</v>
      </c>
      <c r="R868" s="64">
        <v>135.07542125863404</v>
      </c>
      <c r="S868" s="64">
        <v>142.0165808262721</v>
      </c>
      <c r="T868" s="64">
        <v>149.31442775934258</v>
      </c>
      <c r="U868" s="64">
        <v>156.98729125420223</v>
      </c>
      <c r="V868" s="64">
        <v>165.05444239489904</v>
      </c>
      <c r="W868" s="64">
        <v>173.53614255422605</v>
      </c>
      <c r="X868" s="64">
        <v>182.45369428197441</v>
      </c>
      <c r="Y868" s="64">
        <v>191.82949480819551</v>
      </c>
      <c r="Z868" s="64">
        <v>201.68709229585073</v>
      </c>
      <c r="AA868" s="64">
        <v>212.05124498413238</v>
      </c>
      <c r="AB868" s="64">
        <v>222.94798337099928</v>
      </c>
      <c r="AC868" s="64">
        <v>234.40467559110448</v>
      </c>
      <c r="AD868" s="64">
        <v>246.45009615331716</v>
      </c>
      <c r="AE868" s="64">
        <v>259.11449821047955</v>
      </c>
      <c r="AF868" s="64">
        <v>272.42968954291041</v>
      </c>
      <c r="AG868" s="64">
        <v>286.42911244649486</v>
      </c>
      <c r="AH868" s="64">
        <v>301.14792772600657</v>
      </c>
      <c r="AI868" s="64">
        <v>316.62310300461883</v>
      </c>
      <c r="AJ868" s="64">
        <v>332.89350557140176</v>
      </c>
      <c r="AK868" s="64">
        <v>350</v>
      </c>
      <c r="AL868" s="64">
        <f t="shared" si="49"/>
        <v>378</v>
      </c>
      <c r="AM868" s="64">
        <f t="shared" si="49"/>
        <v>408.24</v>
      </c>
      <c r="AN868" s="64">
        <f t="shared" si="49"/>
        <v>440.89920000000006</v>
      </c>
      <c r="AO868" s="64">
        <f t="shared" si="49"/>
        <v>476.1711360000001</v>
      </c>
      <c r="AP868" s="64">
        <f t="shared" si="49"/>
        <v>514.2648268800001</v>
      </c>
      <c r="AQ868" s="64">
        <f t="shared" si="49"/>
        <v>555.40601303040012</v>
      </c>
      <c r="AR868" s="64">
        <f t="shared" si="49"/>
        <v>599.83849407283219</v>
      </c>
      <c r="AS868" s="64">
        <f t="shared" si="49"/>
        <v>647.82557359865882</v>
      </c>
      <c r="AT868" s="64">
        <f t="shared" si="49"/>
        <v>699.65161948655157</v>
      </c>
      <c r="AU868" s="64">
        <f t="shared" si="49"/>
        <v>755.62374904547573</v>
      </c>
      <c r="AV868" s="64">
        <f t="shared" si="49"/>
        <v>816.07364896911383</v>
      </c>
      <c r="AW868" s="64">
        <f t="shared" si="49"/>
        <v>881.359540886643</v>
      </c>
      <c r="AX868" s="64">
        <f t="shared" si="49"/>
        <v>951.86830415757447</v>
      </c>
      <c r="AY868" s="64">
        <f t="shared" si="49"/>
        <v>1028.0177684901805</v>
      </c>
      <c r="AZ868" s="64">
        <f t="shared" si="49"/>
        <v>1110.259189969395</v>
      </c>
      <c r="BA868" s="64">
        <f t="shared" si="51"/>
        <v>1199.0799251669466</v>
      </c>
      <c r="BB868" s="64">
        <f t="shared" si="51"/>
        <v>1295.0063191803024</v>
      </c>
      <c r="BC868" s="64">
        <f t="shared" si="51"/>
        <v>1398.6068247147266</v>
      </c>
      <c r="BD868" s="64">
        <f t="shared" si="51"/>
        <v>1510.4953706919048</v>
      </c>
      <c r="BE868" s="64">
        <f t="shared" si="51"/>
        <v>1631.3350003472572</v>
      </c>
      <c r="BF868" s="64">
        <f t="shared" si="51"/>
        <v>1761.8418003750378</v>
      </c>
      <c r="BG868" s="64">
        <f t="shared" si="51"/>
        <v>1902.789144405041</v>
      </c>
      <c r="BH868" s="64">
        <f t="shared" si="51"/>
        <v>2055.0122759574447</v>
      </c>
      <c r="BI868" s="64">
        <f t="shared" si="51"/>
        <v>2219.4132580340406</v>
      </c>
      <c r="BJ868" s="64">
        <f t="shared" si="51"/>
        <v>2396.9663186767639</v>
      </c>
      <c r="BK868" s="64">
        <f t="shared" si="51"/>
        <v>2588.7236241709052</v>
      </c>
      <c r="BL868" s="64">
        <f t="shared" si="51"/>
        <v>2795.8215141045775</v>
      </c>
      <c r="BM868" s="64">
        <f t="shared" si="51"/>
        <v>3019.4872352329439</v>
      </c>
      <c r="BN868" s="64">
        <f t="shared" si="51"/>
        <v>3261.0462140515797</v>
      </c>
      <c r="BO868" s="64">
        <f t="shared" si="51"/>
        <v>3521.9299111757064</v>
      </c>
      <c r="BP868" s="64">
        <f t="shared" si="51"/>
        <v>3803.6843040697631</v>
      </c>
      <c r="BQ868" s="64">
        <f t="shared" si="50"/>
        <v>4107.9790483953448</v>
      </c>
      <c r="BR868" s="64">
        <f t="shared" si="50"/>
        <v>4436.6173722669728</v>
      </c>
      <c r="BS868" s="64">
        <f t="shared" si="50"/>
        <v>4791.5467620483305</v>
      </c>
      <c r="BT868" s="64">
        <f t="shared" si="50"/>
        <v>5174.8705030121973</v>
      </c>
      <c r="BU868" s="64">
        <f t="shared" si="50"/>
        <v>5588.8601432531732</v>
      </c>
      <c r="BV868" s="64">
        <f t="shared" si="52"/>
        <v>6035.9689547134276</v>
      </c>
      <c r="BW868" s="64">
        <f t="shared" si="52"/>
        <v>6518.8464710905018</v>
      </c>
      <c r="BX868" s="64">
        <f t="shared" si="52"/>
        <v>7040.3541887777428</v>
      </c>
      <c r="BY868" s="64">
        <f t="shared" si="52"/>
        <v>7603.5825238799625</v>
      </c>
      <c r="BZ868" s="64">
        <f t="shared" si="52"/>
        <v>8211.8691257903592</v>
      </c>
      <c r="CA868" s="64">
        <f t="shared" si="52"/>
        <v>8868.818655853589</v>
      </c>
      <c r="CB868" s="64">
        <f t="shared" si="52"/>
        <v>9578.3241483218771</v>
      </c>
      <c r="CC868" s="64">
        <f t="shared" si="52"/>
        <v>10344.590080187629</v>
      </c>
      <c r="CD868" s="64">
        <f t="shared" si="52"/>
        <v>11172.15728660264</v>
      </c>
      <c r="CE868" s="64">
        <f t="shared" si="52"/>
        <v>12065.929869530852</v>
      </c>
      <c r="CF868" s="64">
        <f t="shared" si="52"/>
        <v>13031.204259093322</v>
      </c>
      <c r="CG868" s="64">
        <f t="shared" si="52"/>
        <v>14073.700599820788</v>
      </c>
      <c r="CH868" s="64">
        <f t="shared" si="52"/>
        <v>15199.596647806451</v>
      </c>
      <c r="CI868" s="64">
        <f t="shared" si="52"/>
        <v>16415.564379630967</v>
      </c>
    </row>
    <row r="869" spans="1:87" ht="14.25" customHeight="1" x14ac:dyDescent="0.35">
      <c r="A869" s="47" t="s">
        <v>170</v>
      </c>
      <c r="B869" s="64">
        <v>0</v>
      </c>
      <c r="C869" s="64">
        <v>0</v>
      </c>
      <c r="D869" s="64">
        <v>0</v>
      </c>
      <c r="E869" s="64">
        <v>0</v>
      </c>
      <c r="F869" s="64">
        <v>0</v>
      </c>
      <c r="G869" s="64">
        <v>0</v>
      </c>
      <c r="H869" s="64">
        <v>0</v>
      </c>
      <c r="I869" s="64">
        <v>0</v>
      </c>
      <c r="J869" s="64">
        <v>0</v>
      </c>
      <c r="K869" s="64">
        <v>0</v>
      </c>
      <c r="L869" s="115">
        <v>100</v>
      </c>
      <c r="M869" s="64">
        <v>105.13872879533544</v>
      </c>
      <c r="N869" s="64">
        <v>110.54152292699096</v>
      </c>
      <c r="O869" s="64">
        <v>116.22195199644257</v>
      </c>
      <c r="P869" s="64">
        <v>122.1942829101847</v>
      </c>
      <c r="Q869" s="64">
        <v>128.47351571234401</v>
      </c>
      <c r="R869" s="64">
        <v>135.07542125863404</v>
      </c>
      <c r="S869" s="64">
        <v>142.0165808262721</v>
      </c>
      <c r="T869" s="64">
        <v>149.31442775934258</v>
      </c>
      <c r="U869" s="64">
        <v>156.98729125420223</v>
      </c>
      <c r="V869" s="64">
        <v>165.05444239489904</v>
      </c>
      <c r="W869" s="64">
        <v>173.53614255422605</v>
      </c>
      <c r="X869" s="64">
        <v>182.45369428197441</v>
      </c>
      <c r="Y869" s="64">
        <v>191.82949480819551</v>
      </c>
      <c r="Z869" s="64">
        <v>201.68709229585073</v>
      </c>
      <c r="AA869" s="64">
        <v>212.05124498413238</v>
      </c>
      <c r="AB869" s="64">
        <v>222.94798337099928</v>
      </c>
      <c r="AC869" s="64">
        <v>234.40467559110448</v>
      </c>
      <c r="AD869" s="64">
        <v>246.45009615331716</v>
      </c>
      <c r="AE869" s="64">
        <v>259.11449821047955</v>
      </c>
      <c r="AF869" s="64">
        <v>272.42968954291041</v>
      </c>
      <c r="AG869" s="64">
        <v>286.42911244649486</v>
      </c>
      <c r="AH869" s="64">
        <v>301.14792772600657</v>
      </c>
      <c r="AI869" s="64">
        <v>316.62310300461883</v>
      </c>
      <c r="AJ869" s="64">
        <v>332.89350557140176</v>
      </c>
      <c r="AK869" s="64">
        <v>350</v>
      </c>
      <c r="AL869" s="64">
        <f t="shared" si="49"/>
        <v>378</v>
      </c>
      <c r="AM869" s="64">
        <f t="shared" si="49"/>
        <v>408.24</v>
      </c>
      <c r="AN869" s="64">
        <f t="shared" si="49"/>
        <v>440.89920000000006</v>
      </c>
      <c r="AO869" s="64">
        <f t="shared" si="49"/>
        <v>476.1711360000001</v>
      </c>
      <c r="AP869" s="64">
        <f t="shared" si="49"/>
        <v>514.2648268800001</v>
      </c>
      <c r="AQ869" s="64">
        <f t="shared" si="49"/>
        <v>555.40601303040012</v>
      </c>
      <c r="AR869" s="64">
        <f t="shared" si="49"/>
        <v>599.83849407283219</v>
      </c>
      <c r="AS869" s="64">
        <f t="shared" si="49"/>
        <v>647.82557359865882</v>
      </c>
      <c r="AT869" s="64">
        <f t="shared" si="49"/>
        <v>699.65161948655157</v>
      </c>
      <c r="AU869" s="64">
        <f t="shared" si="49"/>
        <v>755.62374904547573</v>
      </c>
      <c r="AV869" s="64">
        <f t="shared" si="49"/>
        <v>816.07364896911383</v>
      </c>
      <c r="AW869" s="64">
        <f t="shared" si="49"/>
        <v>881.359540886643</v>
      </c>
      <c r="AX869" s="64">
        <f t="shared" si="49"/>
        <v>951.86830415757447</v>
      </c>
      <c r="AY869" s="64">
        <f t="shared" si="49"/>
        <v>1028.0177684901805</v>
      </c>
      <c r="AZ869" s="64">
        <f t="shared" si="49"/>
        <v>1110.259189969395</v>
      </c>
      <c r="BA869" s="64">
        <f t="shared" si="51"/>
        <v>1199.0799251669466</v>
      </c>
      <c r="BB869" s="64">
        <f t="shared" si="51"/>
        <v>1295.0063191803024</v>
      </c>
      <c r="BC869" s="64">
        <f t="shared" si="51"/>
        <v>1398.6068247147266</v>
      </c>
      <c r="BD869" s="64">
        <f t="shared" si="51"/>
        <v>1510.4953706919048</v>
      </c>
      <c r="BE869" s="64">
        <f t="shared" si="51"/>
        <v>1631.3350003472572</v>
      </c>
      <c r="BF869" s="64">
        <f t="shared" si="51"/>
        <v>1761.8418003750378</v>
      </c>
      <c r="BG869" s="64">
        <f t="shared" si="51"/>
        <v>1902.789144405041</v>
      </c>
      <c r="BH869" s="64">
        <f t="shared" si="51"/>
        <v>2055.0122759574447</v>
      </c>
      <c r="BI869" s="64">
        <f t="shared" si="51"/>
        <v>2219.4132580340406</v>
      </c>
      <c r="BJ869" s="64">
        <f t="shared" si="51"/>
        <v>2396.9663186767639</v>
      </c>
      <c r="BK869" s="64">
        <f t="shared" si="51"/>
        <v>2588.7236241709052</v>
      </c>
      <c r="BL869" s="64">
        <f t="shared" si="51"/>
        <v>2795.8215141045775</v>
      </c>
      <c r="BM869" s="64">
        <f t="shared" si="51"/>
        <v>3019.4872352329439</v>
      </c>
      <c r="BN869" s="64">
        <f t="shared" si="51"/>
        <v>3261.0462140515797</v>
      </c>
      <c r="BO869" s="64">
        <f t="shared" si="51"/>
        <v>3521.9299111757064</v>
      </c>
      <c r="BP869" s="64">
        <f t="shared" si="51"/>
        <v>3803.6843040697631</v>
      </c>
      <c r="BQ869" s="64">
        <f t="shared" si="50"/>
        <v>4107.9790483953448</v>
      </c>
      <c r="BR869" s="64">
        <f t="shared" si="50"/>
        <v>4436.6173722669728</v>
      </c>
      <c r="BS869" s="64">
        <f t="shared" si="50"/>
        <v>4791.5467620483305</v>
      </c>
      <c r="BT869" s="64">
        <f t="shared" si="50"/>
        <v>5174.8705030121973</v>
      </c>
      <c r="BU869" s="64">
        <f t="shared" si="50"/>
        <v>5588.8601432531732</v>
      </c>
      <c r="BV869" s="64">
        <f t="shared" si="52"/>
        <v>6035.9689547134276</v>
      </c>
      <c r="BW869" s="64">
        <f t="shared" si="52"/>
        <v>6518.8464710905018</v>
      </c>
      <c r="BX869" s="64">
        <f t="shared" si="52"/>
        <v>7040.3541887777428</v>
      </c>
      <c r="BY869" s="64">
        <f t="shared" si="52"/>
        <v>7603.5825238799625</v>
      </c>
      <c r="BZ869" s="64">
        <f t="shared" si="52"/>
        <v>8211.8691257903592</v>
      </c>
      <c r="CA869" s="64">
        <f t="shared" si="52"/>
        <v>8868.818655853589</v>
      </c>
      <c r="CB869" s="64">
        <f t="shared" si="52"/>
        <v>9578.3241483218771</v>
      </c>
      <c r="CC869" s="64">
        <f t="shared" si="52"/>
        <v>10344.590080187629</v>
      </c>
      <c r="CD869" s="64">
        <f t="shared" si="52"/>
        <v>11172.15728660264</v>
      </c>
      <c r="CE869" s="64">
        <f t="shared" si="52"/>
        <v>12065.929869530852</v>
      </c>
      <c r="CF869" s="64">
        <f t="shared" si="52"/>
        <v>13031.204259093322</v>
      </c>
      <c r="CG869" s="64">
        <f t="shared" si="52"/>
        <v>14073.700599820788</v>
      </c>
      <c r="CH869" s="64">
        <f t="shared" si="52"/>
        <v>15199.596647806451</v>
      </c>
      <c r="CI869" s="64">
        <f t="shared" si="52"/>
        <v>16415.564379630967</v>
      </c>
    </row>
    <row r="870" spans="1:87" ht="14.25" customHeight="1" x14ac:dyDescent="0.35">
      <c r="A870" s="47" t="s">
        <v>171</v>
      </c>
      <c r="B870" s="64">
        <v>0</v>
      </c>
      <c r="C870" s="64">
        <v>0</v>
      </c>
      <c r="D870" s="64">
        <v>0</v>
      </c>
      <c r="E870" s="64">
        <v>0</v>
      </c>
      <c r="F870" s="64">
        <v>0</v>
      </c>
      <c r="G870" s="64">
        <v>0</v>
      </c>
      <c r="H870" s="64">
        <v>0</v>
      </c>
      <c r="I870" s="64">
        <v>0</v>
      </c>
      <c r="J870" s="64">
        <v>0</v>
      </c>
      <c r="K870" s="64">
        <v>0</v>
      </c>
      <c r="L870" s="115">
        <v>100</v>
      </c>
      <c r="M870" s="64">
        <v>105.13872879533544</v>
      </c>
      <c r="N870" s="64">
        <v>110.54152292699096</v>
      </c>
      <c r="O870" s="64">
        <v>116.22195199644257</v>
      </c>
      <c r="P870" s="64">
        <v>122.1942829101847</v>
      </c>
      <c r="Q870" s="64">
        <v>128.47351571234401</v>
      </c>
      <c r="R870" s="64">
        <v>135.07542125863404</v>
      </c>
      <c r="S870" s="64">
        <v>142.0165808262721</v>
      </c>
      <c r="T870" s="64">
        <v>149.31442775934258</v>
      </c>
      <c r="U870" s="64">
        <v>156.98729125420223</v>
      </c>
      <c r="V870" s="64">
        <v>165.05444239489904</v>
      </c>
      <c r="W870" s="64">
        <v>173.53614255422605</v>
      </c>
      <c r="X870" s="64">
        <v>182.45369428197441</v>
      </c>
      <c r="Y870" s="64">
        <v>191.82949480819551</v>
      </c>
      <c r="Z870" s="64">
        <v>201.68709229585073</v>
      </c>
      <c r="AA870" s="64">
        <v>212.05124498413238</v>
      </c>
      <c r="AB870" s="64">
        <v>222.94798337099928</v>
      </c>
      <c r="AC870" s="64">
        <v>234.40467559110448</v>
      </c>
      <c r="AD870" s="64">
        <v>246.45009615331716</v>
      </c>
      <c r="AE870" s="64">
        <v>259.11449821047955</v>
      </c>
      <c r="AF870" s="64">
        <v>272.42968954291041</v>
      </c>
      <c r="AG870" s="64">
        <v>286.42911244649486</v>
      </c>
      <c r="AH870" s="64">
        <v>301.14792772600657</v>
      </c>
      <c r="AI870" s="64">
        <v>316.62310300461883</v>
      </c>
      <c r="AJ870" s="64">
        <v>332.89350557140176</v>
      </c>
      <c r="AK870" s="64">
        <v>350</v>
      </c>
      <c r="AL870" s="64">
        <f t="shared" si="49"/>
        <v>378</v>
      </c>
      <c r="AM870" s="64">
        <f t="shared" si="49"/>
        <v>408.24</v>
      </c>
      <c r="AN870" s="64">
        <f t="shared" si="49"/>
        <v>440.89920000000006</v>
      </c>
      <c r="AO870" s="64">
        <f t="shared" si="49"/>
        <v>476.1711360000001</v>
      </c>
      <c r="AP870" s="64">
        <f t="shared" si="49"/>
        <v>514.2648268800001</v>
      </c>
      <c r="AQ870" s="64">
        <f t="shared" si="49"/>
        <v>555.40601303040012</v>
      </c>
      <c r="AR870" s="64">
        <f t="shared" si="49"/>
        <v>599.83849407283219</v>
      </c>
      <c r="AS870" s="64">
        <f t="shared" si="49"/>
        <v>647.82557359865882</v>
      </c>
      <c r="AT870" s="64">
        <f t="shared" si="49"/>
        <v>699.65161948655157</v>
      </c>
      <c r="AU870" s="64">
        <f t="shared" si="49"/>
        <v>755.62374904547573</v>
      </c>
      <c r="AV870" s="64">
        <f t="shared" si="49"/>
        <v>816.07364896911383</v>
      </c>
      <c r="AW870" s="64">
        <f t="shared" si="49"/>
        <v>881.359540886643</v>
      </c>
      <c r="AX870" s="64">
        <f t="shared" si="49"/>
        <v>951.86830415757447</v>
      </c>
      <c r="AY870" s="64">
        <f t="shared" si="49"/>
        <v>1028.0177684901805</v>
      </c>
      <c r="AZ870" s="64">
        <f t="shared" si="49"/>
        <v>1110.259189969395</v>
      </c>
      <c r="BA870" s="64">
        <f t="shared" si="51"/>
        <v>1199.0799251669466</v>
      </c>
      <c r="BB870" s="64">
        <f t="shared" si="51"/>
        <v>1295.0063191803024</v>
      </c>
      <c r="BC870" s="64">
        <f t="shared" si="51"/>
        <v>1398.6068247147266</v>
      </c>
      <c r="BD870" s="64">
        <f t="shared" si="51"/>
        <v>1510.4953706919048</v>
      </c>
      <c r="BE870" s="64">
        <f t="shared" si="51"/>
        <v>1631.3350003472572</v>
      </c>
      <c r="BF870" s="64">
        <f t="shared" si="51"/>
        <v>1761.8418003750378</v>
      </c>
      <c r="BG870" s="64">
        <f t="shared" si="51"/>
        <v>1902.789144405041</v>
      </c>
      <c r="BH870" s="64">
        <f t="shared" si="51"/>
        <v>2055.0122759574447</v>
      </c>
      <c r="BI870" s="64">
        <f t="shared" si="51"/>
        <v>2219.4132580340406</v>
      </c>
      <c r="BJ870" s="64">
        <f t="shared" si="51"/>
        <v>2396.9663186767639</v>
      </c>
      <c r="BK870" s="64">
        <f t="shared" si="51"/>
        <v>2588.7236241709052</v>
      </c>
      <c r="BL870" s="64">
        <f t="shared" si="51"/>
        <v>2795.8215141045775</v>
      </c>
      <c r="BM870" s="64">
        <f t="shared" si="51"/>
        <v>3019.4872352329439</v>
      </c>
      <c r="BN870" s="64">
        <f t="shared" si="51"/>
        <v>3261.0462140515797</v>
      </c>
      <c r="BO870" s="64">
        <f t="shared" si="51"/>
        <v>3521.9299111757064</v>
      </c>
      <c r="BP870" s="64">
        <f t="shared" si="51"/>
        <v>3803.6843040697631</v>
      </c>
      <c r="BQ870" s="64">
        <f t="shared" si="50"/>
        <v>4107.9790483953448</v>
      </c>
      <c r="BR870" s="64">
        <f t="shared" si="50"/>
        <v>4436.6173722669728</v>
      </c>
      <c r="BS870" s="64">
        <f t="shared" si="50"/>
        <v>4791.5467620483305</v>
      </c>
      <c r="BT870" s="64">
        <f t="shared" si="50"/>
        <v>5174.8705030121973</v>
      </c>
      <c r="BU870" s="64">
        <f t="shared" si="50"/>
        <v>5588.8601432531732</v>
      </c>
      <c r="BV870" s="64">
        <f t="shared" si="52"/>
        <v>6035.9689547134276</v>
      </c>
      <c r="BW870" s="64">
        <f t="shared" si="52"/>
        <v>6518.8464710905018</v>
      </c>
      <c r="BX870" s="64">
        <f t="shared" si="52"/>
        <v>7040.3541887777428</v>
      </c>
      <c r="BY870" s="64">
        <f t="shared" si="52"/>
        <v>7603.5825238799625</v>
      </c>
      <c r="BZ870" s="64">
        <f t="shared" si="52"/>
        <v>8211.8691257903592</v>
      </c>
      <c r="CA870" s="64">
        <f t="shared" si="52"/>
        <v>8868.818655853589</v>
      </c>
      <c r="CB870" s="64">
        <f t="shared" si="52"/>
        <v>9578.3241483218771</v>
      </c>
      <c r="CC870" s="64">
        <f t="shared" si="52"/>
        <v>10344.590080187629</v>
      </c>
      <c r="CD870" s="64">
        <f t="shared" si="52"/>
        <v>11172.15728660264</v>
      </c>
      <c r="CE870" s="64">
        <f t="shared" si="52"/>
        <v>12065.929869530852</v>
      </c>
      <c r="CF870" s="64">
        <f t="shared" si="52"/>
        <v>13031.204259093322</v>
      </c>
      <c r="CG870" s="64">
        <f t="shared" si="52"/>
        <v>14073.700599820788</v>
      </c>
      <c r="CH870" s="64">
        <f t="shared" si="52"/>
        <v>15199.596647806451</v>
      </c>
      <c r="CI870" s="64">
        <f t="shared" si="52"/>
        <v>16415.564379630967</v>
      </c>
    </row>
    <row r="871" spans="1:87" ht="14.25" customHeight="1" x14ac:dyDescent="0.35">
      <c r="A871" s="47" t="s">
        <v>172</v>
      </c>
      <c r="B871" s="64">
        <v>0</v>
      </c>
      <c r="C871" s="64">
        <v>0</v>
      </c>
      <c r="D871" s="64">
        <v>0</v>
      </c>
      <c r="E871" s="64">
        <v>0</v>
      </c>
      <c r="F871" s="64">
        <v>0</v>
      </c>
      <c r="G871" s="64">
        <v>0</v>
      </c>
      <c r="H871" s="64">
        <v>0</v>
      </c>
      <c r="I871" s="64">
        <v>0</v>
      </c>
      <c r="J871" s="64">
        <v>0</v>
      </c>
      <c r="K871" s="64">
        <v>0</v>
      </c>
      <c r="L871" s="115">
        <v>100</v>
      </c>
      <c r="M871" s="64">
        <v>105.13872879533544</v>
      </c>
      <c r="N871" s="64">
        <v>110.54152292699096</v>
      </c>
      <c r="O871" s="64">
        <v>116.22195199644257</v>
      </c>
      <c r="P871" s="64">
        <v>122.1942829101847</v>
      </c>
      <c r="Q871" s="64">
        <v>128.47351571234401</v>
      </c>
      <c r="R871" s="64">
        <v>135.07542125863404</v>
      </c>
      <c r="S871" s="64">
        <v>142.0165808262721</v>
      </c>
      <c r="T871" s="64">
        <v>149.31442775934258</v>
      </c>
      <c r="U871" s="64">
        <v>156.98729125420223</v>
      </c>
      <c r="V871" s="64">
        <v>165.05444239489904</v>
      </c>
      <c r="W871" s="64">
        <v>173.53614255422605</v>
      </c>
      <c r="X871" s="64">
        <v>182.45369428197441</v>
      </c>
      <c r="Y871" s="64">
        <v>191.82949480819551</v>
      </c>
      <c r="Z871" s="64">
        <v>201.68709229585073</v>
      </c>
      <c r="AA871" s="64">
        <v>212.05124498413238</v>
      </c>
      <c r="AB871" s="64">
        <v>222.94798337099928</v>
      </c>
      <c r="AC871" s="64">
        <v>234.40467559110448</v>
      </c>
      <c r="AD871" s="64">
        <v>246.45009615331716</v>
      </c>
      <c r="AE871" s="64">
        <v>259.11449821047955</v>
      </c>
      <c r="AF871" s="64">
        <v>272.42968954291041</v>
      </c>
      <c r="AG871" s="64">
        <v>286.42911244649486</v>
      </c>
      <c r="AH871" s="64">
        <v>301.14792772600657</v>
      </c>
      <c r="AI871" s="64">
        <v>316.62310300461883</v>
      </c>
      <c r="AJ871" s="64">
        <v>332.89350557140176</v>
      </c>
      <c r="AK871" s="64">
        <v>350</v>
      </c>
      <c r="AL871" s="64">
        <f t="shared" si="49"/>
        <v>378</v>
      </c>
      <c r="AM871" s="64">
        <f t="shared" si="49"/>
        <v>408.24</v>
      </c>
      <c r="AN871" s="64">
        <f t="shared" si="49"/>
        <v>440.89920000000006</v>
      </c>
      <c r="AO871" s="64">
        <f t="shared" si="49"/>
        <v>476.1711360000001</v>
      </c>
      <c r="AP871" s="64">
        <f t="shared" si="49"/>
        <v>514.2648268800001</v>
      </c>
      <c r="AQ871" s="64">
        <f t="shared" si="49"/>
        <v>555.40601303040012</v>
      </c>
      <c r="AR871" s="64">
        <f t="shared" si="49"/>
        <v>599.83849407283219</v>
      </c>
      <c r="AS871" s="64">
        <f t="shared" si="49"/>
        <v>647.82557359865882</v>
      </c>
      <c r="AT871" s="64">
        <f t="shared" si="49"/>
        <v>699.65161948655157</v>
      </c>
      <c r="AU871" s="64">
        <f t="shared" si="49"/>
        <v>755.62374904547573</v>
      </c>
      <c r="AV871" s="64">
        <f t="shared" si="49"/>
        <v>816.07364896911383</v>
      </c>
      <c r="AW871" s="64">
        <f t="shared" si="49"/>
        <v>881.359540886643</v>
      </c>
      <c r="AX871" s="64">
        <f t="shared" si="49"/>
        <v>951.86830415757447</v>
      </c>
      <c r="AY871" s="64">
        <f t="shared" si="49"/>
        <v>1028.0177684901805</v>
      </c>
      <c r="AZ871" s="64">
        <f t="shared" si="49"/>
        <v>1110.259189969395</v>
      </c>
      <c r="BA871" s="64">
        <f t="shared" si="51"/>
        <v>1199.0799251669466</v>
      </c>
      <c r="BB871" s="64">
        <f t="shared" si="51"/>
        <v>1295.0063191803024</v>
      </c>
      <c r="BC871" s="64">
        <f t="shared" si="51"/>
        <v>1398.6068247147266</v>
      </c>
      <c r="BD871" s="64">
        <f t="shared" si="51"/>
        <v>1510.4953706919048</v>
      </c>
      <c r="BE871" s="64">
        <f t="shared" si="51"/>
        <v>1631.3350003472572</v>
      </c>
      <c r="BF871" s="64">
        <f t="shared" si="51"/>
        <v>1761.8418003750378</v>
      </c>
      <c r="BG871" s="64">
        <f t="shared" si="51"/>
        <v>1902.789144405041</v>
      </c>
      <c r="BH871" s="64">
        <f t="shared" si="51"/>
        <v>2055.0122759574447</v>
      </c>
      <c r="BI871" s="64">
        <f t="shared" si="51"/>
        <v>2219.4132580340406</v>
      </c>
      <c r="BJ871" s="64">
        <f t="shared" si="51"/>
        <v>2396.9663186767639</v>
      </c>
      <c r="BK871" s="64">
        <f t="shared" si="51"/>
        <v>2588.7236241709052</v>
      </c>
      <c r="BL871" s="64">
        <f t="shared" si="51"/>
        <v>2795.8215141045775</v>
      </c>
      <c r="BM871" s="64">
        <f t="shared" si="51"/>
        <v>3019.4872352329439</v>
      </c>
      <c r="BN871" s="64">
        <f t="shared" si="51"/>
        <v>3261.0462140515797</v>
      </c>
      <c r="BO871" s="64">
        <f t="shared" si="51"/>
        <v>3521.9299111757064</v>
      </c>
      <c r="BP871" s="64">
        <f t="shared" si="51"/>
        <v>3803.6843040697631</v>
      </c>
      <c r="BQ871" s="64">
        <f t="shared" si="50"/>
        <v>4107.9790483953448</v>
      </c>
      <c r="BR871" s="64">
        <f t="shared" si="50"/>
        <v>4436.6173722669728</v>
      </c>
      <c r="BS871" s="64">
        <f t="shared" si="50"/>
        <v>4791.5467620483305</v>
      </c>
      <c r="BT871" s="64">
        <f t="shared" si="50"/>
        <v>5174.8705030121973</v>
      </c>
      <c r="BU871" s="64">
        <f t="shared" si="50"/>
        <v>5588.8601432531732</v>
      </c>
      <c r="BV871" s="64">
        <f t="shared" si="52"/>
        <v>6035.9689547134276</v>
      </c>
      <c r="BW871" s="64">
        <f t="shared" si="52"/>
        <v>6518.8464710905018</v>
      </c>
      <c r="BX871" s="64">
        <f t="shared" si="52"/>
        <v>7040.3541887777428</v>
      </c>
      <c r="BY871" s="64">
        <f t="shared" si="52"/>
        <v>7603.5825238799625</v>
      </c>
      <c r="BZ871" s="64">
        <f t="shared" si="52"/>
        <v>8211.8691257903592</v>
      </c>
      <c r="CA871" s="64">
        <f t="shared" si="52"/>
        <v>8868.818655853589</v>
      </c>
      <c r="CB871" s="64">
        <f t="shared" si="52"/>
        <v>9578.3241483218771</v>
      </c>
      <c r="CC871" s="64">
        <f t="shared" si="52"/>
        <v>10344.590080187629</v>
      </c>
      <c r="CD871" s="64">
        <f t="shared" si="52"/>
        <v>11172.15728660264</v>
      </c>
      <c r="CE871" s="64">
        <f t="shared" si="52"/>
        <v>12065.929869530852</v>
      </c>
      <c r="CF871" s="64">
        <f t="shared" si="52"/>
        <v>13031.204259093322</v>
      </c>
      <c r="CG871" s="64">
        <f t="shared" si="52"/>
        <v>14073.700599820788</v>
      </c>
      <c r="CH871" s="64">
        <f t="shared" si="52"/>
        <v>15199.596647806451</v>
      </c>
      <c r="CI871" s="64">
        <f t="shared" si="52"/>
        <v>16415.564379630967</v>
      </c>
    </row>
    <row r="872" spans="1:87" ht="14.25" customHeight="1" x14ac:dyDescent="0.35">
      <c r="A872" s="47" t="s">
        <v>173</v>
      </c>
      <c r="B872" s="64">
        <v>0</v>
      </c>
      <c r="C872" s="64">
        <v>0</v>
      </c>
      <c r="D872" s="64">
        <v>0</v>
      </c>
      <c r="E872" s="64">
        <v>0</v>
      </c>
      <c r="F872" s="64">
        <v>0</v>
      </c>
      <c r="G872" s="64">
        <v>0</v>
      </c>
      <c r="H872" s="64">
        <v>0</v>
      </c>
      <c r="I872" s="64">
        <v>0</v>
      </c>
      <c r="J872" s="64">
        <v>0</v>
      </c>
      <c r="K872" s="64">
        <v>0</v>
      </c>
      <c r="L872" s="115">
        <v>100</v>
      </c>
      <c r="M872" s="64">
        <v>105.13872879533544</v>
      </c>
      <c r="N872" s="64">
        <v>110.54152292699096</v>
      </c>
      <c r="O872" s="64">
        <v>116.22195199644257</v>
      </c>
      <c r="P872" s="64">
        <v>122.1942829101847</v>
      </c>
      <c r="Q872" s="64">
        <v>128.47351571234401</v>
      </c>
      <c r="R872" s="64">
        <v>135.07542125863404</v>
      </c>
      <c r="S872" s="64">
        <v>142.0165808262721</v>
      </c>
      <c r="T872" s="64">
        <v>149.31442775934258</v>
      </c>
      <c r="U872" s="64">
        <v>156.98729125420223</v>
      </c>
      <c r="V872" s="64">
        <v>165.05444239489904</v>
      </c>
      <c r="W872" s="64">
        <v>173.53614255422605</v>
      </c>
      <c r="X872" s="64">
        <v>182.45369428197441</v>
      </c>
      <c r="Y872" s="64">
        <v>191.82949480819551</v>
      </c>
      <c r="Z872" s="64">
        <v>201.68709229585073</v>
      </c>
      <c r="AA872" s="64">
        <v>212.05124498413238</v>
      </c>
      <c r="AB872" s="64">
        <v>222.94798337099928</v>
      </c>
      <c r="AC872" s="64">
        <v>234.40467559110448</v>
      </c>
      <c r="AD872" s="64">
        <v>246.45009615331716</v>
      </c>
      <c r="AE872" s="64">
        <v>259.11449821047955</v>
      </c>
      <c r="AF872" s="64">
        <v>272.42968954291041</v>
      </c>
      <c r="AG872" s="64">
        <v>286.42911244649486</v>
      </c>
      <c r="AH872" s="64">
        <v>301.14792772600657</v>
      </c>
      <c r="AI872" s="64">
        <v>316.62310300461883</v>
      </c>
      <c r="AJ872" s="64">
        <v>332.89350557140176</v>
      </c>
      <c r="AK872" s="64">
        <v>350</v>
      </c>
      <c r="AL872" s="64">
        <f t="shared" si="49"/>
        <v>378</v>
      </c>
      <c r="AM872" s="64">
        <f t="shared" si="49"/>
        <v>408.24</v>
      </c>
      <c r="AN872" s="64">
        <f t="shared" si="49"/>
        <v>440.89920000000006</v>
      </c>
      <c r="AO872" s="64">
        <f t="shared" si="49"/>
        <v>476.1711360000001</v>
      </c>
      <c r="AP872" s="64">
        <f t="shared" si="49"/>
        <v>514.2648268800001</v>
      </c>
      <c r="AQ872" s="64">
        <f t="shared" si="49"/>
        <v>555.40601303040012</v>
      </c>
      <c r="AR872" s="64">
        <f t="shared" si="49"/>
        <v>599.83849407283219</v>
      </c>
      <c r="AS872" s="64">
        <f t="shared" si="49"/>
        <v>647.82557359865882</v>
      </c>
      <c r="AT872" s="64">
        <f t="shared" si="49"/>
        <v>699.65161948655157</v>
      </c>
      <c r="AU872" s="64">
        <f t="shared" si="49"/>
        <v>755.62374904547573</v>
      </c>
      <c r="AV872" s="64">
        <f t="shared" si="49"/>
        <v>816.07364896911383</v>
      </c>
      <c r="AW872" s="64">
        <f t="shared" si="49"/>
        <v>881.359540886643</v>
      </c>
      <c r="AX872" s="64">
        <f t="shared" si="49"/>
        <v>951.86830415757447</v>
      </c>
      <c r="AY872" s="64">
        <f t="shared" si="49"/>
        <v>1028.0177684901805</v>
      </c>
      <c r="AZ872" s="64">
        <f t="shared" si="49"/>
        <v>1110.259189969395</v>
      </c>
      <c r="BA872" s="64">
        <f t="shared" si="51"/>
        <v>1199.0799251669466</v>
      </c>
      <c r="BB872" s="64">
        <f t="shared" si="51"/>
        <v>1295.0063191803024</v>
      </c>
      <c r="BC872" s="64">
        <f t="shared" si="51"/>
        <v>1398.6068247147266</v>
      </c>
      <c r="BD872" s="64">
        <f t="shared" si="51"/>
        <v>1510.4953706919048</v>
      </c>
      <c r="BE872" s="64">
        <f t="shared" si="51"/>
        <v>1631.3350003472572</v>
      </c>
      <c r="BF872" s="64">
        <f t="shared" si="51"/>
        <v>1761.8418003750378</v>
      </c>
      <c r="BG872" s="64">
        <f t="shared" si="51"/>
        <v>1902.789144405041</v>
      </c>
      <c r="BH872" s="64">
        <f t="shared" si="51"/>
        <v>2055.0122759574447</v>
      </c>
      <c r="BI872" s="64">
        <f t="shared" si="51"/>
        <v>2219.4132580340406</v>
      </c>
      <c r="BJ872" s="64">
        <f t="shared" si="51"/>
        <v>2396.9663186767639</v>
      </c>
      <c r="BK872" s="64">
        <f t="shared" si="51"/>
        <v>2588.7236241709052</v>
      </c>
      <c r="BL872" s="64">
        <f t="shared" si="51"/>
        <v>2795.8215141045775</v>
      </c>
      <c r="BM872" s="64">
        <f t="shared" si="51"/>
        <v>3019.4872352329439</v>
      </c>
      <c r="BN872" s="64">
        <f t="shared" si="51"/>
        <v>3261.0462140515797</v>
      </c>
      <c r="BO872" s="64">
        <f t="shared" si="51"/>
        <v>3521.9299111757064</v>
      </c>
      <c r="BP872" s="64">
        <f t="shared" si="51"/>
        <v>3803.6843040697631</v>
      </c>
      <c r="BQ872" s="64">
        <f t="shared" si="50"/>
        <v>4107.9790483953448</v>
      </c>
      <c r="BR872" s="64">
        <f t="shared" si="50"/>
        <v>4436.6173722669728</v>
      </c>
      <c r="BS872" s="64">
        <f t="shared" si="50"/>
        <v>4791.5467620483305</v>
      </c>
      <c r="BT872" s="64">
        <f t="shared" si="50"/>
        <v>5174.8705030121973</v>
      </c>
      <c r="BU872" s="64">
        <f t="shared" si="50"/>
        <v>5588.8601432531732</v>
      </c>
      <c r="BV872" s="64">
        <f t="shared" si="52"/>
        <v>6035.9689547134276</v>
      </c>
      <c r="BW872" s="64">
        <f t="shared" si="52"/>
        <v>6518.8464710905018</v>
      </c>
      <c r="BX872" s="64">
        <f t="shared" si="52"/>
        <v>7040.3541887777428</v>
      </c>
      <c r="BY872" s="64">
        <f t="shared" si="52"/>
        <v>7603.5825238799625</v>
      </c>
      <c r="BZ872" s="64">
        <f t="shared" si="52"/>
        <v>8211.8691257903592</v>
      </c>
      <c r="CA872" s="64">
        <f t="shared" si="52"/>
        <v>8868.818655853589</v>
      </c>
      <c r="CB872" s="64">
        <f t="shared" si="52"/>
        <v>9578.3241483218771</v>
      </c>
      <c r="CC872" s="64">
        <f t="shared" si="52"/>
        <v>10344.590080187629</v>
      </c>
      <c r="CD872" s="64">
        <f t="shared" si="52"/>
        <v>11172.15728660264</v>
      </c>
      <c r="CE872" s="64">
        <f t="shared" si="52"/>
        <v>12065.929869530852</v>
      </c>
      <c r="CF872" s="64">
        <f t="shared" si="52"/>
        <v>13031.204259093322</v>
      </c>
      <c r="CG872" s="64">
        <f t="shared" si="52"/>
        <v>14073.700599820788</v>
      </c>
      <c r="CH872" s="64">
        <f t="shared" si="52"/>
        <v>15199.596647806451</v>
      </c>
      <c r="CI872" s="64">
        <f t="shared" si="52"/>
        <v>16415.564379630967</v>
      </c>
    </row>
    <row r="873" spans="1:87" ht="14.25" customHeight="1" x14ac:dyDescent="0.35">
      <c r="A873" s="47" t="s">
        <v>196</v>
      </c>
      <c r="B873" s="64">
        <v>0</v>
      </c>
      <c r="C873" s="64">
        <v>0</v>
      </c>
      <c r="D873" s="64">
        <v>0</v>
      </c>
      <c r="E873" s="64">
        <v>0</v>
      </c>
      <c r="F873" s="64">
        <v>0</v>
      </c>
      <c r="G873" s="64">
        <v>0</v>
      </c>
      <c r="H873" s="64">
        <v>0</v>
      </c>
      <c r="I873" s="64">
        <v>0</v>
      </c>
      <c r="J873" s="64">
        <v>0</v>
      </c>
      <c r="K873" s="64">
        <v>0</v>
      </c>
      <c r="L873" s="115">
        <v>100</v>
      </c>
      <c r="M873" s="64">
        <v>105.13872879533544</v>
      </c>
      <c r="N873" s="64">
        <v>110.54152292699096</v>
      </c>
      <c r="O873" s="64">
        <v>116.22195199644257</v>
      </c>
      <c r="P873" s="64">
        <v>122.1942829101847</v>
      </c>
      <c r="Q873" s="64">
        <v>128.47351571234401</v>
      </c>
      <c r="R873" s="64">
        <v>135.07542125863404</v>
      </c>
      <c r="S873" s="64">
        <v>142.0165808262721</v>
      </c>
      <c r="T873" s="64">
        <v>149.31442775934258</v>
      </c>
      <c r="U873" s="64">
        <v>156.98729125420223</v>
      </c>
      <c r="V873" s="64">
        <v>165.05444239489904</v>
      </c>
      <c r="W873" s="64">
        <v>173.53614255422605</v>
      </c>
      <c r="X873" s="64">
        <v>182.45369428197441</v>
      </c>
      <c r="Y873" s="64">
        <v>191.82949480819551</v>
      </c>
      <c r="Z873" s="64">
        <v>201.68709229585073</v>
      </c>
      <c r="AA873" s="64">
        <v>212.05124498413238</v>
      </c>
      <c r="AB873" s="64">
        <v>222.94798337099928</v>
      </c>
      <c r="AC873" s="64">
        <v>234.40467559110448</v>
      </c>
      <c r="AD873" s="64">
        <v>246.45009615331716</v>
      </c>
      <c r="AE873" s="64">
        <v>259.11449821047955</v>
      </c>
      <c r="AF873" s="64">
        <v>272.42968954291041</v>
      </c>
      <c r="AG873" s="64">
        <v>286.42911244649486</v>
      </c>
      <c r="AH873" s="64">
        <v>301.14792772600657</v>
      </c>
      <c r="AI873" s="64">
        <v>316.62310300461883</v>
      </c>
      <c r="AJ873" s="64">
        <v>332.89350557140176</v>
      </c>
      <c r="AK873" s="64">
        <v>350</v>
      </c>
      <c r="AL873" s="64">
        <f t="shared" si="49"/>
        <v>378</v>
      </c>
      <c r="AM873" s="64">
        <f t="shared" si="49"/>
        <v>408.24</v>
      </c>
      <c r="AN873" s="64">
        <f t="shared" si="49"/>
        <v>440.89920000000006</v>
      </c>
      <c r="AO873" s="64">
        <f t="shared" si="49"/>
        <v>476.1711360000001</v>
      </c>
      <c r="AP873" s="64">
        <f t="shared" si="49"/>
        <v>514.2648268800001</v>
      </c>
      <c r="AQ873" s="64">
        <f t="shared" si="49"/>
        <v>555.40601303040012</v>
      </c>
      <c r="AR873" s="64">
        <f t="shared" si="49"/>
        <v>599.83849407283219</v>
      </c>
      <c r="AS873" s="64">
        <f t="shared" si="49"/>
        <v>647.82557359865882</v>
      </c>
      <c r="AT873" s="64">
        <f t="shared" si="49"/>
        <v>699.65161948655157</v>
      </c>
      <c r="AU873" s="64">
        <f t="shared" si="49"/>
        <v>755.62374904547573</v>
      </c>
      <c r="AV873" s="64">
        <f t="shared" si="49"/>
        <v>816.07364896911383</v>
      </c>
      <c r="AW873" s="64">
        <f t="shared" si="49"/>
        <v>881.359540886643</v>
      </c>
      <c r="AX873" s="64">
        <f t="shared" si="49"/>
        <v>951.86830415757447</v>
      </c>
      <c r="AY873" s="64">
        <f t="shared" si="49"/>
        <v>1028.0177684901805</v>
      </c>
      <c r="AZ873" s="64">
        <f t="shared" si="49"/>
        <v>1110.259189969395</v>
      </c>
      <c r="BA873" s="64">
        <f t="shared" si="51"/>
        <v>1199.0799251669466</v>
      </c>
      <c r="BB873" s="64">
        <f t="shared" si="51"/>
        <v>1295.0063191803024</v>
      </c>
      <c r="BC873" s="64">
        <f t="shared" si="51"/>
        <v>1398.6068247147266</v>
      </c>
      <c r="BD873" s="64">
        <f t="shared" si="51"/>
        <v>1510.4953706919048</v>
      </c>
      <c r="BE873" s="64">
        <f t="shared" si="51"/>
        <v>1631.3350003472572</v>
      </c>
      <c r="BF873" s="64">
        <f t="shared" si="51"/>
        <v>1761.8418003750378</v>
      </c>
      <c r="BG873" s="64">
        <f t="shared" si="51"/>
        <v>1902.789144405041</v>
      </c>
      <c r="BH873" s="64">
        <f t="shared" si="51"/>
        <v>2055.0122759574447</v>
      </c>
      <c r="BI873" s="64">
        <f t="shared" si="51"/>
        <v>2219.4132580340406</v>
      </c>
      <c r="BJ873" s="64">
        <f t="shared" si="51"/>
        <v>2396.9663186767639</v>
      </c>
      <c r="BK873" s="64">
        <f t="shared" si="51"/>
        <v>2588.7236241709052</v>
      </c>
      <c r="BL873" s="64">
        <f t="shared" si="51"/>
        <v>2795.8215141045775</v>
      </c>
      <c r="BM873" s="64">
        <f t="shared" si="51"/>
        <v>3019.4872352329439</v>
      </c>
      <c r="BN873" s="64">
        <f t="shared" si="51"/>
        <v>3261.0462140515797</v>
      </c>
      <c r="BO873" s="64">
        <f t="shared" si="51"/>
        <v>3521.9299111757064</v>
      </c>
      <c r="BP873" s="64">
        <f t="shared" si="51"/>
        <v>3803.6843040697631</v>
      </c>
      <c r="BQ873" s="64">
        <f t="shared" si="50"/>
        <v>4107.9790483953448</v>
      </c>
      <c r="BR873" s="64">
        <f t="shared" si="50"/>
        <v>4436.6173722669728</v>
      </c>
      <c r="BS873" s="64">
        <f t="shared" si="50"/>
        <v>4791.5467620483305</v>
      </c>
      <c r="BT873" s="64">
        <f t="shared" si="50"/>
        <v>5174.8705030121973</v>
      </c>
      <c r="BU873" s="64">
        <f t="shared" si="50"/>
        <v>5588.8601432531732</v>
      </c>
      <c r="BV873" s="64">
        <f t="shared" si="52"/>
        <v>6035.9689547134276</v>
      </c>
      <c r="BW873" s="64">
        <f t="shared" si="52"/>
        <v>6518.8464710905018</v>
      </c>
      <c r="BX873" s="64">
        <f t="shared" si="52"/>
        <v>7040.3541887777428</v>
      </c>
      <c r="BY873" s="64">
        <f t="shared" si="52"/>
        <v>7603.5825238799625</v>
      </c>
      <c r="BZ873" s="64">
        <f t="shared" si="52"/>
        <v>8211.8691257903592</v>
      </c>
      <c r="CA873" s="64">
        <f t="shared" si="52"/>
        <v>8868.818655853589</v>
      </c>
      <c r="CB873" s="64">
        <f t="shared" si="52"/>
        <v>9578.3241483218771</v>
      </c>
      <c r="CC873" s="64">
        <f t="shared" si="52"/>
        <v>10344.590080187629</v>
      </c>
      <c r="CD873" s="64">
        <f t="shared" si="52"/>
        <v>11172.15728660264</v>
      </c>
      <c r="CE873" s="64">
        <f t="shared" si="52"/>
        <v>12065.929869530852</v>
      </c>
      <c r="CF873" s="64">
        <f t="shared" si="52"/>
        <v>13031.204259093322</v>
      </c>
      <c r="CG873" s="64">
        <f t="shared" si="52"/>
        <v>14073.700599820788</v>
      </c>
      <c r="CH873" s="64">
        <f t="shared" si="52"/>
        <v>15199.596647806451</v>
      </c>
      <c r="CI873" s="64">
        <f t="shared" si="52"/>
        <v>16415.564379630967</v>
      </c>
    </row>
    <row r="874" spans="1:87" ht="14.25" customHeight="1" x14ac:dyDescent="0.35">
      <c r="A874" s="47" t="s">
        <v>136</v>
      </c>
      <c r="B874" s="64">
        <v>0</v>
      </c>
      <c r="C874" s="64">
        <v>0</v>
      </c>
      <c r="D874" s="64">
        <v>0</v>
      </c>
      <c r="E874" s="64">
        <v>0</v>
      </c>
      <c r="F874" s="64">
        <v>0</v>
      </c>
      <c r="G874" s="64">
        <v>0</v>
      </c>
      <c r="H874" s="64">
        <v>0</v>
      </c>
      <c r="I874" s="64">
        <v>0</v>
      </c>
      <c r="J874" s="64">
        <v>0</v>
      </c>
      <c r="K874" s="64">
        <v>0</v>
      </c>
      <c r="L874" s="115">
        <v>100</v>
      </c>
      <c r="M874" s="64">
        <v>105.13872879533544</v>
      </c>
      <c r="N874" s="64">
        <v>110.54152292699096</v>
      </c>
      <c r="O874" s="64">
        <v>116.22195199644257</v>
      </c>
      <c r="P874" s="64">
        <v>122.1942829101847</v>
      </c>
      <c r="Q874" s="64">
        <v>128.47351571234401</v>
      </c>
      <c r="R874" s="64">
        <v>135.07542125863404</v>
      </c>
      <c r="S874" s="64">
        <v>142.0165808262721</v>
      </c>
      <c r="T874" s="64">
        <v>149.31442775934258</v>
      </c>
      <c r="U874" s="64">
        <v>156.98729125420223</v>
      </c>
      <c r="V874" s="64">
        <v>165.05444239489904</v>
      </c>
      <c r="W874" s="64">
        <v>173.53614255422605</v>
      </c>
      <c r="X874" s="64">
        <v>182.45369428197441</v>
      </c>
      <c r="Y874" s="64">
        <v>191.82949480819551</v>
      </c>
      <c r="Z874" s="64">
        <v>201.68709229585073</v>
      </c>
      <c r="AA874" s="64">
        <v>212.05124498413238</v>
      </c>
      <c r="AB874" s="64">
        <v>222.94798337099928</v>
      </c>
      <c r="AC874" s="64">
        <v>234.40467559110448</v>
      </c>
      <c r="AD874" s="64">
        <v>246.45009615331716</v>
      </c>
      <c r="AE874" s="64">
        <v>259.11449821047955</v>
      </c>
      <c r="AF874" s="64">
        <v>272.42968954291041</v>
      </c>
      <c r="AG874" s="64">
        <v>286.42911244649486</v>
      </c>
      <c r="AH874" s="64">
        <v>301.14792772600657</v>
      </c>
      <c r="AI874" s="64">
        <v>316.62310300461883</v>
      </c>
      <c r="AJ874" s="64">
        <v>332.89350557140176</v>
      </c>
      <c r="AK874" s="64">
        <v>350</v>
      </c>
      <c r="AL874" s="64">
        <f t="shared" si="49"/>
        <v>378</v>
      </c>
      <c r="AM874" s="64">
        <f t="shared" si="49"/>
        <v>408.24</v>
      </c>
      <c r="AN874" s="64">
        <f t="shared" si="49"/>
        <v>440.89920000000006</v>
      </c>
      <c r="AO874" s="64">
        <f t="shared" si="49"/>
        <v>476.1711360000001</v>
      </c>
      <c r="AP874" s="64">
        <f t="shared" si="49"/>
        <v>514.2648268800001</v>
      </c>
      <c r="AQ874" s="64">
        <f t="shared" si="49"/>
        <v>555.40601303040012</v>
      </c>
      <c r="AR874" s="64">
        <f t="shared" si="49"/>
        <v>599.83849407283219</v>
      </c>
      <c r="AS874" s="64">
        <f t="shared" si="49"/>
        <v>647.82557359865882</v>
      </c>
      <c r="AT874" s="64">
        <f t="shared" si="49"/>
        <v>699.65161948655157</v>
      </c>
      <c r="AU874" s="64">
        <f t="shared" si="49"/>
        <v>755.62374904547573</v>
      </c>
      <c r="AV874" s="64">
        <f t="shared" si="49"/>
        <v>816.07364896911383</v>
      </c>
      <c r="AW874" s="64">
        <f t="shared" si="49"/>
        <v>881.359540886643</v>
      </c>
      <c r="AX874" s="64">
        <f t="shared" si="49"/>
        <v>951.86830415757447</v>
      </c>
      <c r="AY874" s="64">
        <f t="shared" si="49"/>
        <v>1028.0177684901805</v>
      </c>
      <c r="AZ874" s="64">
        <f t="shared" si="49"/>
        <v>1110.259189969395</v>
      </c>
      <c r="BA874" s="64">
        <f t="shared" si="51"/>
        <v>1199.0799251669466</v>
      </c>
      <c r="BB874" s="64">
        <f t="shared" si="51"/>
        <v>1295.0063191803024</v>
      </c>
      <c r="BC874" s="64">
        <f t="shared" si="51"/>
        <v>1398.6068247147266</v>
      </c>
      <c r="BD874" s="64">
        <f t="shared" si="51"/>
        <v>1510.4953706919048</v>
      </c>
      <c r="BE874" s="64">
        <f t="shared" si="51"/>
        <v>1631.3350003472572</v>
      </c>
      <c r="BF874" s="64">
        <f t="shared" si="51"/>
        <v>1761.8418003750378</v>
      </c>
      <c r="BG874" s="64">
        <f t="shared" si="51"/>
        <v>1902.789144405041</v>
      </c>
      <c r="BH874" s="64">
        <f t="shared" si="51"/>
        <v>2055.0122759574447</v>
      </c>
      <c r="BI874" s="64">
        <f t="shared" si="51"/>
        <v>2219.4132580340406</v>
      </c>
      <c r="BJ874" s="64">
        <f t="shared" si="51"/>
        <v>2396.9663186767639</v>
      </c>
      <c r="BK874" s="64">
        <f t="shared" si="51"/>
        <v>2588.7236241709052</v>
      </c>
      <c r="BL874" s="64">
        <f t="shared" si="51"/>
        <v>2795.8215141045775</v>
      </c>
      <c r="BM874" s="64">
        <f t="shared" si="51"/>
        <v>3019.4872352329439</v>
      </c>
      <c r="BN874" s="64">
        <f t="shared" si="51"/>
        <v>3261.0462140515797</v>
      </c>
      <c r="BO874" s="64">
        <f t="shared" si="51"/>
        <v>3521.9299111757064</v>
      </c>
      <c r="BP874" s="64">
        <f t="shared" si="51"/>
        <v>3803.6843040697631</v>
      </c>
      <c r="BQ874" s="64">
        <f t="shared" si="50"/>
        <v>4107.9790483953448</v>
      </c>
      <c r="BR874" s="64">
        <f t="shared" si="50"/>
        <v>4436.6173722669728</v>
      </c>
      <c r="BS874" s="64">
        <f t="shared" si="50"/>
        <v>4791.5467620483305</v>
      </c>
      <c r="BT874" s="64">
        <f t="shared" si="50"/>
        <v>5174.8705030121973</v>
      </c>
      <c r="BU874" s="64">
        <f t="shared" si="50"/>
        <v>5588.8601432531732</v>
      </c>
      <c r="BV874" s="64">
        <f t="shared" si="52"/>
        <v>6035.9689547134276</v>
      </c>
      <c r="BW874" s="64">
        <f t="shared" si="52"/>
        <v>6518.8464710905018</v>
      </c>
      <c r="BX874" s="64">
        <f t="shared" si="52"/>
        <v>7040.3541887777428</v>
      </c>
      <c r="BY874" s="64">
        <f t="shared" si="52"/>
        <v>7603.5825238799625</v>
      </c>
      <c r="BZ874" s="64">
        <f t="shared" si="52"/>
        <v>8211.8691257903592</v>
      </c>
      <c r="CA874" s="64">
        <f t="shared" si="52"/>
        <v>8868.818655853589</v>
      </c>
      <c r="CB874" s="64">
        <f t="shared" si="52"/>
        <v>9578.3241483218771</v>
      </c>
      <c r="CC874" s="64">
        <f t="shared" si="52"/>
        <v>10344.590080187629</v>
      </c>
      <c r="CD874" s="64">
        <f t="shared" si="52"/>
        <v>11172.15728660264</v>
      </c>
      <c r="CE874" s="64">
        <f t="shared" si="52"/>
        <v>12065.929869530852</v>
      </c>
      <c r="CF874" s="64">
        <f t="shared" si="52"/>
        <v>13031.204259093322</v>
      </c>
      <c r="CG874" s="64">
        <f t="shared" si="52"/>
        <v>14073.700599820788</v>
      </c>
      <c r="CH874" s="64">
        <f t="shared" si="52"/>
        <v>15199.596647806451</v>
      </c>
      <c r="CI874" s="64">
        <f t="shared" si="52"/>
        <v>16415.564379630967</v>
      </c>
    </row>
    <row r="875" spans="1:87" ht="14.25" customHeight="1" x14ac:dyDescent="0.35">
      <c r="A875" s="47" t="s">
        <v>197</v>
      </c>
      <c r="B875" s="64">
        <v>0</v>
      </c>
      <c r="C875" s="64">
        <v>0</v>
      </c>
      <c r="D875" s="64">
        <v>0</v>
      </c>
      <c r="E875" s="64">
        <v>0</v>
      </c>
      <c r="F875" s="64">
        <v>0</v>
      </c>
      <c r="G875" s="64">
        <v>0</v>
      </c>
      <c r="H875" s="64">
        <v>0</v>
      </c>
      <c r="I875" s="64">
        <v>0</v>
      </c>
      <c r="J875" s="64">
        <v>0</v>
      </c>
      <c r="K875" s="64">
        <v>0</v>
      </c>
      <c r="L875" s="115">
        <v>100</v>
      </c>
      <c r="M875" s="64">
        <v>105.13872879533544</v>
      </c>
      <c r="N875" s="64">
        <v>110.54152292699096</v>
      </c>
      <c r="O875" s="64">
        <v>116.22195199644257</v>
      </c>
      <c r="P875" s="64">
        <v>122.1942829101847</v>
      </c>
      <c r="Q875" s="64">
        <v>128.47351571234401</v>
      </c>
      <c r="R875" s="64">
        <v>135.07542125863404</v>
      </c>
      <c r="S875" s="64">
        <v>142.0165808262721</v>
      </c>
      <c r="T875" s="64">
        <v>149.31442775934258</v>
      </c>
      <c r="U875" s="64">
        <v>156.98729125420223</v>
      </c>
      <c r="V875" s="64">
        <v>165.05444239489904</v>
      </c>
      <c r="W875" s="64">
        <v>173.53614255422605</v>
      </c>
      <c r="X875" s="64">
        <v>182.45369428197441</v>
      </c>
      <c r="Y875" s="64">
        <v>191.82949480819551</v>
      </c>
      <c r="Z875" s="64">
        <v>201.68709229585073</v>
      </c>
      <c r="AA875" s="64">
        <v>212.05124498413238</v>
      </c>
      <c r="AB875" s="64">
        <v>222.94798337099928</v>
      </c>
      <c r="AC875" s="64">
        <v>234.40467559110448</v>
      </c>
      <c r="AD875" s="64">
        <v>246.45009615331716</v>
      </c>
      <c r="AE875" s="64">
        <v>259.11449821047955</v>
      </c>
      <c r="AF875" s="64">
        <v>272.42968954291041</v>
      </c>
      <c r="AG875" s="64">
        <v>286.42911244649486</v>
      </c>
      <c r="AH875" s="64">
        <v>301.14792772600657</v>
      </c>
      <c r="AI875" s="64">
        <v>316.62310300461883</v>
      </c>
      <c r="AJ875" s="64">
        <v>332.89350557140176</v>
      </c>
      <c r="AK875" s="64">
        <v>350</v>
      </c>
      <c r="AL875" s="64">
        <f t="shared" si="49"/>
        <v>378</v>
      </c>
      <c r="AM875" s="64">
        <f t="shared" si="49"/>
        <v>408.24</v>
      </c>
      <c r="AN875" s="64">
        <f t="shared" si="49"/>
        <v>440.89920000000006</v>
      </c>
      <c r="AO875" s="64">
        <f t="shared" si="49"/>
        <v>476.1711360000001</v>
      </c>
      <c r="AP875" s="64">
        <f t="shared" si="49"/>
        <v>514.2648268800001</v>
      </c>
      <c r="AQ875" s="64">
        <f t="shared" si="49"/>
        <v>555.40601303040012</v>
      </c>
      <c r="AR875" s="64">
        <f t="shared" si="49"/>
        <v>599.83849407283219</v>
      </c>
      <c r="AS875" s="64">
        <f t="shared" si="49"/>
        <v>647.82557359865882</v>
      </c>
      <c r="AT875" s="64">
        <f t="shared" si="49"/>
        <v>699.65161948655157</v>
      </c>
      <c r="AU875" s="64">
        <f t="shared" si="49"/>
        <v>755.62374904547573</v>
      </c>
      <c r="AV875" s="64">
        <f t="shared" si="49"/>
        <v>816.07364896911383</v>
      </c>
      <c r="AW875" s="64">
        <f t="shared" si="49"/>
        <v>881.359540886643</v>
      </c>
      <c r="AX875" s="64">
        <f t="shared" si="49"/>
        <v>951.86830415757447</v>
      </c>
      <c r="AY875" s="64">
        <f t="shared" si="49"/>
        <v>1028.0177684901805</v>
      </c>
      <c r="AZ875" s="64">
        <f t="shared" si="49"/>
        <v>1110.259189969395</v>
      </c>
      <c r="BA875" s="64">
        <f t="shared" si="51"/>
        <v>1199.0799251669466</v>
      </c>
      <c r="BB875" s="64">
        <f t="shared" si="51"/>
        <v>1295.0063191803024</v>
      </c>
      <c r="BC875" s="64">
        <f t="shared" si="51"/>
        <v>1398.6068247147266</v>
      </c>
      <c r="BD875" s="64">
        <f t="shared" si="51"/>
        <v>1510.4953706919048</v>
      </c>
      <c r="BE875" s="64">
        <f t="shared" si="51"/>
        <v>1631.3350003472572</v>
      </c>
      <c r="BF875" s="64">
        <f t="shared" si="51"/>
        <v>1761.8418003750378</v>
      </c>
      <c r="BG875" s="64">
        <f t="shared" si="51"/>
        <v>1902.789144405041</v>
      </c>
      <c r="BH875" s="64">
        <f t="shared" si="51"/>
        <v>2055.0122759574447</v>
      </c>
      <c r="BI875" s="64">
        <f t="shared" si="51"/>
        <v>2219.4132580340406</v>
      </c>
      <c r="BJ875" s="64">
        <f t="shared" si="51"/>
        <v>2396.9663186767639</v>
      </c>
      <c r="BK875" s="64">
        <f t="shared" si="51"/>
        <v>2588.7236241709052</v>
      </c>
      <c r="BL875" s="64">
        <f t="shared" si="51"/>
        <v>2795.8215141045775</v>
      </c>
      <c r="BM875" s="64">
        <f t="shared" si="51"/>
        <v>3019.4872352329439</v>
      </c>
      <c r="BN875" s="64">
        <f t="shared" si="51"/>
        <v>3261.0462140515797</v>
      </c>
      <c r="BO875" s="64">
        <f t="shared" si="51"/>
        <v>3521.9299111757064</v>
      </c>
      <c r="BP875" s="64">
        <f t="shared" si="51"/>
        <v>3803.6843040697631</v>
      </c>
      <c r="BQ875" s="64">
        <f t="shared" si="50"/>
        <v>4107.9790483953448</v>
      </c>
      <c r="BR875" s="64">
        <f t="shared" si="50"/>
        <v>4436.6173722669728</v>
      </c>
      <c r="BS875" s="64">
        <f t="shared" si="50"/>
        <v>4791.5467620483305</v>
      </c>
      <c r="BT875" s="64">
        <f t="shared" si="50"/>
        <v>5174.8705030121973</v>
      </c>
      <c r="BU875" s="64">
        <f t="shared" si="50"/>
        <v>5588.8601432531732</v>
      </c>
      <c r="BV875" s="64">
        <f t="shared" si="52"/>
        <v>6035.9689547134276</v>
      </c>
      <c r="BW875" s="64">
        <f t="shared" si="52"/>
        <v>6518.8464710905018</v>
      </c>
      <c r="BX875" s="64">
        <f t="shared" si="52"/>
        <v>7040.3541887777428</v>
      </c>
      <c r="BY875" s="64">
        <f t="shared" si="52"/>
        <v>7603.5825238799625</v>
      </c>
      <c r="BZ875" s="64">
        <f t="shared" si="52"/>
        <v>8211.8691257903592</v>
      </c>
      <c r="CA875" s="64">
        <f t="shared" si="52"/>
        <v>8868.818655853589</v>
      </c>
      <c r="CB875" s="64">
        <f t="shared" si="52"/>
        <v>9578.3241483218771</v>
      </c>
      <c r="CC875" s="64">
        <f t="shared" si="52"/>
        <v>10344.590080187629</v>
      </c>
      <c r="CD875" s="64">
        <f t="shared" si="52"/>
        <v>11172.15728660264</v>
      </c>
      <c r="CE875" s="64">
        <f t="shared" si="52"/>
        <v>12065.929869530852</v>
      </c>
      <c r="CF875" s="64">
        <f t="shared" si="52"/>
        <v>13031.204259093322</v>
      </c>
      <c r="CG875" s="64">
        <f t="shared" si="52"/>
        <v>14073.700599820788</v>
      </c>
      <c r="CH875" s="64">
        <f t="shared" si="52"/>
        <v>15199.596647806451</v>
      </c>
      <c r="CI875" s="64">
        <f t="shared" si="52"/>
        <v>16415.564379630967</v>
      </c>
    </row>
    <row r="876" spans="1:87" ht="14.25" customHeight="1" x14ac:dyDescent="0.35">
      <c r="A876" s="47" t="s">
        <v>218</v>
      </c>
      <c r="B876" s="64">
        <v>0</v>
      </c>
      <c r="C876" s="64">
        <v>0</v>
      </c>
      <c r="D876" s="64">
        <v>0</v>
      </c>
      <c r="E876" s="64">
        <v>0</v>
      </c>
      <c r="F876" s="64">
        <v>0</v>
      </c>
      <c r="G876" s="64">
        <v>0</v>
      </c>
      <c r="H876" s="64">
        <v>0</v>
      </c>
      <c r="I876" s="64">
        <v>0</v>
      </c>
      <c r="J876" s="64">
        <v>0</v>
      </c>
      <c r="K876" s="64">
        <v>0</v>
      </c>
      <c r="L876" s="115">
        <v>100</v>
      </c>
      <c r="M876" s="64">
        <v>105.13872879533544</v>
      </c>
      <c r="N876" s="64">
        <v>110.54152292699096</v>
      </c>
      <c r="O876" s="64">
        <v>116.22195199644257</v>
      </c>
      <c r="P876" s="64">
        <v>122.1942829101847</v>
      </c>
      <c r="Q876" s="64">
        <v>128.47351571234401</v>
      </c>
      <c r="R876" s="64">
        <v>135.07542125863404</v>
      </c>
      <c r="S876" s="64">
        <v>142.0165808262721</v>
      </c>
      <c r="T876" s="64">
        <v>149.31442775934258</v>
      </c>
      <c r="U876" s="64">
        <v>156.98729125420223</v>
      </c>
      <c r="V876" s="64">
        <v>165.05444239489904</v>
      </c>
      <c r="W876" s="64">
        <v>173.53614255422605</v>
      </c>
      <c r="X876" s="64">
        <v>182.45369428197441</v>
      </c>
      <c r="Y876" s="64">
        <v>191.82949480819551</v>
      </c>
      <c r="Z876" s="64">
        <v>201.68709229585073</v>
      </c>
      <c r="AA876" s="64">
        <v>212.05124498413238</v>
      </c>
      <c r="AB876" s="64">
        <v>222.94798337099928</v>
      </c>
      <c r="AC876" s="64">
        <v>234.40467559110448</v>
      </c>
      <c r="AD876" s="64">
        <v>246.45009615331716</v>
      </c>
      <c r="AE876" s="64">
        <v>259.11449821047955</v>
      </c>
      <c r="AF876" s="64">
        <v>272.42968954291041</v>
      </c>
      <c r="AG876" s="64">
        <v>286.42911244649486</v>
      </c>
      <c r="AH876" s="64">
        <v>301.14792772600657</v>
      </c>
      <c r="AI876" s="64">
        <v>316.62310300461883</v>
      </c>
      <c r="AJ876" s="64">
        <v>332.89350557140176</v>
      </c>
      <c r="AK876" s="64">
        <v>350</v>
      </c>
      <c r="AL876" s="64">
        <f t="shared" si="49"/>
        <v>378</v>
      </c>
      <c r="AM876" s="64">
        <f t="shared" si="49"/>
        <v>408.24</v>
      </c>
      <c r="AN876" s="64">
        <f t="shared" si="49"/>
        <v>440.89920000000006</v>
      </c>
      <c r="AO876" s="64">
        <f t="shared" si="49"/>
        <v>476.1711360000001</v>
      </c>
      <c r="AP876" s="64">
        <f t="shared" si="49"/>
        <v>514.2648268800001</v>
      </c>
      <c r="AQ876" s="64">
        <f t="shared" si="49"/>
        <v>555.40601303040012</v>
      </c>
      <c r="AR876" s="64">
        <f t="shared" si="49"/>
        <v>599.83849407283219</v>
      </c>
      <c r="AS876" s="64">
        <f t="shared" si="49"/>
        <v>647.82557359865882</v>
      </c>
      <c r="AT876" s="64">
        <f t="shared" si="49"/>
        <v>699.65161948655157</v>
      </c>
      <c r="AU876" s="64">
        <f t="shared" si="49"/>
        <v>755.62374904547573</v>
      </c>
      <c r="AV876" s="64">
        <f t="shared" si="49"/>
        <v>816.07364896911383</v>
      </c>
      <c r="AW876" s="64">
        <f t="shared" si="49"/>
        <v>881.359540886643</v>
      </c>
      <c r="AX876" s="64">
        <f t="shared" si="49"/>
        <v>951.86830415757447</v>
      </c>
      <c r="AY876" s="64">
        <f t="shared" si="49"/>
        <v>1028.0177684901805</v>
      </c>
      <c r="AZ876" s="64">
        <f t="shared" si="49"/>
        <v>1110.259189969395</v>
      </c>
      <c r="BA876" s="64">
        <f t="shared" si="51"/>
        <v>1199.0799251669466</v>
      </c>
      <c r="BB876" s="64">
        <f t="shared" si="51"/>
        <v>1295.0063191803024</v>
      </c>
      <c r="BC876" s="64">
        <f t="shared" si="51"/>
        <v>1398.6068247147266</v>
      </c>
      <c r="BD876" s="64">
        <f t="shared" si="51"/>
        <v>1510.4953706919048</v>
      </c>
      <c r="BE876" s="64">
        <f t="shared" si="51"/>
        <v>1631.3350003472572</v>
      </c>
      <c r="BF876" s="64">
        <f t="shared" si="51"/>
        <v>1761.8418003750378</v>
      </c>
      <c r="BG876" s="64">
        <f t="shared" si="51"/>
        <v>1902.789144405041</v>
      </c>
      <c r="BH876" s="64">
        <f t="shared" si="51"/>
        <v>2055.0122759574447</v>
      </c>
      <c r="BI876" s="64">
        <f t="shared" si="51"/>
        <v>2219.4132580340406</v>
      </c>
      <c r="BJ876" s="64">
        <f t="shared" si="51"/>
        <v>2396.9663186767639</v>
      </c>
      <c r="BK876" s="64">
        <f t="shared" si="51"/>
        <v>2588.7236241709052</v>
      </c>
      <c r="BL876" s="64">
        <f t="shared" si="51"/>
        <v>2795.8215141045775</v>
      </c>
      <c r="BM876" s="64">
        <f t="shared" si="51"/>
        <v>3019.4872352329439</v>
      </c>
      <c r="BN876" s="64">
        <f t="shared" si="51"/>
        <v>3261.0462140515797</v>
      </c>
      <c r="BO876" s="64">
        <f t="shared" si="51"/>
        <v>3521.9299111757064</v>
      </c>
      <c r="BP876" s="64">
        <f t="shared" si="51"/>
        <v>3803.6843040697631</v>
      </c>
      <c r="BQ876" s="64">
        <f t="shared" si="50"/>
        <v>4107.9790483953448</v>
      </c>
      <c r="BR876" s="64">
        <f t="shared" si="50"/>
        <v>4436.6173722669728</v>
      </c>
      <c r="BS876" s="64">
        <f t="shared" si="50"/>
        <v>4791.5467620483305</v>
      </c>
      <c r="BT876" s="64">
        <f t="shared" si="50"/>
        <v>5174.8705030121973</v>
      </c>
      <c r="BU876" s="64">
        <f t="shared" si="50"/>
        <v>5588.8601432531732</v>
      </c>
      <c r="BV876" s="64">
        <f t="shared" si="52"/>
        <v>6035.9689547134276</v>
      </c>
      <c r="BW876" s="64">
        <f t="shared" si="52"/>
        <v>6518.8464710905018</v>
      </c>
      <c r="BX876" s="64">
        <f t="shared" si="52"/>
        <v>7040.3541887777428</v>
      </c>
      <c r="BY876" s="64">
        <f t="shared" si="52"/>
        <v>7603.5825238799625</v>
      </c>
      <c r="BZ876" s="64">
        <f t="shared" si="52"/>
        <v>8211.8691257903592</v>
      </c>
      <c r="CA876" s="64">
        <f t="shared" si="52"/>
        <v>8868.818655853589</v>
      </c>
      <c r="CB876" s="64">
        <f t="shared" si="52"/>
        <v>9578.3241483218771</v>
      </c>
      <c r="CC876" s="64">
        <f t="shared" si="52"/>
        <v>10344.590080187629</v>
      </c>
      <c r="CD876" s="64">
        <f t="shared" si="52"/>
        <v>11172.15728660264</v>
      </c>
      <c r="CE876" s="64">
        <f t="shared" si="52"/>
        <v>12065.929869530852</v>
      </c>
      <c r="CF876" s="64">
        <f t="shared" si="52"/>
        <v>13031.204259093322</v>
      </c>
      <c r="CG876" s="64">
        <f t="shared" si="52"/>
        <v>14073.700599820788</v>
      </c>
      <c r="CH876" s="64">
        <f t="shared" si="52"/>
        <v>15199.596647806451</v>
      </c>
      <c r="CI876" s="64">
        <f t="shared" si="52"/>
        <v>16415.564379630967</v>
      </c>
    </row>
    <row r="877" spans="1:87" ht="14.25" customHeight="1" x14ac:dyDescent="0.35">
      <c r="A877" s="47" t="s">
        <v>198</v>
      </c>
      <c r="B877" s="64">
        <v>0</v>
      </c>
      <c r="C877" s="64">
        <v>0</v>
      </c>
      <c r="D877" s="64">
        <v>0</v>
      </c>
      <c r="E877" s="64">
        <v>0</v>
      </c>
      <c r="F877" s="64">
        <v>0</v>
      </c>
      <c r="G877" s="64">
        <v>0</v>
      </c>
      <c r="H877" s="64">
        <v>0</v>
      </c>
      <c r="I877" s="64">
        <v>0</v>
      </c>
      <c r="J877" s="64">
        <v>0</v>
      </c>
      <c r="K877" s="64">
        <v>0</v>
      </c>
      <c r="L877" s="115">
        <v>100</v>
      </c>
      <c r="M877" s="64">
        <v>105.13872879533544</v>
      </c>
      <c r="N877" s="64">
        <v>110.54152292699096</v>
      </c>
      <c r="O877" s="64">
        <v>116.22195199644257</v>
      </c>
      <c r="P877" s="64">
        <v>122.1942829101847</v>
      </c>
      <c r="Q877" s="64">
        <v>128.47351571234401</v>
      </c>
      <c r="R877" s="64">
        <v>135.07542125863404</v>
      </c>
      <c r="S877" s="64">
        <v>142.0165808262721</v>
      </c>
      <c r="T877" s="64">
        <v>149.31442775934258</v>
      </c>
      <c r="U877" s="64">
        <v>156.98729125420223</v>
      </c>
      <c r="V877" s="64">
        <v>165.05444239489904</v>
      </c>
      <c r="W877" s="64">
        <v>173.53614255422605</v>
      </c>
      <c r="X877" s="64">
        <v>182.45369428197441</v>
      </c>
      <c r="Y877" s="64">
        <v>191.82949480819551</v>
      </c>
      <c r="Z877" s="64">
        <v>201.68709229585073</v>
      </c>
      <c r="AA877" s="64">
        <v>212.05124498413238</v>
      </c>
      <c r="AB877" s="64">
        <v>222.94798337099928</v>
      </c>
      <c r="AC877" s="64">
        <v>234.40467559110448</v>
      </c>
      <c r="AD877" s="64">
        <v>246.45009615331716</v>
      </c>
      <c r="AE877" s="64">
        <v>259.11449821047955</v>
      </c>
      <c r="AF877" s="64">
        <v>272.42968954291041</v>
      </c>
      <c r="AG877" s="64">
        <v>286.42911244649486</v>
      </c>
      <c r="AH877" s="64">
        <v>301.14792772600657</v>
      </c>
      <c r="AI877" s="64">
        <v>316.62310300461883</v>
      </c>
      <c r="AJ877" s="64">
        <v>332.89350557140176</v>
      </c>
      <c r="AK877" s="64">
        <v>350</v>
      </c>
      <c r="AL877" s="64">
        <f t="shared" ref="AL877:BA881" si="53">+AK877*(1+$B$827)</f>
        <v>378</v>
      </c>
      <c r="AM877" s="64">
        <f t="shared" si="53"/>
        <v>408.24</v>
      </c>
      <c r="AN877" s="64">
        <f t="shared" si="53"/>
        <v>440.89920000000006</v>
      </c>
      <c r="AO877" s="64">
        <f t="shared" si="53"/>
        <v>476.1711360000001</v>
      </c>
      <c r="AP877" s="64">
        <f t="shared" si="53"/>
        <v>514.2648268800001</v>
      </c>
      <c r="AQ877" s="64">
        <f t="shared" si="53"/>
        <v>555.40601303040012</v>
      </c>
      <c r="AR877" s="64">
        <f t="shared" si="53"/>
        <v>599.83849407283219</v>
      </c>
      <c r="AS877" s="64">
        <f t="shared" si="53"/>
        <v>647.82557359865882</v>
      </c>
      <c r="AT877" s="64">
        <f t="shared" si="53"/>
        <v>699.65161948655157</v>
      </c>
      <c r="AU877" s="64">
        <f t="shared" si="53"/>
        <v>755.62374904547573</v>
      </c>
      <c r="AV877" s="64">
        <f t="shared" si="53"/>
        <v>816.07364896911383</v>
      </c>
      <c r="AW877" s="64">
        <f t="shared" si="53"/>
        <v>881.359540886643</v>
      </c>
      <c r="AX877" s="64">
        <f t="shared" si="53"/>
        <v>951.86830415757447</v>
      </c>
      <c r="AY877" s="64">
        <f t="shared" si="53"/>
        <v>1028.0177684901805</v>
      </c>
      <c r="AZ877" s="64">
        <f t="shared" si="53"/>
        <v>1110.259189969395</v>
      </c>
      <c r="BA877" s="64">
        <f t="shared" si="51"/>
        <v>1199.0799251669466</v>
      </c>
      <c r="BB877" s="64">
        <f t="shared" si="51"/>
        <v>1295.0063191803024</v>
      </c>
      <c r="BC877" s="64">
        <f t="shared" si="51"/>
        <v>1398.6068247147266</v>
      </c>
      <c r="BD877" s="64">
        <f t="shared" si="51"/>
        <v>1510.4953706919048</v>
      </c>
      <c r="BE877" s="64">
        <f t="shared" si="51"/>
        <v>1631.3350003472572</v>
      </c>
      <c r="BF877" s="64">
        <f t="shared" si="51"/>
        <v>1761.8418003750378</v>
      </c>
      <c r="BG877" s="64">
        <f t="shared" si="51"/>
        <v>1902.789144405041</v>
      </c>
      <c r="BH877" s="64">
        <f t="shared" si="51"/>
        <v>2055.0122759574447</v>
      </c>
      <c r="BI877" s="64">
        <f t="shared" si="51"/>
        <v>2219.4132580340406</v>
      </c>
      <c r="BJ877" s="64">
        <f t="shared" si="51"/>
        <v>2396.9663186767639</v>
      </c>
      <c r="BK877" s="64">
        <f t="shared" si="51"/>
        <v>2588.7236241709052</v>
      </c>
      <c r="BL877" s="64">
        <f t="shared" si="51"/>
        <v>2795.8215141045775</v>
      </c>
      <c r="BM877" s="64">
        <f t="shared" si="51"/>
        <v>3019.4872352329439</v>
      </c>
      <c r="BN877" s="64">
        <f t="shared" si="51"/>
        <v>3261.0462140515797</v>
      </c>
      <c r="BO877" s="64">
        <f t="shared" si="51"/>
        <v>3521.9299111757064</v>
      </c>
      <c r="BP877" s="64">
        <f t="shared" si="51"/>
        <v>3803.6843040697631</v>
      </c>
      <c r="BQ877" s="64">
        <f t="shared" ref="BQ877:CF881" si="54">+BP877*(1+$B$827)</f>
        <v>4107.9790483953448</v>
      </c>
      <c r="BR877" s="64">
        <f t="shared" si="54"/>
        <v>4436.6173722669728</v>
      </c>
      <c r="BS877" s="64">
        <f t="shared" si="54"/>
        <v>4791.5467620483305</v>
      </c>
      <c r="BT877" s="64">
        <f t="shared" si="54"/>
        <v>5174.8705030121973</v>
      </c>
      <c r="BU877" s="64">
        <f t="shared" si="54"/>
        <v>5588.8601432531732</v>
      </c>
      <c r="BV877" s="64">
        <f t="shared" si="52"/>
        <v>6035.9689547134276</v>
      </c>
      <c r="BW877" s="64">
        <f t="shared" si="52"/>
        <v>6518.8464710905018</v>
      </c>
      <c r="BX877" s="64">
        <f t="shared" si="52"/>
        <v>7040.3541887777428</v>
      </c>
      <c r="BY877" s="64">
        <f t="shared" si="52"/>
        <v>7603.5825238799625</v>
      </c>
      <c r="BZ877" s="64">
        <f t="shared" si="52"/>
        <v>8211.8691257903592</v>
      </c>
      <c r="CA877" s="64">
        <f t="shared" si="52"/>
        <v>8868.818655853589</v>
      </c>
      <c r="CB877" s="64">
        <f t="shared" si="52"/>
        <v>9578.3241483218771</v>
      </c>
      <c r="CC877" s="64">
        <f t="shared" si="52"/>
        <v>10344.590080187629</v>
      </c>
      <c r="CD877" s="64">
        <f t="shared" si="52"/>
        <v>11172.15728660264</v>
      </c>
      <c r="CE877" s="64">
        <f t="shared" si="52"/>
        <v>12065.929869530852</v>
      </c>
      <c r="CF877" s="64">
        <f t="shared" si="52"/>
        <v>13031.204259093322</v>
      </c>
      <c r="CG877" s="64">
        <f t="shared" si="52"/>
        <v>14073.700599820788</v>
      </c>
      <c r="CH877" s="64">
        <f t="shared" si="52"/>
        <v>15199.596647806451</v>
      </c>
      <c r="CI877" s="64">
        <f t="shared" si="52"/>
        <v>16415.564379630967</v>
      </c>
    </row>
    <row r="878" spans="1:87" ht="14.25" customHeight="1" x14ac:dyDescent="0.35">
      <c r="A878" s="47" t="s">
        <v>140</v>
      </c>
      <c r="B878" s="64">
        <v>0</v>
      </c>
      <c r="C878" s="64">
        <v>0</v>
      </c>
      <c r="D878" s="64">
        <v>0</v>
      </c>
      <c r="E878" s="64">
        <v>0</v>
      </c>
      <c r="F878" s="64">
        <v>0</v>
      </c>
      <c r="G878" s="64">
        <v>0</v>
      </c>
      <c r="H878" s="64">
        <v>0</v>
      </c>
      <c r="I878" s="64">
        <v>0</v>
      </c>
      <c r="J878" s="64">
        <v>0</v>
      </c>
      <c r="K878" s="64">
        <v>0</v>
      </c>
      <c r="L878" s="115">
        <v>100</v>
      </c>
      <c r="M878" s="64">
        <v>105.13872879533544</v>
      </c>
      <c r="N878" s="64">
        <v>110.54152292699096</v>
      </c>
      <c r="O878" s="64">
        <v>116.22195199644257</v>
      </c>
      <c r="P878" s="64">
        <v>122.1942829101847</v>
      </c>
      <c r="Q878" s="64">
        <v>128.47351571234401</v>
      </c>
      <c r="R878" s="64">
        <v>135.07542125863404</v>
      </c>
      <c r="S878" s="64">
        <v>142.0165808262721</v>
      </c>
      <c r="T878" s="64">
        <v>149.31442775934258</v>
      </c>
      <c r="U878" s="64">
        <v>156.98729125420223</v>
      </c>
      <c r="V878" s="64">
        <v>165.05444239489904</v>
      </c>
      <c r="W878" s="64">
        <v>173.53614255422605</v>
      </c>
      <c r="X878" s="64">
        <v>182.45369428197441</v>
      </c>
      <c r="Y878" s="64">
        <v>191.82949480819551</v>
      </c>
      <c r="Z878" s="64">
        <v>201.68709229585073</v>
      </c>
      <c r="AA878" s="64">
        <v>212.05124498413238</v>
      </c>
      <c r="AB878" s="64">
        <v>222.94798337099928</v>
      </c>
      <c r="AC878" s="64">
        <v>234.40467559110448</v>
      </c>
      <c r="AD878" s="64">
        <v>246.45009615331716</v>
      </c>
      <c r="AE878" s="64">
        <v>259.11449821047955</v>
      </c>
      <c r="AF878" s="64">
        <v>272.42968954291041</v>
      </c>
      <c r="AG878" s="64">
        <v>286.42911244649486</v>
      </c>
      <c r="AH878" s="64">
        <v>301.14792772600657</v>
      </c>
      <c r="AI878" s="64">
        <v>316.62310300461883</v>
      </c>
      <c r="AJ878" s="64">
        <v>332.89350557140176</v>
      </c>
      <c r="AK878" s="64">
        <v>350</v>
      </c>
      <c r="AL878" s="64">
        <f t="shared" si="53"/>
        <v>378</v>
      </c>
      <c r="AM878" s="64">
        <f t="shared" si="53"/>
        <v>408.24</v>
      </c>
      <c r="AN878" s="64">
        <f t="shared" si="53"/>
        <v>440.89920000000006</v>
      </c>
      <c r="AO878" s="64">
        <f t="shared" si="53"/>
        <v>476.1711360000001</v>
      </c>
      <c r="AP878" s="64">
        <f t="shared" si="53"/>
        <v>514.2648268800001</v>
      </c>
      <c r="AQ878" s="64">
        <f t="shared" si="53"/>
        <v>555.40601303040012</v>
      </c>
      <c r="AR878" s="64">
        <f t="shared" si="53"/>
        <v>599.83849407283219</v>
      </c>
      <c r="AS878" s="64">
        <f t="shared" si="53"/>
        <v>647.82557359865882</v>
      </c>
      <c r="AT878" s="64">
        <f t="shared" si="53"/>
        <v>699.65161948655157</v>
      </c>
      <c r="AU878" s="64">
        <f t="shared" si="53"/>
        <v>755.62374904547573</v>
      </c>
      <c r="AV878" s="64">
        <f t="shared" si="53"/>
        <v>816.07364896911383</v>
      </c>
      <c r="AW878" s="64">
        <f t="shared" si="53"/>
        <v>881.359540886643</v>
      </c>
      <c r="AX878" s="64">
        <f t="shared" si="53"/>
        <v>951.86830415757447</v>
      </c>
      <c r="AY878" s="64">
        <f t="shared" si="53"/>
        <v>1028.0177684901805</v>
      </c>
      <c r="AZ878" s="64">
        <f t="shared" si="53"/>
        <v>1110.259189969395</v>
      </c>
      <c r="BA878" s="64">
        <f t="shared" si="53"/>
        <v>1199.0799251669466</v>
      </c>
      <c r="BB878" s="64">
        <f t="shared" ref="BA878:BP881" si="55">+BA878*(1+$B$827)</f>
        <v>1295.0063191803024</v>
      </c>
      <c r="BC878" s="64">
        <f t="shared" si="55"/>
        <v>1398.6068247147266</v>
      </c>
      <c r="BD878" s="64">
        <f t="shared" si="55"/>
        <v>1510.4953706919048</v>
      </c>
      <c r="BE878" s="64">
        <f t="shared" si="55"/>
        <v>1631.3350003472572</v>
      </c>
      <c r="BF878" s="64">
        <f t="shared" si="55"/>
        <v>1761.8418003750378</v>
      </c>
      <c r="BG878" s="64">
        <f t="shared" si="55"/>
        <v>1902.789144405041</v>
      </c>
      <c r="BH878" s="64">
        <f t="shared" si="55"/>
        <v>2055.0122759574447</v>
      </c>
      <c r="BI878" s="64">
        <f t="shared" si="55"/>
        <v>2219.4132580340406</v>
      </c>
      <c r="BJ878" s="64">
        <f t="shared" si="55"/>
        <v>2396.9663186767639</v>
      </c>
      <c r="BK878" s="64">
        <f t="shared" si="55"/>
        <v>2588.7236241709052</v>
      </c>
      <c r="BL878" s="64">
        <f t="shared" si="55"/>
        <v>2795.8215141045775</v>
      </c>
      <c r="BM878" s="64">
        <f t="shared" si="55"/>
        <v>3019.4872352329439</v>
      </c>
      <c r="BN878" s="64">
        <f t="shared" si="55"/>
        <v>3261.0462140515797</v>
      </c>
      <c r="BO878" s="64">
        <f t="shared" si="55"/>
        <v>3521.9299111757064</v>
      </c>
      <c r="BP878" s="64">
        <f t="shared" si="55"/>
        <v>3803.6843040697631</v>
      </c>
      <c r="BQ878" s="64">
        <f t="shared" si="54"/>
        <v>4107.9790483953448</v>
      </c>
      <c r="BR878" s="64">
        <f t="shared" si="54"/>
        <v>4436.6173722669728</v>
      </c>
      <c r="BS878" s="64">
        <f t="shared" si="54"/>
        <v>4791.5467620483305</v>
      </c>
      <c r="BT878" s="64">
        <f t="shared" si="54"/>
        <v>5174.8705030121973</v>
      </c>
      <c r="BU878" s="64">
        <f t="shared" si="54"/>
        <v>5588.8601432531732</v>
      </c>
      <c r="BV878" s="64">
        <f t="shared" si="54"/>
        <v>6035.9689547134276</v>
      </c>
      <c r="BW878" s="64">
        <f t="shared" si="54"/>
        <v>6518.8464710905018</v>
      </c>
      <c r="BX878" s="64">
        <f t="shared" si="54"/>
        <v>7040.3541887777428</v>
      </c>
      <c r="BY878" s="64">
        <f t="shared" si="54"/>
        <v>7603.5825238799625</v>
      </c>
      <c r="BZ878" s="64">
        <f t="shared" si="54"/>
        <v>8211.8691257903592</v>
      </c>
      <c r="CA878" s="64">
        <f t="shared" si="54"/>
        <v>8868.818655853589</v>
      </c>
      <c r="CB878" s="64">
        <f t="shared" si="54"/>
        <v>9578.3241483218771</v>
      </c>
      <c r="CC878" s="64">
        <f t="shared" si="54"/>
        <v>10344.590080187629</v>
      </c>
      <c r="CD878" s="64">
        <f t="shared" si="54"/>
        <v>11172.15728660264</v>
      </c>
      <c r="CE878" s="64">
        <f t="shared" si="54"/>
        <v>12065.929869530852</v>
      </c>
      <c r="CF878" s="64">
        <f t="shared" si="54"/>
        <v>13031.204259093322</v>
      </c>
      <c r="CG878" s="64">
        <f t="shared" ref="BV878:CI881" si="56">+CF878*(1+$B$827)</f>
        <v>14073.700599820788</v>
      </c>
      <c r="CH878" s="64">
        <f t="shared" si="56"/>
        <v>15199.596647806451</v>
      </c>
      <c r="CI878" s="64">
        <f t="shared" si="56"/>
        <v>16415.564379630967</v>
      </c>
    </row>
    <row r="879" spans="1:87" ht="14.25" customHeight="1" x14ac:dyDescent="0.35">
      <c r="A879" s="47" t="s">
        <v>199</v>
      </c>
      <c r="B879" s="64">
        <v>0</v>
      </c>
      <c r="C879" s="64">
        <v>0</v>
      </c>
      <c r="D879" s="64">
        <v>0</v>
      </c>
      <c r="E879" s="64">
        <v>0</v>
      </c>
      <c r="F879" s="64">
        <v>0</v>
      </c>
      <c r="G879" s="64">
        <v>0</v>
      </c>
      <c r="H879" s="64">
        <v>0</v>
      </c>
      <c r="I879" s="64">
        <v>0</v>
      </c>
      <c r="J879" s="64">
        <v>0</v>
      </c>
      <c r="K879" s="64">
        <v>0</v>
      </c>
      <c r="L879" s="115">
        <v>100</v>
      </c>
      <c r="M879" s="64">
        <v>105.13872879533544</v>
      </c>
      <c r="N879" s="64">
        <v>110.54152292699096</v>
      </c>
      <c r="O879" s="64">
        <v>116.22195199644257</v>
      </c>
      <c r="P879" s="64">
        <v>122.1942829101847</v>
      </c>
      <c r="Q879" s="64">
        <v>128.47351571234401</v>
      </c>
      <c r="R879" s="64">
        <v>135.07542125863404</v>
      </c>
      <c r="S879" s="64">
        <v>142.0165808262721</v>
      </c>
      <c r="T879" s="64">
        <v>149.31442775934258</v>
      </c>
      <c r="U879" s="64">
        <v>156.98729125420223</v>
      </c>
      <c r="V879" s="64">
        <v>165.05444239489904</v>
      </c>
      <c r="W879" s="64">
        <v>173.53614255422605</v>
      </c>
      <c r="X879" s="64">
        <v>182.45369428197441</v>
      </c>
      <c r="Y879" s="64">
        <v>191.82949480819551</v>
      </c>
      <c r="Z879" s="64">
        <v>201.68709229585073</v>
      </c>
      <c r="AA879" s="64">
        <v>212.05124498413238</v>
      </c>
      <c r="AB879" s="64">
        <v>222.94798337099928</v>
      </c>
      <c r="AC879" s="64">
        <v>234.40467559110448</v>
      </c>
      <c r="AD879" s="64">
        <v>246.45009615331716</v>
      </c>
      <c r="AE879" s="64">
        <v>259.11449821047955</v>
      </c>
      <c r="AF879" s="64">
        <v>272.42968954291041</v>
      </c>
      <c r="AG879" s="64">
        <v>286.42911244649486</v>
      </c>
      <c r="AH879" s="64">
        <v>301.14792772600657</v>
      </c>
      <c r="AI879" s="64">
        <v>316.62310300461883</v>
      </c>
      <c r="AJ879" s="64">
        <v>332.89350557140176</v>
      </c>
      <c r="AK879" s="64">
        <v>350</v>
      </c>
      <c r="AL879" s="64">
        <f t="shared" si="53"/>
        <v>378</v>
      </c>
      <c r="AM879" s="64">
        <f t="shared" si="53"/>
        <v>408.24</v>
      </c>
      <c r="AN879" s="64">
        <f t="shared" si="53"/>
        <v>440.89920000000006</v>
      </c>
      <c r="AO879" s="64">
        <f t="shared" si="53"/>
        <v>476.1711360000001</v>
      </c>
      <c r="AP879" s="64">
        <f t="shared" si="53"/>
        <v>514.2648268800001</v>
      </c>
      <c r="AQ879" s="64">
        <f t="shared" si="53"/>
        <v>555.40601303040012</v>
      </c>
      <c r="AR879" s="64">
        <f t="shared" si="53"/>
        <v>599.83849407283219</v>
      </c>
      <c r="AS879" s="64">
        <f t="shared" si="53"/>
        <v>647.82557359865882</v>
      </c>
      <c r="AT879" s="64">
        <f t="shared" si="53"/>
        <v>699.65161948655157</v>
      </c>
      <c r="AU879" s="64">
        <f t="shared" si="53"/>
        <v>755.62374904547573</v>
      </c>
      <c r="AV879" s="64">
        <f t="shared" si="53"/>
        <v>816.07364896911383</v>
      </c>
      <c r="AW879" s="64">
        <f t="shared" si="53"/>
        <v>881.359540886643</v>
      </c>
      <c r="AX879" s="64">
        <f t="shared" si="53"/>
        <v>951.86830415757447</v>
      </c>
      <c r="AY879" s="64">
        <f t="shared" si="53"/>
        <v>1028.0177684901805</v>
      </c>
      <c r="AZ879" s="64">
        <f t="shared" si="53"/>
        <v>1110.259189969395</v>
      </c>
      <c r="BA879" s="64">
        <f t="shared" si="55"/>
        <v>1199.0799251669466</v>
      </c>
      <c r="BB879" s="64">
        <f t="shared" si="55"/>
        <v>1295.0063191803024</v>
      </c>
      <c r="BC879" s="64">
        <f t="shared" si="55"/>
        <v>1398.6068247147266</v>
      </c>
      <c r="BD879" s="64">
        <f t="shared" si="55"/>
        <v>1510.4953706919048</v>
      </c>
      <c r="BE879" s="64">
        <f t="shared" si="55"/>
        <v>1631.3350003472572</v>
      </c>
      <c r="BF879" s="64">
        <f t="shared" si="55"/>
        <v>1761.8418003750378</v>
      </c>
      <c r="BG879" s="64">
        <f t="shared" si="55"/>
        <v>1902.789144405041</v>
      </c>
      <c r="BH879" s="64">
        <f t="shared" si="55"/>
        <v>2055.0122759574447</v>
      </c>
      <c r="BI879" s="64">
        <f t="shared" si="55"/>
        <v>2219.4132580340406</v>
      </c>
      <c r="BJ879" s="64">
        <f t="shared" si="55"/>
        <v>2396.9663186767639</v>
      </c>
      <c r="BK879" s="64">
        <f t="shared" si="55"/>
        <v>2588.7236241709052</v>
      </c>
      <c r="BL879" s="64">
        <f t="shared" si="55"/>
        <v>2795.8215141045775</v>
      </c>
      <c r="BM879" s="64">
        <f t="shared" si="55"/>
        <v>3019.4872352329439</v>
      </c>
      <c r="BN879" s="64">
        <f t="shared" si="55"/>
        <v>3261.0462140515797</v>
      </c>
      <c r="BO879" s="64">
        <f t="shared" si="55"/>
        <v>3521.9299111757064</v>
      </c>
      <c r="BP879" s="64">
        <f t="shared" si="55"/>
        <v>3803.6843040697631</v>
      </c>
      <c r="BQ879" s="64">
        <f t="shared" si="54"/>
        <v>4107.9790483953448</v>
      </c>
      <c r="BR879" s="64">
        <f t="shared" si="54"/>
        <v>4436.6173722669728</v>
      </c>
      <c r="BS879" s="64">
        <f t="shared" si="54"/>
        <v>4791.5467620483305</v>
      </c>
      <c r="BT879" s="64">
        <f t="shared" si="54"/>
        <v>5174.8705030121973</v>
      </c>
      <c r="BU879" s="64">
        <f t="shared" si="54"/>
        <v>5588.8601432531732</v>
      </c>
      <c r="BV879" s="64">
        <f t="shared" si="56"/>
        <v>6035.9689547134276</v>
      </c>
      <c r="BW879" s="64">
        <f t="shared" si="56"/>
        <v>6518.8464710905018</v>
      </c>
      <c r="BX879" s="64">
        <f t="shared" si="56"/>
        <v>7040.3541887777428</v>
      </c>
      <c r="BY879" s="64">
        <f t="shared" si="56"/>
        <v>7603.5825238799625</v>
      </c>
      <c r="BZ879" s="64">
        <f t="shared" si="56"/>
        <v>8211.8691257903592</v>
      </c>
      <c r="CA879" s="64">
        <f t="shared" si="56"/>
        <v>8868.818655853589</v>
      </c>
      <c r="CB879" s="64">
        <f t="shared" si="56"/>
        <v>9578.3241483218771</v>
      </c>
      <c r="CC879" s="64">
        <f t="shared" si="56"/>
        <v>10344.590080187629</v>
      </c>
      <c r="CD879" s="64">
        <f t="shared" si="56"/>
        <v>11172.15728660264</v>
      </c>
      <c r="CE879" s="64">
        <f t="shared" si="56"/>
        <v>12065.929869530852</v>
      </c>
      <c r="CF879" s="64">
        <f t="shared" si="56"/>
        <v>13031.204259093322</v>
      </c>
      <c r="CG879" s="64">
        <f t="shared" si="56"/>
        <v>14073.700599820788</v>
      </c>
      <c r="CH879" s="64">
        <f t="shared" si="56"/>
        <v>15199.596647806451</v>
      </c>
      <c r="CI879" s="64">
        <f t="shared" si="56"/>
        <v>16415.564379630967</v>
      </c>
    </row>
    <row r="880" spans="1:87" ht="14.25" customHeight="1" x14ac:dyDescent="0.35">
      <c r="A880" s="47" t="s">
        <v>142</v>
      </c>
      <c r="B880" s="64">
        <v>0</v>
      </c>
      <c r="C880" s="64">
        <v>0</v>
      </c>
      <c r="D880" s="64">
        <v>0</v>
      </c>
      <c r="E880" s="64">
        <v>0</v>
      </c>
      <c r="F880" s="64">
        <v>0</v>
      </c>
      <c r="G880" s="64">
        <v>0</v>
      </c>
      <c r="H880" s="64">
        <v>0</v>
      </c>
      <c r="I880" s="64">
        <v>0</v>
      </c>
      <c r="J880" s="64">
        <v>0</v>
      </c>
      <c r="K880" s="64">
        <v>0</v>
      </c>
      <c r="L880" s="115">
        <v>100</v>
      </c>
      <c r="M880" s="64">
        <v>105.13872879533544</v>
      </c>
      <c r="N880" s="64">
        <v>110.54152292699096</v>
      </c>
      <c r="O880" s="64">
        <v>116.22195199644257</v>
      </c>
      <c r="P880" s="64">
        <v>122.1942829101847</v>
      </c>
      <c r="Q880" s="64">
        <v>128.47351571234401</v>
      </c>
      <c r="R880" s="64">
        <v>135.07542125863404</v>
      </c>
      <c r="S880" s="64">
        <v>142.0165808262721</v>
      </c>
      <c r="T880" s="64">
        <v>149.31442775934258</v>
      </c>
      <c r="U880" s="64">
        <v>156.98729125420223</v>
      </c>
      <c r="V880" s="64">
        <v>165.05444239489904</v>
      </c>
      <c r="W880" s="64">
        <v>173.53614255422605</v>
      </c>
      <c r="X880" s="64">
        <v>182.45369428197441</v>
      </c>
      <c r="Y880" s="64">
        <v>191.82949480819551</v>
      </c>
      <c r="Z880" s="64">
        <v>201.68709229585073</v>
      </c>
      <c r="AA880" s="64">
        <v>212.05124498413238</v>
      </c>
      <c r="AB880" s="64">
        <v>222.94798337099928</v>
      </c>
      <c r="AC880" s="64">
        <v>234.40467559110448</v>
      </c>
      <c r="AD880" s="64">
        <v>246.45009615331716</v>
      </c>
      <c r="AE880" s="64">
        <v>259.11449821047955</v>
      </c>
      <c r="AF880" s="64">
        <v>272.42968954291041</v>
      </c>
      <c r="AG880" s="64">
        <v>286.42911244649486</v>
      </c>
      <c r="AH880" s="64">
        <v>301.14792772600657</v>
      </c>
      <c r="AI880" s="64">
        <v>316.62310300461883</v>
      </c>
      <c r="AJ880" s="64">
        <v>332.89350557140176</v>
      </c>
      <c r="AK880" s="64">
        <v>350</v>
      </c>
      <c r="AL880" s="64">
        <f t="shared" si="53"/>
        <v>378</v>
      </c>
      <c r="AM880" s="64">
        <f t="shared" si="53"/>
        <v>408.24</v>
      </c>
      <c r="AN880" s="64">
        <f t="shared" si="53"/>
        <v>440.89920000000006</v>
      </c>
      <c r="AO880" s="64">
        <f t="shared" si="53"/>
        <v>476.1711360000001</v>
      </c>
      <c r="AP880" s="64">
        <f t="shared" si="53"/>
        <v>514.2648268800001</v>
      </c>
      <c r="AQ880" s="64">
        <f t="shared" si="53"/>
        <v>555.40601303040012</v>
      </c>
      <c r="AR880" s="64">
        <f t="shared" si="53"/>
        <v>599.83849407283219</v>
      </c>
      <c r="AS880" s="64">
        <f t="shared" si="53"/>
        <v>647.82557359865882</v>
      </c>
      <c r="AT880" s="64">
        <f t="shared" si="53"/>
        <v>699.65161948655157</v>
      </c>
      <c r="AU880" s="64">
        <f t="shared" si="53"/>
        <v>755.62374904547573</v>
      </c>
      <c r="AV880" s="64">
        <f t="shared" si="53"/>
        <v>816.07364896911383</v>
      </c>
      <c r="AW880" s="64">
        <f t="shared" si="53"/>
        <v>881.359540886643</v>
      </c>
      <c r="AX880" s="64">
        <f t="shared" si="53"/>
        <v>951.86830415757447</v>
      </c>
      <c r="AY880" s="64">
        <f t="shared" si="53"/>
        <v>1028.0177684901805</v>
      </c>
      <c r="AZ880" s="64">
        <f t="shared" si="53"/>
        <v>1110.259189969395</v>
      </c>
      <c r="BA880" s="64">
        <f t="shared" si="55"/>
        <v>1199.0799251669466</v>
      </c>
      <c r="BB880" s="64">
        <f t="shared" si="55"/>
        <v>1295.0063191803024</v>
      </c>
      <c r="BC880" s="64">
        <f t="shared" si="55"/>
        <v>1398.6068247147266</v>
      </c>
      <c r="BD880" s="64">
        <f t="shared" si="55"/>
        <v>1510.4953706919048</v>
      </c>
      <c r="BE880" s="64">
        <f t="shared" si="55"/>
        <v>1631.3350003472572</v>
      </c>
      <c r="BF880" s="64">
        <f t="shared" si="55"/>
        <v>1761.8418003750378</v>
      </c>
      <c r="BG880" s="64">
        <f t="shared" si="55"/>
        <v>1902.789144405041</v>
      </c>
      <c r="BH880" s="64">
        <f t="shared" si="55"/>
        <v>2055.0122759574447</v>
      </c>
      <c r="BI880" s="64">
        <f t="shared" si="55"/>
        <v>2219.4132580340406</v>
      </c>
      <c r="BJ880" s="64">
        <f t="shared" si="55"/>
        <v>2396.9663186767639</v>
      </c>
      <c r="BK880" s="64">
        <f t="shared" si="55"/>
        <v>2588.7236241709052</v>
      </c>
      <c r="BL880" s="64">
        <f t="shared" si="55"/>
        <v>2795.8215141045775</v>
      </c>
      <c r="BM880" s="64">
        <f t="shared" si="55"/>
        <v>3019.4872352329439</v>
      </c>
      <c r="BN880" s="64">
        <f t="shared" si="55"/>
        <v>3261.0462140515797</v>
      </c>
      <c r="BO880" s="64">
        <f t="shared" si="55"/>
        <v>3521.9299111757064</v>
      </c>
      <c r="BP880" s="64">
        <f t="shared" si="55"/>
        <v>3803.6843040697631</v>
      </c>
      <c r="BQ880" s="64">
        <f t="shared" si="54"/>
        <v>4107.9790483953448</v>
      </c>
      <c r="BR880" s="64">
        <f t="shared" si="54"/>
        <v>4436.6173722669728</v>
      </c>
      <c r="BS880" s="64">
        <f t="shared" si="54"/>
        <v>4791.5467620483305</v>
      </c>
      <c r="BT880" s="64">
        <f t="shared" si="54"/>
        <v>5174.8705030121973</v>
      </c>
      <c r="BU880" s="64">
        <f t="shared" si="54"/>
        <v>5588.8601432531732</v>
      </c>
      <c r="BV880" s="64">
        <f t="shared" si="56"/>
        <v>6035.9689547134276</v>
      </c>
      <c r="BW880" s="64">
        <f t="shared" si="56"/>
        <v>6518.8464710905018</v>
      </c>
      <c r="BX880" s="64">
        <f t="shared" si="56"/>
        <v>7040.3541887777428</v>
      </c>
      <c r="BY880" s="64">
        <f t="shared" si="56"/>
        <v>7603.5825238799625</v>
      </c>
      <c r="BZ880" s="64">
        <f t="shared" si="56"/>
        <v>8211.8691257903592</v>
      </c>
      <c r="CA880" s="64">
        <f t="shared" si="56"/>
        <v>8868.818655853589</v>
      </c>
      <c r="CB880" s="64">
        <f t="shared" si="56"/>
        <v>9578.3241483218771</v>
      </c>
      <c r="CC880" s="64">
        <f t="shared" si="56"/>
        <v>10344.590080187629</v>
      </c>
      <c r="CD880" s="64">
        <f t="shared" si="56"/>
        <v>11172.15728660264</v>
      </c>
      <c r="CE880" s="64">
        <f t="shared" si="56"/>
        <v>12065.929869530852</v>
      </c>
      <c r="CF880" s="64">
        <f t="shared" si="56"/>
        <v>13031.204259093322</v>
      </c>
      <c r="CG880" s="64">
        <f t="shared" si="56"/>
        <v>14073.700599820788</v>
      </c>
      <c r="CH880" s="64">
        <f t="shared" si="56"/>
        <v>15199.596647806451</v>
      </c>
      <c r="CI880" s="64">
        <f t="shared" si="56"/>
        <v>16415.564379630967</v>
      </c>
    </row>
    <row r="881" spans="1:97" ht="14.25" customHeight="1" x14ac:dyDescent="0.35">
      <c r="A881" s="47" t="s">
        <v>143</v>
      </c>
      <c r="B881" s="64">
        <v>0</v>
      </c>
      <c r="C881" s="64">
        <v>0</v>
      </c>
      <c r="D881" s="64">
        <v>0</v>
      </c>
      <c r="E881" s="64">
        <v>0</v>
      </c>
      <c r="F881" s="64">
        <v>0</v>
      </c>
      <c r="G881" s="64">
        <v>0</v>
      </c>
      <c r="H881" s="64">
        <v>0</v>
      </c>
      <c r="I881" s="64">
        <v>0</v>
      </c>
      <c r="J881" s="64">
        <v>0</v>
      </c>
      <c r="K881" s="64">
        <v>0</v>
      </c>
      <c r="L881" s="115">
        <v>100</v>
      </c>
      <c r="M881" s="64">
        <v>105.13872879533544</v>
      </c>
      <c r="N881" s="64">
        <v>110.54152292699096</v>
      </c>
      <c r="O881" s="64">
        <v>116.22195199644257</v>
      </c>
      <c r="P881" s="64">
        <v>122.1942829101847</v>
      </c>
      <c r="Q881" s="64">
        <v>128.47351571234401</v>
      </c>
      <c r="R881" s="64">
        <v>135.07542125863404</v>
      </c>
      <c r="S881" s="64">
        <v>142.0165808262721</v>
      </c>
      <c r="T881" s="64">
        <v>149.31442775934258</v>
      </c>
      <c r="U881" s="64">
        <v>156.98729125420223</v>
      </c>
      <c r="V881" s="64">
        <v>165.05444239489904</v>
      </c>
      <c r="W881" s="64">
        <v>173.53614255422605</v>
      </c>
      <c r="X881" s="64">
        <v>182.45369428197441</v>
      </c>
      <c r="Y881" s="64">
        <v>191.82949480819551</v>
      </c>
      <c r="Z881" s="64">
        <v>201.68709229585073</v>
      </c>
      <c r="AA881" s="64">
        <v>212.05124498413238</v>
      </c>
      <c r="AB881" s="64">
        <v>222.94798337099928</v>
      </c>
      <c r="AC881" s="64">
        <v>234.40467559110448</v>
      </c>
      <c r="AD881" s="64">
        <v>246.45009615331716</v>
      </c>
      <c r="AE881" s="64">
        <v>259.11449821047955</v>
      </c>
      <c r="AF881" s="64">
        <v>272.42968954291041</v>
      </c>
      <c r="AG881" s="64">
        <v>286.42911244649486</v>
      </c>
      <c r="AH881" s="64">
        <v>301.14792772600657</v>
      </c>
      <c r="AI881" s="64">
        <v>316.62310300461883</v>
      </c>
      <c r="AJ881" s="64">
        <v>332.89350557140176</v>
      </c>
      <c r="AK881" s="64">
        <v>350</v>
      </c>
      <c r="AL881" s="64">
        <f t="shared" si="53"/>
        <v>378</v>
      </c>
      <c r="AM881" s="64">
        <f t="shared" si="53"/>
        <v>408.24</v>
      </c>
      <c r="AN881" s="64">
        <f t="shared" si="53"/>
        <v>440.89920000000006</v>
      </c>
      <c r="AO881" s="64">
        <f t="shared" si="53"/>
        <v>476.1711360000001</v>
      </c>
      <c r="AP881" s="64">
        <f t="shared" si="53"/>
        <v>514.2648268800001</v>
      </c>
      <c r="AQ881" s="64">
        <f t="shared" si="53"/>
        <v>555.40601303040012</v>
      </c>
      <c r="AR881" s="64">
        <f t="shared" si="53"/>
        <v>599.83849407283219</v>
      </c>
      <c r="AS881" s="64">
        <f t="shared" si="53"/>
        <v>647.82557359865882</v>
      </c>
      <c r="AT881" s="64">
        <f t="shared" si="53"/>
        <v>699.65161948655157</v>
      </c>
      <c r="AU881" s="64">
        <f t="shared" si="53"/>
        <v>755.62374904547573</v>
      </c>
      <c r="AV881" s="64">
        <f t="shared" si="53"/>
        <v>816.07364896911383</v>
      </c>
      <c r="AW881" s="64">
        <f t="shared" si="53"/>
        <v>881.359540886643</v>
      </c>
      <c r="AX881" s="64">
        <f t="shared" si="53"/>
        <v>951.86830415757447</v>
      </c>
      <c r="AY881" s="64">
        <f t="shared" si="53"/>
        <v>1028.0177684901805</v>
      </c>
      <c r="AZ881" s="64">
        <f t="shared" si="53"/>
        <v>1110.259189969395</v>
      </c>
      <c r="BA881" s="64">
        <f t="shared" si="55"/>
        <v>1199.0799251669466</v>
      </c>
      <c r="BB881" s="64">
        <f t="shared" si="55"/>
        <v>1295.0063191803024</v>
      </c>
      <c r="BC881" s="64">
        <f t="shared" si="55"/>
        <v>1398.6068247147266</v>
      </c>
      <c r="BD881" s="64">
        <f t="shared" si="55"/>
        <v>1510.4953706919048</v>
      </c>
      <c r="BE881" s="64">
        <f t="shared" si="55"/>
        <v>1631.3350003472572</v>
      </c>
      <c r="BF881" s="64">
        <f t="shared" si="55"/>
        <v>1761.8418003750378</v>
      </c>
      <c r="BG881" s="64">
        <f t="shared" si="55"/>
        <v>1902.789144405041</v>
      </c>
      <c r="BH881" s="64">
        <f t="shared" si="55"/>
        <v>2055.0122759574447</v>
      </c>
      <c r="BI881" s="64">
        <f t="shared" si="55"/>
        <v>2219.4132580340406</v>
      </c>
      <c r="BJ881" s="64">
        <f t="shared" si="55"/>
        <v>2396.9663186767639</v>
      </c>
      <c r="BK881" s="64">
        <f t="shared" si="55"/>
        <v>2588.7236241709052</v>
      </c>
      <c r="BL881" s="64">
        <f t="shared" si="55"/>
        <v>2795.8215141045775</v>
      </c>
      <c r="BM881" s="64">
        <f t="shared" si="55"/>
        <v>3019.4872352329439</v>
      </c>
      <c r="BN881" s="64">
        <f t="shared" si="55"/>
        <v>3261.0462140515797</v>
      </c>
      <c r="BO881" s="64">
        <f t="shared" si="55"/>
        <v>3521.9299111757064</v>
      </c>
      <c r="BP881" s="64">
        <f t="shared" si="55"/>
        <v>3803.6843040697631</v>
      </c>
      <c r="BQ881" s="64">
        <f t="shared" si="54"/>
        <v>4107.9790483953448</v>
      </c>
      <c r="BR881" s="64">
        <f t="shared" si="54"/>
        <v>4436.6173722669728</v>
      </c>
      <c r="BS881" s="64">
        <f t="shared" si="54"/>
        <v>4791.5467620483305</v>
      </c>
      <c r="BT881" s="64">
        <f t="shared" si="54"/>
        <v>5174.8705030121973</v>
      </c>
      <c r="BU881" s="64">
        <f t="shared" si="54"/>
        <v>5588.8601432531732</v>
      </c>
      <c r="BV881" s="64">
        <f t="shared" si="56"/>
        <v>6035.9689547134276</v>
      </c>
      <c r="BW881" s="64">
        <f t="shared" si="56"/>
        <v>6518.8464710905018</v>
      </c>
      <c r="BX881" s="64">
        <f t="shared" si="56"/>
        <v>7040.3541887777428</v>
      </c>
      <c r="BY881" s="64">
        <f t="shared" si="56"/>
        <v>7603.5825238799625</v>
      </c>
      <c r="BZ881" s="64">
        <f t="shared" si="56"/>
        <v>8211.8691257903592</v>
      </c>
      <c r="CA881" s="64">
        <f t="shared" si="56"/>
        <v>8868.818655853589</v>
      </c>
      <c r="CB881" s="64">
        <f t="shared" si="56"/>
        <v>9578.3241483218771</v>
      </c>
      <c r="CC881" s="64">
        <f t="shared" si="56"/>
        <v>10344.590080187629</v>
      </c>
      <c r="CD881" s="64">
        <f t="shared" si="56"/>
        <v>11172.15728660264</v>
      </c>
      <c r="CE881" s="64">
        <f t="shared" si="56"/>
        <v>12065.929869530852</v>
      </c>
      <c r="CF881" s="64">
        <f t="shared" si="56"/>
        <v>13031.204259093322</v>
      </c>
      <c r="CG881" s="64">
        <f t="shared" si="56"/>
        <v>14073.700599820788</v>
      </c>
      <c r="CH881" s="64">
        <f t="shared" si="56"/>
        <v>15199.596647806451</v>
      </c>
      <c r="CI881" s="64">
        <f t="shared" si="56"/>
        <v>16415.564379630967</v>
      </c>
    </row>
    <row r="882" spans="1:97" ht="14.25" customHeight="1" x14ac:dyDescent="0.35">
      <c r="A882" s="122"/>
      <c r="B882" s="58"/>
      <c r="D882" s="58"/>
      <c r="E882" s="58"/>
      <c r="F882" s="58"/>
      <c r="G882" s="58"/>
      <c r="H882" s="58"/>
      <c r="I882" s="58"/>
      <c r="J882" s="58"/>
      <c r="K882" s="58"/>
      <c r="L882" s="58"/>
      <c r="M882" s="58"/>
      <c r="N882" s="58"/>
      <c r="O882" s="58"/>
      <c r="P882" s="58"/>
      <c r="Q882" s="58"/>
      <c r="R882" s="58"/>
      <c r="S882" s="58"/>
      <c r="T882" s="58"/>
      <c r="U882" s="58"/>
      <c r="V882" s="58"/>
      <c r="W882" s="58"/>
      <c r="X882" s="58"/>
      <c r="Y882" s="58"/>
      <c r="Z882" s="58"/>
      <c r="AA882" s="58"/>
      <c r="AB882" s="58"/>
      <c r="AC882" s="58"/>
      <c r="AD882" s="58"/>
      <c r="AE882" s="58"/>
      <c r="AF882" s="58"/>
      <c r="AG882" s="58"/>
      <c r="AH882" s="58"/>
      <c r="AI882" s="58"/>
      <c r="AJ882" s="58"/>
      <c r="AK882" s="58"/>
      <c r="AL882" s="58"/>
      <c r="AM882" s="58"/>
      <c r="AN882" s="58"/>
      <c r="AO882" s="58"/>
      <c r="AP882" s="58"/>
      <c r="AQ882" s="58"/>
      <c r="AR882" s="58"/>
      <c r="AS882" s="58"/>
      <c r="AT882" s="58"/>
      <c r="AU882" s="58"/>
      <c r="AV882" s="58"/>
      <c r="AW882" s="58"/>
      <c r="AX882" s="58"/>
      <c r="AY882" s="58"/>
      <c r="AZ882" s="58"/>
      <c r="BA882" s="58"/>
      <c r="BB882" s="58"/>
      <c r="BC882" s="58"/>
      <c r="BD882" s="58"/>
      <c r="BE882" s="58"/>
      <c r="BF882" s="58"/>
      <c r="BG882" s="58"/>
      <c r="BH882" s="58"/>
      <c r="BI882" s="58"/>
      <c r="BJ882" s="58"/>
      <c r="BK882" s="58"/>
      <c r="BL882" s="58"/>
      <c r="BM882" s="58"/>
      <c r="BN882" s="58"/>
      <c r="BO882" s="58"/>
      <c r="BP882" s="58"/>
      <c r="BQ882" s="58"/>
      <c r="BR882" s="58"/>
      <c r="BS882" s="58"/>
      <c r="BT882" s="58"/>
      <c r="BU882" s="58"/>
      <c r="BV882" s="58"/>
      <c r="BW882" s="58"/>
      <c r="BX882" s="58"/>
      <c r="BY882" s="58"/>
      <c r="BZ882" s="58"/>
      <c r="CA882" s="58"/>
      <c r="CB882" s="58"/>
      <c r="CC882" s="58"/>
      <c r="CD882" s="58"/>
      <c r="CE882" s="58"/>
      <c r="CF882" s="58"/>
      <c r="CG882" s="58"/>
      <c r="CH882" s="58"/>
      <c r="CI882" s="58"/>
      <c r="CJ882" s="58"/>
      <c r="CK882" s="58"/>
      <c r="CL882" s="58"/>
      <c r="CM882" s="58"/>
      <c r="CN882" s="58"/>
      <c r="CO882" s="58"/>
      <c r="CP882" s="58"/>
      <c r="CQ882" s="58"/>
      <c r="CR882" s="58"/>
      <c r="CS882" s="58"/>
    </row>
    <row r="886" spans="1:97" ht="14.25" customHeight="1" x14ac:dyDescent="0.35">
      <c r="A886" s="197" t="s">
        <v>1755</v>
      </c>
      <c r="G886" s="48"/>
      <c r="H886" s="48"/>
      <c r="I886" s="48"/>
      <c r="J886" s="48"/>
      <c r="K886" s="48"/>
      <c r="L886" s="48"/>
      <c r="M886" s="48"/>
      <c r="N886" s="48"/>
      <c r="O886" s="48"/>
      <c r="P886" s="48"/>
      <c r="Q886" s="48"/>
      <c r="R886" s="48"/>
      <c r="S886" s="48"/>
      <c r="T886" s="48"/>
      <c r="U886" s="48"/>
      <c r="V886" s="48"/>
      <c r="W886" s="48"/>
      <c r="X886" s="48"/>
      <c r="Y886" s="48"/>
      <c r="Z886" s="48"/>
      <c r="AA886" s="48"/>
      <c r="AB886" s="48"/>
      <c r="AC886" s="48"/>
      <c r="AD886" s="48"/>
      <c r="AE886" s="48"/>
      <c r="AF886" s="48"/>
      <c r="AG886" s="48"/>
      <c r="AH886" s="48"/>
      <c r="AI886" s="48"/>
      <c r="AJ886" s="48"/>
      <c r="AK886" s="48"/>
      <c r="AL886" s="48"/>
      <c r="AM886" s="48"/>
      <c r="AN886" s="48"/>
      <c r="AO886" s="48"/>
      <c r="AP886" s="48"/>
      <c r="AQ886" s="48"/>
      <c r="AR886" s="48"/>
      <c r="AS886" s="48"/>
      <c r="AT886" s="48"/>
      <c r="AU886" s="48"/>
      <c r="AV886" s="48"/>
      <c r="AW886" s="48"/>
      <c r="AX886" s="48"/>
      <c r="AY886" s="48"/>
      <c r="AZ886" s="48"/>
      <c r="BA886" s="48"/>
      <c r="BB886" s="48"/>
      <c r="BC886" s="48"/>
      <c r="BD886" s="48"/>
      <c r="BE886" s="48"/>
      <c r="BF886" s="48"/>
      <c r="BG886" s="48"/>
      <c r="BH886" s="48"/>
      <c r="BI886" s="48"/>
      <c r="BJ886" s="48"/>
      <c r="BK886" s="48"/>
    </row>
    <row r="887" spans="1:97" ht="14.25" customHeight="1" x14ac:dyDescent="0.35">
      <c r="A887" s="44" t="s">
        <v>1606</v>
      </c>
      <c r="B887" s="39" t="s">
        <v>1607</v>
      </c>
      <c r="C887" s="39" t="s">
        <v>1608</v>
      </c>
      <c r="D887" s="39" t="s">
        <v>1609</v>
      </c>
      <c r="E887" s="39" t="s">
        <v>1610</v>
      </c>
      <c r="F887" s="48"/>
      <c r="G887" s="48"/>
      <c r="H887" s="48"/>
      <c r="I887" s="48"/>
      <c r="J887" s="48"/>
      <c r="K887" s="48"/>
      <c r="L887" s="48"/>
      <c r="M887" s="48"/>
      <c r="N887" s="48"/>
      <c r="O887" s="48"/>
      <c r="P887" s="48"/>
      <c r="Q887" s="48"/>
      <c r="R887" s="48"/>
      <c r="S887" s="48"/>
      <c r="T887" s="48"/>
      <c r="U887" s="48"/>
      <c r="V887" s="48"/>
      <c r="W887" s="48"/>
      <c r="X887" s="48"/>
      <c r="Y887" s="48"/>
      <c r="Z887" s="48"/>
      <c r="AA887" s="48"/>
      <c r="AB887" s="48"/>
      <c r="AC887" s="48"/>
      <c r="AD887" s="48"/>
      <c r="AE887" s="48"/>
      <c r="AF887" s="48"/>
      <c r="AG887" s="48"/>
      <c r="AH887" s="48"/>
      <c r="AI887" s="48"/>
      <c r="AJ887" s="48"/>
      <c r="AK887" s="48"/>
      <c r="AL887" s="48"/>
      <c r="AM887" s="48"/>
      <c r="AN887" s="48"/>
      <c r="AO887" s="48"/>
      <c r="AP887" s="48"/>
      <c r="AQ887" s="48"/>
      <c r="AR887" s="48"/>
      <c r="AS887" s="48"/>
      <c r="AT887" s="48"/>
      <c r="AU887" s="48"/>
      <c r="AV887" s="48"/>
      <c r="AW887" s="48"/>
      <c r="AX887" s="48"/>
      <c r="AY887" s="48"/>
      <c r="AZ887" s="48"/>
      <c r="BA887" s="48"/>
      <c r="BB887" s="48"/>
      <c r="BC887" s="48"/>
      <c r="BD887" s="48"/>
      <c r="BE887" s="48"/>
      <c r="BF887" s="48"/>
      <c r="BG887" s="48"/>
      <c r="BH887" s="48"/>
      <c r="BI887" s="48"/>
      <c r="BJ887" s="48"/>
      <c r="BK887" s="48"/>
    </row>
    <row r="888" spans="1:97" ht="14.25" customHeight="1" x14ac:dyDescent="0.35">
      <c r="A888" s="527" t="s">
        <v>291</v>
      </c>
      <c r="B888" s="528">
        <v>0.5</v>
      </c>
      <c r="C888" s="528">
        <v>0.25</v>
      </c>
      <c r="D888" s="528">
        <v>0.25</v>
      </c>
      <c r="E888" s="544">
        <v>0</v>
      </c>
      <c r="F888" s="48"/>
      <c r="G888" s="48"/>
      <c r="H888" s="48"/>
      <c r="I888" s="48"/>
      <c r="J888" s="48"/>
      <c r="K888" s="48"/>
      <c r="L888" s="48"/>
      <c r="M888" s="48"/>
      <c r="N888" s="48"/>
      <c r="O888" s="48"/>
      <c r="P888" s="48"/>
      <c r="Q888" s="48"/>
      <c r="R888" s="48"/>
      <c r="S888" s="48"/>
      <c r="T888" s="48"/>
      <c r="U888" s="48"/>
      <c r="V888" s="48"/>
      <c r="W888" s="48"/>
      <c r="X888" s="48"/>
      <c r="Y888" s="48"/>
      <c r="Z888" s="48"/>
      <c r="AA888" s="48"/>
      <c r="AB888" s="48"/>
      <c r="AC888" s="48"/>
      <c r="AD888" s="48"/>
      <c r="AE888" s="48"/>
      <c r="AF888" s="48"/>
      <c r="AG888" s="48"/>
      <c r="AH888" s="48"/>
      <c r="AI888" s="48"/>
      <c r="AJ888" s="48"/>
      <c r="AK888" s="48"/>
      <c r="AL888" s="48"/>
      <c r="AM888" s="48"/>
      <c r="AN888" s="48"/>
      <c r="AO888" s="48"/>
      <c r="AP888" s="48"/>
      <c r="AQ888" s="48"/>
      <c r="AR888" s="48"/>
      <c r="AS888" s="48"/>
      <c r="AT888" s="48"/>
      <c r="AU888" s="48"/>
      <c r="AV888" s="48"/>
      <c r="AW888" s="48"/>
      <c r="AX888" s="48"/>
      <c r="AY888" s="48"/>
      <c r="AZ888" s="48"/>
      <c r="BA888" s="48"/>
      <c r="BB888" s="48"/>
      <c r="BC888" s="48"/>
      <c r="BD888" s="48"/>
      <c r="BE888" s="48"/>
      <c r="BF888" s="48"/>
      <c r="BG888" s="48"/>
      <c r="BH888" s="48"/>
      <c r="BI888" s="48"/>
      <c r="BJ888" s="48"/>
      <c r="BK888" s="48"/>
    </row>
    <row r="889" spans="1:97" ht="14.25" customHeight="1" x14ac:dyDescent="0.35">
      <c r="A889" s="529" t="s">
        <v>148</v>
      </c>
      <c r="B889" s="528">
        <v>0.5</v>
      </c>
      <c r="C889" s="528">
        <v>0.25</v>
      </c>
      <c r="D889" s="528">
        <v>0.25</v>
      </c>
      <c r="E889" s="533">
        <v>0</v>
      </c>
      <c r="F889" s="48"/>
      <c r="G889" s="48"/>
      <c r="H889" s="48"/>
      <c r="I889" s="48"/>
      <c r="J889" s="48"/>
      <c r="K889" s="48"/>
      <c r="L889" s="48"/>
      <c r="M889" s="48"/>
      <c r="N889" s="48"/>
      <c r="O889" s="48"/>
      <c r="P889" s="48"/>
      <c r="Q889" s="48"/>
      <c r="R889" s="48"/>
      <c r="S889" s="48"/>
      <c r="T889" s="48"/>
      <c r="U889" s="48"/>
      <c r="V889" s="48"/>
      <c r="W889" s="48"/>
      <c r="X889" s="48"/>
      <c r="Y889" s="48"/>
      <c r="Z889" s="48"/>
      <c r="AA889" s="48"/>
      <c r="AB889" s="48"/>
      <c r="AC889" s="48"/>
      <c r="AD889" s="48"/>
      <c r="AE889" s="48"/>
      <c r="AF889" s="48"/>
      <c r="AG889" s="48"/>
      <c r="AH889" s="48"/>
      <c r="AI889" s="48"/>
      <c r="AJ889" s="48"/>
      <c r="AK889" s="48"/>
      <c r="AL889" s="48"/>
      <c r="AM889" s="48"/>
      <c r="AN889" s="48"/>
      <c r="AO889" s="48"/>
      <c r="AP889" s="48"/>
      <c r="AQ889" s="48"/>
      <c r="AR889" s="48"/>
      <c r="AS889" s="48"/>
      <c r="AT889" s="48"/>
      <c r="AU889" s="48"/>
      <c r="AV889" s="48"/>
      <c r="AW889" s="48"/>
      <c r="AX889" s="48"/>
      <c r="AY889" s="48"/>
      <c r="AZ889" s="48"/>
      <c r="BA889" s="48"/>
      <c r="BB889" s="48"/>
      <c r="BC889" s="48"/>
      <c r="BD889" s="48"/>
      <c r="BE889" s="48"/>
      <c r="BF889" s="48"/>
      <c r="BG889" s="48"/>
      <c r="BH889" s="48"/>
      <c r="BI889" s="48"/>
      <c r="BJ889" s="48"/>
      <c r="BK889" s="48"/>
    </row>
    <row r="890" spans="1:97" ht="14.25" customHeight="1" x14ac:dyDescent="0.35">
      <c r="A890" s="529" t="s">
        <v>149</v>
      </c>
      <c r="B890" s="528">
        <v>0.5</v>
      </c>
      <c r="C890" s="528">
        <v>0.25</v>
      </c>
      <c r="D890" s="528">
        <v>0.25</v>
      </c>
      <c r="E890" s="533">
        <v>0</v>
      </c>
      <c r="F890" s="48"/>
      <c r="G890" s="48"/>
      <c r="H890" s="48"/>
      <c r="I890" s="48"/>
      <c r="J890" s="48"/>
      <c r="K890" s="48"/>
      <c r="L890" s="48"/>
      <c r="M890" s="48"/>
      <c r="N890" s="48"/>
      <c r="O890" s="48"/>
      <c r="P890" s="48"/>
      <c r="Q890" s="48"/>
      <c r="R890" s="48"/>
      <c r="S890" s="48"/>
      <c r="T890" s="48"/>
      <c r="U890" s="48"/>
      <c r="V890" s="48"/>
      <c r="W890" s="48"/>
      <c r="X890" s="48"/>
      <c r="Y890" s="48"/>
      <c r="Z890" s="48"/>
      <c r="AA890" s="48"/>
      <c r="AB890" s="48"/>
      <c r="AC890" s="48"/>
      <c r="AD890" s="48"/>
      <c r="AE890" s="48"/>
      <c r="AF890" s="48"/>
      <c r="AG890" s="48"/>
      <c r="AH890" s="48"/>
      <c r="AI890" s="48"/>
      <c r="AJ890" s="48"/>
      <c r="AK890" s="48"/>
      <c r="AL890" s="48"/>
      <c r="AM890" s="48"/>
      <c r="AN890" s="48"/>
      <c r="AO890" s="48"/>
      <c r="AP890" s="48"/>
      <c r="AQ890" s="48"/>
      <c r="AR890" s="48"/>
      <c r="AS890" s="48"/>
      <c r="AT890" s="48"/>
      <c r="AU890" s="48"/>
      <c r="AV890" s="48"/>
      <c r="AW890" s="48"/>
      <c r="AX890" s="48"/>
      <c r="AY890" s="48"/>
      <c r="AZ890" s="48"/>
      <c r="BA890" s="48"/>
      <c r="BB890" s="48"/>
      <c r="BC890" s="48"/>
      <c r="BD890" s="48"/>
      <c r="BE890" s="48"/>
      <c r="BF890" s="48"/>
      <c r="BG890" s="48"/>
      <c r="BH890" s="48"/>
      <c r="BI890" s="48"/>
      <c r="BJ890" s="48"/>
      <c r="BK890" s="48"/>
    </row>
    <row r="891" spans="1:97" ht="14.25" customHeight="1" x14ac:dyDescent="0.35">
      <c r="A891" s="529" t="s">
        <v>150</v>
      </c>
      <c r="B891" s="528">
        <v>0.5</v>
      </c>
      <c r="C891" s="528">
        <v>0.25</v>
      </c>
      <c r="D891" s="528">
        <v>0.25</v>
      </c>
      <c r="E891" s="533">
        <v>0</v>
      </c>
      <c r="F891" s="48"/>
      <c r="G891" s="48"/>
      <c r="H891" s="48"/>
      <c r="I891" s="48"/>
      <c r="J891" s="48"/>
      <c r="K891" s="48"/>
      <c r="L891" s="48"/>
      <c r="M891" s="48"/>
      <c r="N891" s="48"/>
      <c r="O891" s="48"/>
      <c r="P891" s="48"/>
      <c r="Q891" s="48"/>
      <c r="R891" s="48"/>
      <c r="S891" s="48"/>
      <c r="T891" s="48"/>
      <c r="U891" s="48"/>
      <c r="V891" s="48"/>
      <c r="W891" s="48"/>
      <c r="X891" s="48"/>
      <c r="Y891" s="48"/>
      <c r="Z891" s="48"/>
      <c r="AA891" s="48"/>
      <c r="AB891" s="48"/>
      <c r="AC891" s="48"/>
      <c r="AD891" s="48"/>
      <c r="AE891" s="48"/>
      <c r="AF891" s="48"/>
      <c r="AG891" s="48"/>
      <c r="AH891" s="48"/>
      <c r="AI891" s="48"/>
      <c r="AJ891" s="48"/>
      <c r="AK891" s="48"/>
      <c r="AL891" s="48"/>
      <c r="AM891" s="48"/>
      <c r="AN891" s="48"/>
      <c r="AO891" s="48"/>
      <c r="AP891" s="48"/>
      <c r="AQ891" s="48"/>
      <c r="AR891" s="48"/>
      <c r="AS891" s="48"/>
      <c r="AT891" s="48"/>
      <c r="AU891" s="48"/>
      <c r="AV891" s="48"/>
      <c r="AW891" s="48"/>
      <c r="AX891" s="48"/>
      <c r="AY891" s="48"/>
      <c r="AZ891" s="48"/>
      <c r="BA891" s="48"/>
      <c r="BB891" s="48"/>
      <c r="BC891" s="48"/>
      <c r="BD891" s="48"/>
      <c r="BE891" s="48"/>
      <c r="BF891" s="48"/>
      <c r="BG891" s="48"/>
      <c r="BH891" s="48"/>
      <c r="BI891" s="48"/>
      <c r="BJ891" s="48"/>
      <c r="BK891" s="48"/>
    </row>
    <row r="892" spans="1:97" ht="14.25" customHeight="1" x14ac:dyDescent="0.35">
      <c r="A892" s="529" t="s">
        <v>151</v>
      </c>
      <c r="B892" s="528">
        <v>0.5</v>
      </c>
      <c r="C892" s="528">
        <v>0.25</v>
      </c>
      <c r="D892" s="528">
        <v>0.25</v>
      </c>
      <c r="E892" s="533">
        <v>0</v>
      </c>
      <c r="F892" s="48"/>
      <c r="G892" s="48"/>
      <c r="H892" s="48"/>
      <c r="I892" s="48"/>
      <c r="J892" s="48"/>
      <c r="K892" s="48"/>
      <c r="L892" s="48"/>
      <c r="M892" s="48"/>
      <c r="N892" s="48"/>
      <c r="O892" s="48"/>
      <c r="P892" s="48"/>
      <c r="Q892" s="48"/>
      <c r="R892" s="48"/>
      <c r="S892" s="48"/>
      <c r="T892" s="48"/>
      <c r="U892" s="48"/>
      <c r="V892" s="48"/>
      <c r="W892" s="48"/>
      <c r="X892" s="48"/>
      <c r="Y892" s="48"/>
      <c r="Z892" s="48"/>
      <c r="AA892" s="48"/>
      <c r="AB892" s="48"/>
      <c r="AC892" s="48"/>
      <c r="AD892" s="48"/>
      <c r="AE892" s="48"/>
      <c r="AF892" s="48"/>
      <c r="AG892" s="48"/>
      <c r="AH892" s="48"/>
      <c r="AI892" s="48"/>
      <c r="AJ892" s="48"/>
      <c r="AK892" s="48"/>
      <c r="AL892" s="48"/>
      <c r="AM892" s="48"/>
      <c r="AN892" s="48"/>
      <c r="AO892" s="48"/>
      <c r="AP892" s="48"/>
      <c r="AQ892" s="48"/>
      <c r="AR892" s="48"/>
      <c r="AS892" s="48"/>
      <c r="AT892" s="48"/>
      <c r="AU892" s="48"/>
      <c r="AV892" s="48"/>
      <c r="AW892" s="48"/>
      <c r="AX892" s="48"/>
      <c r="AY892" s="48"/>
      <c r="AZ892" s="48"/>
      <c r="BA892" s="48"/>
      <c r="BB892" s="48"/>
      <c r="BC892" s="48"/>
      <c r="BD892" s="48"/>
      <c r="BE892" s="48"/>
      <c r="BF892" s="48"/>
      <c r="BG892" s="48"/>
      <c r="BH892" s="48"/>
      <c r="BI892" s="48"/>
      <c r="BJ892" s="48"/>
      <c r="BK892" s="48"/>
    </row>
    <row r="893" spans="1:97" ht="14.25" customHeight="1" x14ac:dyDescent="0.35">
      <c r="A893" s="529" t="s">
        <v>217</v>
      </c>
      <c r="B893" s="528">
        <v>0.5</v>
      </c>
      <c r="C893" s="528">
        <v>0.25</v>
      </c>
      <c r="D893" s="528">
        <v>0.25</v>
      </c>
      <c r="E893" s="533">
        <v>0</v>
      </c>
      <c r="F893" s="48"/>
      <c r="G893" s="48"/>
      <c r="H893" s="48"/>
      <c r="I893" s="48"/>
      <c r="J893" s="48"/>
      <c r="K893" s="48"/>
      <c r="L893" s="48"/>
      <c r="M893" s="48"/>
      <c r="N893" s="48"/>
      <c r="O893" s="48"/>
      <c r="P893" s="48"/>
      <c r="Q893" s="48"/>
      <c r="R893" s="48"/>
      <c r="S893" s="48"/>
      <c r="T893" s="48"/>
      <c r="U893" s="48"/>
      <c r="V893" s="48"/>
      <c r="W893" s="48"/>
      <c r="X893" s="48"/>
      <c r="Y893" s="48"/>
      <c r="Z893" s="48"/>
      <c r="AA893" s="48"/>
      <c r="AB893" s="48"/>
      <c r="AC893" s="48"/>
      <c r="AD893" s="48"/>
      <c r="AE893" s="48"/>
      <c r="AF893" s="48"/>
      <c r="AG893" s="48"/>
      <c r="AH893" s="48"/>
      <c r="AI893" s="48"/>
      <c r="AJ893" s="48"/>
      <c r="AK893" s="48"/>
      <c r="AL893" s="48"/>
      <c r="AM893" s="48"/>
      <c r="AN893" s="48"/>
      <c r="AO893" s="48"/>
      <c r="AP893" s="48"/>
      <c r="AQ893" s="48"/>
      <c r="AR893" s="48"/>
      <c r="AS893" s="48"/>
      <c r="AT893" s="48"/>
      <c r="AU893" s="48"/>
      <c r="AV893" s="48"/>
      <c r="AW893" s="48"/>
      <c r="AX893" s="48"/>
      <c r="AY893" s="48"/>
      <c r="AZ893" s="48"/>
      <c r="BA893" s="48"/>
      <c r="BB893" s="48"/>
      <c r="BC893" s="48"/>
      <c r="BD893" s="48"/>
      <c r="BE893" s="48"/>
      <c r="BF893" s="48"/>
      <c r="BG893" s="48"/>
      <c r="BH893" s="48"/>
      <c r="BI893" s="48"/>
      <c r="BJ893" s="48"/>
      <c r="BK893" s="48"/>
    </row>
    <row r="894" spans="1:97" ht="14.25" customHeight="1" x14ac:dyDescent="0.35">
      <c r="A894" s="529" t="s">
        <v>153</v>
      </c>
      <c r="B894" s="528">
        <v>0.5</v>
      </c>
      <c r="C894" s="528">
        <v>0.25</v>
      </c>
      <c r="D894" s="528">
        <v>0.25</v>
      </c>
      <c r="E894" s="533">
        <v>0</v>
      </c>
      <c r="F894" s="48"/>
      <c r="G894" s="48"/>
      <c r="H894" s="48"/>
      <c r="I894" s="48"/>
      <c r="J894" s="48"/>
      <c r="K894" s="48"/>
      <c r="L894" s="48"/>
      <c r="M894" s="48"/>
      <c r="N894" s="48"/>
      <c r="O894" s="48"/>
      <c r="P894" s="48"/>
      <c r="Q894" s="48"/>
      <c r="R894" s="48"/>
      <c r="S894" s="48"/>
      <c r="T894" s="48"/>
      <c r="U894" s="48"/>
      <c r="V894" s="48"/>
      <c r="W894" s="48"/>
      <c r="X894" s="48"/>
      <c r="Y894" s="48"/>
      <c r="Z894" s="48"/>
      <c r="AA894" s="48"/>
      <c r="AB894" s="48"/>
      <c r="AC894" s="48"/>
      <c r="AD894" s="48"/>
      <c r="AE894" s="48"/>
      <c r="AF894" s="48"/>
      <c r="AG894" s="48"/>
      <c r="AH894" s="48"/>
      <c r="AI894" s="48"/>
      <c r="AJ894" s="48"/>
      <c r="AK894" s="48"/>
      <c r="AL894" s="48"/>
      <c r="AM894" s="48"/>
      <c r="AN894" s="48"/>
      <c r="AO894" s="48"/>
      <c r="AP894" s="48"/>
      <c r="AQ894" s="48"/>
      <c r="AR894" s="48"/>
      <c r="AS894" s="48"/>
      <c r="AT894" s="48"/>
      <c r="AU894" s="48"/>
      <c r="AV894" s="48"/>
      <c r="AW894" s="48"/>
      <c r="AX894" s="48"/>
      <c r="AY894" s="48"/>
      <c r="AZ894" s="48"/>
      <c r="BA894" s="48"/>
      <c r="BB894" s="48"/>
      <c r="BC894" s="48"/>
      <c r="BD894" s="48"/>
      <c r="BE894" s="48"/>
      <c r="BF894" s="48"/>
      <c r="BG894" s="48"/>
      <c r="BH894" s="48"/>
      <c r="BI894" s="48"/>
      <c r="BJ894" s="48"/>
      <c r="BK894" s="48"/>
    </row>
    <row r="895" spans="1:97" ht="14.25" customHeight="1" x14ac:dyDescent="0.35">
      <c r="A895" s="529" t="s">
        <v>154</v>
      </c>
      <c r="B895" s="528">
        <v>0.5</v>
      </c>
      <c r="C895" s="528">
        <v>0.25</v>
      </c>
      <c r="D895" s="528">
        <v>0.25</v>
      </c>
      <c r="E895" s="533">
        <v>0</v>
      </c>
      <c r="F895" s="48"/>
      <c r="G895" s="48"/>
      <c r="H895" s="48"/>
      <c r="I895" s="48"/>
      <c r="J895" s="48"/>
      <c r="K895" s="48"/>
      <c r="L895" s="48"/>
      <c r="M895" s="48"/>
      <c r="N895" s="48"/>
      <c r="O895" s="48"/>
      <c r="P895" s="48"/>
      <c r="Q895" s="48"/>
      <c r="R895" s="48"/>
      <c r="S895" s="48"/>
      <c r="T895" s="48"/>
      <c r="U895" s="48"/>
      <c r="V895" s="48"/>
      <c r="W895" s="48"/>
      <c r="X895" s="48"/>
      <c r="Y895" s="48"/>
      <c r="Z895" s="48"/>
      <c r="AA895" s="48"/>
      <c r="AB895" s="48"/>
      <c r="AC895" s="48"/>
      <c r="AD895" s="48"/>
      <c r="AE895" s="48"/>
      <c r="AF895" s="48"/>
      <c r="AG895" s="48"/>
      <c r="AH895" s="48"/>
      <c r="AI895" s="48"/>
      <c r="AJ895" s="48"/>
      <c r="AK895" s="48"/>
      <c r="AL895" s="48"/>
      <c r="AM895" s="48"/>
      <c r="AN895" s="48"/>
      <c r="AO895" s="48"/>
      <c r="AP895" s="48"/>
      <c r="AQ895" s="48"/>
      <c r="AR895" s="48"/>
      <c r="AS895" s="48"/>
      <c r="AT895" s="48"/>
      <c r="AU895" s="48"/>
      <c r="AV895" s="48"/>
      <c r="AW895" s="48"/>
      <c r="AX895" s="48"/>
      <c r="AY895" s="48"/>
      <c r="AZ895" s="48"/>
      <c r="BA895" s="48"/>
      <c r="BB895" s="48"/>
      <c r="BC895" s="48"/>
      <c r="BD895" s="48"/>
      <c r="BE895" s="48"/>
      <c r="BF895" s="48"/>
      <c r="BG895" s="48"/>
      <c r="BH895" s="48"/>
      <c r="BI895" s="48"/>
      <c r="BJ895" s="48"/>
      <c r="BK895" s="48"/>
    </row>
    <row r="896" spans="1:97" ht="14.25" customHeight="1" x14ac:dyDescent="0.35">
      <c r="A896" s="529" t="s">
        <v>155</v>
      </c>
      <c r="B896" s="528">
        <v>0.5</v>
      </c>
      <c r="C896" s="528">
        <v>0.25</v>
      </c>
      <c r="D896" s="528">
        <v>0.25</v>
      </c>
      <c r="E896" s="533">
        <v>0</v>
      </c>
      <c r="F896" s="48"/>
      <c r="G896" s="48"/>
      <c r="H896" s="48"/>
      <c r="I896" s="48"/>
      <c r="J896" s="48"/>
      <c r="K896" s="48"/>
      <c r="L896" s="48"/>
      <c r="M896" s="48"/>
      <c r="N896" s="48"/>
      <c r="O896" s="48"/>
      <c r="P896" s="48"/>
      <c r="Q896" s="48"/>
      <c r="R896" s="48"/>
      <c r="S896" s="48"/>
      <c r="T896" s="48"/>
      <c r="U896" s="48"/>
      <c r="V896" s="48"/>
      <c r="W896" s="48"/>
      <c r="X896" s="48"/>
      <c r="Y896" s="48"/>
      <c r="Z896" s="48"/>
      <c r="AA896" s="48"/>
      <c r="AB896" s="48"/>
      <c r="AC896" s="48"/>
      <c r="AD896" s="48"/>
      <c r="AE896" s="48"/>
      <c r="AF896" s="48"/>
      <c r="AG896" s="48"/>
      <c r="AH896" s="48"/>
      <c r="AI896" s="48"/>
      <c r="AJ896" s="48"/>
      <c r="AK896" s="48"/>
      <c r="AL896" s="48"/>
      <c r="AM896" s="48"/>
      <c r="AN896" s="48"/>
      <c r="AO896" s="48"/>
      <c r="AP896" s="48"/>
      <c r="AQ896" s="48"/>
      <c r="AR896" s="48"/>
      <c r="AS896" s="48"/>
      <c r="AT896" s="48"/>
      <c r="AU896" s="48"/>
      <c r="AV896" s="48"/>
      <c r="AW896" s="48"/>
      <c r="AX896" s="48"/>
      <c r="AY896" s="48"/>
      <c r="AZ896" s="48"/>
      <c r="BA896" s="48"/>
      <c r="BB896" s="48"/>
      <c r="BC896" s="48"/>
      <c r="BD896" s="48"/>
      <c r="BE896" s="48"/>
      <c r="BF896" s="48"/>
      <c r="BG896" s="48"/>
      <c r="BH896" s="48"/>
      <c r="BI896" s="48"/>
      <c r="BJ896" s="48"/>
      <c r="BK896" s="48"/>
    </row>
    <row r="897" spans="1:63" ht="14.25" customHeight="1" x14ac:dyDescent="0.35">
      <c r="A897" s="529" t="s">
        <v>156</v>
      </c>
      <c r="B897" s="528">
        <v>0.5</v>
      </c>
      <c r="C897" s="528">
        <v>0.25</v>
      </c>
      <c r="D897" s="528">
        <v>0.25</v>
      </c>
      <c r="E897" s="533">
        <v>0</v>
      </c>
      <c r="F897" s="48"/>
      <c r="G897" s="48"/>
      <c r="H897" s="48"/>
      <c r="I897" s="48"/>
      <c r="J897" s="48"/>
      <c r="K897" s="48"/>
      <c r="L897" s="48"/>
      <c r="M897" s="48"/>
      <c r="N897" s="48"/>
      <c r="O897" s="48"/>
      <c r="P897" s="48"/>
      <c r="Q897" s="48"/>
      <c r="R897" s="48"/>
      <c r="S897" s="48"/>
      <c r="T897" s="48"/>
      <c r="U897" s="48"/>
      <c r="V897" s="48"/>
      <c r="W897" s="48"/>
      <c r="X897" s="48"/>
      <c r="Y897" s="48"/>
      <c r="Z897" s="48"/>
      <c r="AA897" s="48"/>
      <c r="AB897" s="48"/>
      <c r="AC897" s="48"/>
      <c r="AD897" s="48"/>
      <c r="AE897" s="48"/>
      <c r="AF897" s="48"/>
      <c r="AG897" s="48"/>
      <c r="AH897" s="48"/>
      <c r="AI897" s="48"/>
      <c r="AJ897" s="48"/>
      <c r="AK897" s="48"/>
      <c r="AL897" s="48"/>
      <c r="AM897" s="48"/>
      <c r="AN897" s="48"/>
      <c r="AO897" s="48"/>
      <c r="AP897" s="48"/>
      <c r="AQ897" s="48"/>
      <c r="AR897" s="48"/>
      <c r="AS897" s="48"/>
      <c r="AT897" s="48"/>
      <c r="AU897" s="48"/>
      <c r="AV897" s="48"/>
      <c r="AW897" s="48"/>
      <c r="AX897" s="48"/>
      <c r="AY897" s="48"/>
      <c r="AZ897" s="48"/>
      <c r="BA897" s="48"/>
      <c r="BB897" s="48"/>
      <c r="BC897" s="48"/>
      <c r="BD897" s="48"/>
      <c r="BE897" s="48"/>
      <c r="BF897" s="48"/>
      <c r="BG897" s="48"/>
      <c r="BH897" s="48"/>
      <c r="BI897" s="48"/>
      <c r="BJ897" s="48"/>
      <c r="BK897" s="48"/>
    </row>
    <row r="898" spans="1:63" ht="14.25" customHeight="1" x14ac:dyDescent="0.35">
      <c r="A898" s="529" t="s">
        <v>157</v>
      </c>
      <c r="B898" s="528">
        <v>0.5</v>
      </c>
      <c r="C898" s="528">
        <v>0.25</v>
      </c>
      <c r="D898" s="528">
        <v>0.25</v>
      </c>
      <c r="E898" s="533">
        <v>0</v>
      </c>
      <c r="F898" s="48"/>
      <c r="G898" s="48"/>
      <c r="H898" s="48"/>
      <c r="I898" s="48"/>
      <c r="J898" s="48"/>
      <c r="K898" s="48"/>
      <c r="L898" s="48"/>
      <c r="M898" s="48"/>
      <c r="N898" s="48"/>
      <c r="O898" s="48"/>
      <c r="P898" s="48"/>
      <c r="Q898" s="48"/>
      <c r="R898" s="48"/>
      <c r="S898" s="48"/>
      <c r="T898" s="48"/>
      <c r="U898" s="48"/>
      <c r="V898" s="48"/>
      <c r="W898" s="48"/>
      <c r="X898" s="48"/>
      <c r="Y898" s="48"/>
      <c r="Z898" s="48"/>
      <c r="AA898" s="48"/>
      <c r="AB898" s="48"/>
      <c r="AC898" s="48"/>
      <c r="AD898" s="48"/>
      <c r="AE898" s="48"/>
      <c r="AF898" s="48"/>
      <c r="AG898" s="48"/>
      <c r="AH898" s="48"/>
      <c r="AI898" s="48"/>
      <c r="AJ898" s="48"/>
      <c r="AK898" s="48"/>
      <c r="AL898" s="48"/>
      <c r="AM898" s="48"/>
      <c r="AN898" s="48"/>
      <c r="AO898" s="48"/>
      <c r="AP898" s="48"/>
      <c r="AQ898" s="48"/>
      <c r="AR898" s="48"/>
      <c r="AS898" s="48"/>
      <c r="AT898" s="48"/>
      <c r="AU898" s="48"/>
      <c r="AV898" s="48"/>
      <c r="AW898" s="48"/>
      <c r="AX898" s="48"/>
      <c r="AY898" s="48"/>
      <c r="AZ898" s="48"/>
      <c r="BA898" s="48"/>
      <c r="BB898" s="48"/>
      <c r="BC898" s="48"/>
      <c r="BD898" s="48"/>
      <c r="BE898" s="48"/>
      <c r="BF898" s="48"/>
      <c r="BG898" s="48"/>
      <c r="BH898" s="48"/>
      <c r="BI898" s="48"/>
      <c r="BJ898" s="48"/>
      <c r="BK898" s="48"/>
    </row>
    <row r="899" spans="1:63" ht="14.25" customHeight="1" x14ac:dyDescent="0.35">
      <c r="A899" s="529" t="s">
        <v>158</v>
      </c>
      <c r="B899" s="528">
        <v>0.5</v>
      </c>
      <c r="C899" s="528">
        <v>0.25</v>
      </c>
      <c r="D899" s="528">
        <v>0.25</v>
      </c>
      <c r="E899" s="533">
        <v>0</v>
      </c>
      <c r="F899" s="48"/>
      <c r="G899" s="48"/>
      <c r="H899" s="48"/>
      <c r="I899" s="48"/>
      <c r="J899" s="48"/>
      <c r="K899" s="48"/>
      <c r="L899" s="48"/>
      <c r="M899" s="48"/>
      <c r="N899" s="48"/>
      <c r="O899" s="48"/>
      <c r="P899" s="48"/>
      <c r="Q899" s="48"/>
      <c r="R899" s="48"/>
      <c r="S899" s="48"/>
      <c r="T899" s="48"/>
      <c r="U899" s="48"/>
      <c r="V899" s="48"/>
      <c r="W899" s="48"/>
      <c r="X899" s="48"/>
      <c r="Y899" s="48"/>
      <c r="Z899" s="48"/>
      <c r="AA899" s="48"/>
      <c r="AB899" s="48"/>
      <c r="AC899" s="48"/>
      <c r="AD899" s="48"/>
      <c r="AE899" s="48"/>
      <c r="AF899" s="48"/>
      <c r="AG899" s="48"/>
      <c r="AH899" s="48"/>
      <c r="AI899" s="48"/>
      <c r="AJ899" s="48"/>
      <c r="AK899" s="48"/>
      <c r="AL899" s="48"/>
      <c r="AM899" s="48"/>
      <c r="AN899" s="48"/>
      <c r="AO899" s="48"/>
      <c r="AP899" s="48"/>
      <c r="AQ899" s="48"/>
      <c r="AR899" s="48"/>
      <c r="AS899" s="48"/>
      <c r="AT899" s="48"/>
      <c r="AU899" s="48"/>
      <c r="AV899" s="48"/>
      <c r="AW899" s="48"/>
      <c r="AX899" s="48"/>
      <c r="AY899" s="48"/>
      <c r="AZ899" s="48"/>
      <c r="BA899" s="48"/>
      <c r="BB899" s="48"/>
      <c r="BC899" s="48"/>
      <c r="BD899" s="48"/>
      <c r="BE899" s="48"/>
      <c r="BF899" s="48"/>
      <c r="BG899" s="48"/>
      <c r="BH899" s="48"/>
      <c r="BI899" s="48"/>
      <c r="BJ899" s="48"/>
      <c r="BK899" s="48"/>
    </row>
    <row r="900" spans="1:63" ht="14.25" customHeight="1" x14ac:dyDescent="0.35">
      <c r="A900" s="529" t="s">
        <v>159</v>
      </c>
      <c r="B900" s="528">
        <v>0.5</v>
      </c>
      <c r="C900" s="528">
        <v>0.25</v>
      </c>
      <c r="D900" s="528">
        <v>0.25</v>
      </c>
      <c r="E900" s="533">
        <v>0</v>
      </c>
      <c r="F900" s="48"/>
      <c r="G900" s="48"/>
      <c r="H900" s="48"/>
      <c r="I900" s="48"/>
      <c r="J900" s="48"/>
      <c r="K900" s="48"/>
      <c r="L900" s="48"/>
      <c r="M900" s="48"/>
      <c r="N900" s="48"/>
      <c r="O900" s="48"/>
      <c r="P900" s="48"/>
      <c r="Q900" s="48"/>
      <c r="R900" s="48"/>
      <c r="S900" s="48"/>
      <c r="T900" s="48"/>
      <c r="U900" s="48"/>
      <c r="V900" s="48"/>
      <c r="W900" s="48"/>
      <c r="X900" s="48"/>
      <c r="Y900" s="48"/>
      <c r="Z900" s="48"/>
      <c r="AA900" s="48"/>
      <c r="AB900" s="48"/>
      <c r="AC900" s="48"/>
      <c r="AD900" s="48"/>
      <c r="AE900" s="48"/>
      <c r="AF900" s="48"/>
      <c r="AG900" s="48"/>
      <c r="AH900" s="48"/>
      <c r="AI900" s="48"/>
      <c r="AJ900" s="48"/>
      <c r="AK900" s="48"/>
      <c r="AL900" s="48"/>
      <c r="AM900" s="48"/>
      <c r="AN900" s="48"/>
      <c r="AO900" s="48"/>
      <c r="AP900" s="48"/>
      <c r="AQ900" s="48"/>
      <c r="AR900" s="48"/>
      <c r="AS900" s="48"/>
      <c r="AT900" s="48"/>
      <c r="AU900" s="48"/>
      <c r="AV900" s="48"/>
      <c r="AW900" s="48"/>
      <c r="AX900" s="48"/>
      <c r="AY900" s="48"/>
      <c r="AZ900" s="48"/>
      <c r="BA900" s="48"/>
      <c r="BB900" s="48"/>
      <c r="BC900" s="48"/>
      <c r="BD900" s="48"/>
      <c r="BE900" s="48"/>
      <c r="BF900" s="48"/>
      <c r="BG900" s="48"/>
      <c r="BH900" s="48"/>
      <c r="BI900" s="48"/>
      <c r="BJ900" s="48"/>
      <c r="BK900" s="48"/>
    </row>
    <row r="901" spans="1:63" ht="14.25" customHeight="1" x14ac:dyDescent="0.35">
      <c r="A901" s="529" t="s">
        <v>160</v>
      </c>
      <c r="B901" s="528">
        <v>0.5</v>
      </c>
      <c r="C901" s="528">
        <v>0.25</v>
      </c>
      <c r="D901" s="528">
        <v>0.25</v>
      </c>
      <c r="E901" s="533">
        <v>0</v>
      </c>
      <c r="F901" s="48"/>
      <c r="G901" s="48"/>
      <c r="H901" s="48"/>
      <c r="I901" s="48"/>
      <c r="J901" s="48"/>
      <c r="K901" s="48"/>
      <c r="L901" s="48"/>
      <c r="M901" s="48"/>
      <c r="N901" s="48"/>
      <c r="O901" s="48"/>
      <c r="P901" s="48"/>
      <c r="Q901" s="48"/>
      <c r="R901" s="48"/>
      <c r="S901" s="48"/>
      <c r="T901" s="48"/>
      <c r="U901" s="48"/>
      <c r="V901" s="48"/>
      <c r="W901" s="48"/>
      <c r="X901" s="48"/>
      <c r="Y901" s="48"/>
      <c r="Z901" s="48"/>
      <c r="AA901" s="48"/>
      <c r="AB901" s="48"/>
      <c r="AC901" s="48"/>
      <c r="AD901" s="48"/>
      <c r="AE901" s="48"/>
      <c r="AF901" s="48"/>
      <c r="AG901" s="48"/>
      <c r="AH901" s="48"/>
      <c r="AI901" s="48"/>
      <c r="AJ901" s="48"/>
      <c r="AK901" s="48"/>
      <c r="AL901" s="48"/>
      <c r="AM901" s="48"/>
      <c r="AN901" s="48"/>
      <c r="AO901" s="48"/>
      <c r="AP901" s="48"/>
      <c r="AQ901" s="48"/>
      <c r="AR901" s="48"/>
      <c r="AS901" s="48"/>
      <c r="AT901" s="48"/>
      <c r="AU901" s="48"/>
      <c r="AV901" s="48"/>
      <c r="AW901" s="48"/>
      <c r="AX901" s="48"/>
      <c r="AY901" s="48"/>
      <c r="AZ901" s="48"/>
      <c r="BA901" s="48"/>
      <c r="BB901" s="48"/>
      <c r="BC901" s="48"/>
      <c r="BD901" s="48"/>
      <c r="BE901" s="48"/>
      <c r="BF901" s="48"/>
      <c r="BG901" s="48"/>
      <c r="BH901" s="48"/>
      <c r="BI901" s="48"/>
      <c r="BJ901" s="48"/>
      <c r="BK901" s="48"/>
    </row>
    <row r="902" spans="1:63" ht="14.25" customHeight="1" x14ac:dyDescent="0.35">
      <c r="A902" s="529" t="s">
        <v>161</v>
      </c>
      <c r="B902" s="528">
        <v>0.5</v>
      </c>
      <c r="C902" s="528">
        <v>0.25</v>
      </c>
      <c r="D902" s="528">
        <v>0.25</v>
      </c>
      <c r="E902" s="544">
        <v>0</v>
      </c>
      <c r="F902" s="48"/>
      <c r="G902" s="48"/>
      <c r="H902" s="48"/>
      <c r="I902" s="48"/>
      <c r="J902" s="48"/>
      <c r="K902" s="48"/>
      <c r="L902" s="48"/>
      <c r="M902" s="48"/>
      <c r="N902" s="48"/>
      <c r="O902" s="48"/>
      <c r="P902" s="48"/>
      <c r="Q902" s="48"/>
      <c r="R902" s="48"/>
      <c r="S902" s="48"/>
      <c r="T902" s="48"/>
      <c r="U902" s="48"/>
      <c r="V902" s="48"/>
      <c r="W902" s="48"/>
      <c r="X902" s="48"/>
      <c r="Y902" s="48"/>
      <c r="Z902" s="48"/>
      <c r="AA902" s="48"/>
      <c r="AB902" s="48"/>
      <c r="AC902" s="48"/>
      <c r="AD902" s="48"/>
      <c r="AE902" s="48"/>
      <c r="AF902" s="48"/>
      <c r="AG902" s="48"/>
      <c r="AH902" s="48"/>
      <c r="AI902" s="48"/>
      <c r="AJ902" s="48"/>
      <c r="AK902" s="48"/>
      <c r="AL902" s="48"/>
      <c r="AM902" s="48"/>
      <c r="AN902" s="48"/>
      <c r="AO902" s="48"/>
      <c r="AP902" s="48"/>
      <c r="AQ902" s="48"/>
      <c r="AR902" s="48"/>
      <c r="AS902" s="48"/>
      <c r="AT902" s="48"/>
      <c r="AU902" s="48"/>
      <c r="AV902" s="48"/>
      <c r="AW902" s="48"/>
      <c r="AX902" s="48"/>
      <c r="AY902" s="48"/>
      <c r="AZ902" s="48"/>
      <c r="BA902" s="48"/>
      <c r="BB902" s="48"/>
      <c r="BC902" s="48"/>
      <c r="BD902" s="48"/>
      <c r="BE902" s="48"/>
      <c r="BF902" s="48"/>
      <c r="BG902" s="48"/>
      <c r="BH902" s="48"/>
      <c r="BI902" s="48"/>
      <c r="BJ902" s="48"/>
      <c r="BK902" s="48"/>
    </row>
    <row r="903" spans="1:63" ht="14.25" customHeight="1" x14ac:dyDescent="0.35">
      <c r="A903" s="529" t="s">
        <v>162</v>
      </c>
      <c r="B903" s="528">
        <v>0.5</v>
      </c>
      <c r="C903" s="528">
        <v>0.25</v>
      </c>
      <c r="D903" s="528">
        <v>0.25</v>
      </c>
      <c r="E903" s="533">
        <v>0</v>
      </c>
      <c r="F903" s="48"/>
      <c r="G903" s="48"/>
      <c r="H903" s="48"/>
      <c r="I903" s="48"/>
      <c r="J903" s="48"/>
      <c r="K903" s="48"/>
      <c r="L903" s="48"/>
      <c r="M903" s="48"/>
      <c r="N903" s="48"/>
      <c r="O903" s="48"/>
      <c r="P903" s="48"/>
      <c r="Q903" s="48"/>
      <c r="R903" s="48"/>
      <c r="S903" s="48"/>
      <c r="T903" s="48"/>
      <c r="U903" s="48"/>
      <c r="V903" s="48"/>
      <c r="W903" s="48"/>
      <c r="X903" s="48"/>
      <c r="Y903" s="48"/>
      <c r="Z903" s="48"/>
      <c r="AA903" s="48"/>
      <c r="AB903" s="48"/>
      <c r="AC903" s="48"/>
      <c r="AD903" s="48"/>
      <c r="AE903" s="48"/>
      <c r="AF903" s="48"/>
      <c r="AG903" s="48"/>
      <c r="AH903" s="48"/>
      <c r="AI903" s="48"/>
      <c r="AJ903" s="48"/>
      <c r="AK903" s="48"/>
      <c r="AL903" s="48"/>
      <c r="AM903" s="48"/>
      <c r="AN903" s="48"/>
      <c r="AO903" s="48"/>
      <c r="AP903" s="48"/>
      <c r="AQ903" s="48"/>
      <c r="AR903" s="48"/>
      <c r="AS903" s="48"/>
      <c r="AT903" s="48"/>
      <c r="AU903" s="48"/>
      <c r="AV903" s="48"/>
      <c r="AW903" s="48"/>
      <c r="AX903" s="48"/>
      <c r="AY903" s="48"/>
      <c r="AZ903" s="48"/>
      <c r="BA903" s="48"/>
      <c r="BB903" s="48"/>
      <c r="BC903" s="48"/>
      <c r="BD903" s="48"/>
      <c r="BE903" s="48"/>
      <c r="BF903" s="48"/>
      <c r="BG903" s="48"/>
      <c r="BH903" s="48"/>
      <c r="BI903" s="48"/>
      <c r="BJ903" s="48"/>
      <c r="BK903" s="48"/>
    </row>
    <row r="904" spans="1:63" ht="14.25" customHeight="1" x14ac:dyDescent="0.35">
      <c r="A904" s="529" t="s">
        <v>292</v>
      </c>
      <c r="B904" s="528">
        <v>0.5</v>
      </c>
      <c r="C904" s="528">
        <v>0.25</v>
      </c>
      <c r="D904" s="528">
        <v>0.25</v>
      </c>
      <c r="E904" s="533">
        <v>0</v>
      </c>
      <c r="F904" s="48"/>
      <c r="G904" s="48"/>
      <c r="H904" s="48"/>
      <c r="I904" s="48"/>
      <c r="J904" s="48"/>
      <c r="K904" s="48"/>
      <c r="L904" s="48"/>
      <c r="M904" s="48"/>
      <c r="N904" s="48"/>
      <c r="O904" s="48"/>
      <c r="P904" s="48"/>
      <c r="Q904" s="48"/>
      <c r="R904" s="48"/>
      <c r="S904" s="48"/>
      <c r="T904" s="48"/>
      <c r="U904" s="48"/>
      <c r="V904" s="48"/>
      <c r="W904" s="48"/>
      <c r="X904" s="48"/>
      <c r="Y904" s="48"/>
      <c r="Z904" s="48"/>
      <c r="AA904" s="48"/>
      <c r="AB904" s="48"/>
      <c r="AC904" s="48"/>
      <c r="AD904" s="48"/>
      <c r="AE904" s="48"/>
      <c r="AF904" s="48"/>
      <c r="AG904" s="48"/>
      <c r="AH904" s="48"/>
      <c r="AI904" s="48"/>
      <c r="AJ904" s="48"/>
      <c r="AK904" s="48"/>
      <c r="AL904" s="48"/>
      <c r="AM904" s="48"/>
      <c r="AN904" s="48"/>
      <c r="AO904" s="48"/>
      <c r="AP904" s="48"/>
      <c r="AQ904" s="48"/>
      <c r="AR904" s="48"/>
      <c r="AS904" s="48"/>
      <c r="AT904" s="48"/>
      <c r="AU904" s="48"/>
      <c r="AV904" s="48"/>
      <c r="AW904" s="48"/>
      <c r="AX904" s="48"/>
      <c r="AY904" s="48"/>
      <c r="AZ904" s="48"/>
      <c r="BA904" s="48"/>
      <c r="BB904" s="48"/>
      <c r="BC904" s="48"/>
      <c r="BD904" s="48"/>
      <c r="BE904" s="48"/>
      <c r="BF904" s="48"/>
      <c r="BG904" s="48"/>
      <c r="BH904" s="48"/>
      <c r="BI904" s="48"/>
      <c r="BJ904" s="48"/>
      <c r="BK904" s="48"/>
    </row>
    <row r="905" spans="1:63" ht="14.25" customHeight="1" x14ac:dyDescent="0.35">
      <c r="A905" s="529" t="s">
        <v>164</v>
      </c>
      <c r="B905" s="528">
        <v>0.5</v>
      </c>
      <c r="C905" s="528">
        <v>0.25</v>
      </c>
      <c r="D905" s="528">
        <v>0.25</v>
      </c>
      <c r="E905" s="533">
        <v>0</v>
      </c>
      <c r="F905" s="48"/>
      <c r="G905" s="48"/>
      <c r="H905" s="48"/>
      <c r="I905" s="48"/>
      <c r="J905" s="48"/>
      <c r="K905" s="48"/>
      <c r="L905" s="48"/>
      <c r="M905" s="48"/>
      <c r="N905" s="48"/>
      <c r="O905" s="48"/>
      <c r="P905" s="48"/>
      <c r="Q905" s="48"/>
      <c r="R905" s="48"/>
      <c r="S905" s="48"/>
      <c r="T905" s="48"/>
      <c r="U905" s="48"/>
      <c r="V905" s="48"/>
      <c r="W905" s="48"/>
      <c r="X905" s="48"/>
      <c r="Y905" s="48"/>
      <c r="Z905" s="48"/>
      <c r="AA905" s="48"/>
      <c r="AB905" s="48"/>
      <c r="AC905" s="48"/>
      <c r="AD905" s="48"/>
      <c r="AE905" s="48"/>
      <c r="AF905" s="48"/>
      <c r="AG905" s="48"/>
      <c r="AH905" s="48"/>
      <c r="AI905" s="48"/>
      <c r="AJ905" s="48"/>
      <c r="AK905" s="48"/>
      <c r="AL905" s="48"/>
      <c r="AM905" s="48"/>
      <c r="AN905" s="48"/>
      <c r="AO905" s="48"/>
      <c r="AP905" s="48"/>
      <c r="AQ905" s="48"/>
      <c r="AR905" s="48"/>
      <c r="AS905" s="48"/>
      <c r="AT905" s="48"/>
      <c r="AU905" s="48"/>
      <c r="AV905" s="48"/>
      <c r="AW905" s="48"/>
      <c r="AX905" s="48"/>
      <c r="AY905" s="48"/>
      <c r="AZ905" s="48"/>
      <c r="BA905" s="48"/>
      <c r="BB905" s="48"/>
      <c r="BC905" s="48"/>
      <c r="BD905" s="48"/>
      <c r="BE905" s="48"/>
      <c r="BF905" s="48"/>
      <c r="BG905" s="48"/>
      <c r="BH905" s="48"/>
      <c r="BI905" s="48"/>
      <c r="BJ905" s="48"/>
      <c r="BK905" s="48"/>
    </row>
    <row r="906" spans="1:63" ht="14.25" customHeight="1" x14ac:dyDescent="0.35">
      <c r="A906" s="529" t="s">
        <v>165</v>
      </c>
      <c r="B906" s="528">
        <v>0.5</v>
      </c>
      <c r="C906" s="528">
        <v>0.25</v>
      </c>
      <c r="D906" s="528">
        <v>0.25</v>
      </c>
      <c r="E906" s="544">
        <v>0</v>
      </c>
      <c r="F906" s="48"/>
      <c r="G906" s="48"/>
      <c r="H906" s="48"/>
      <c r="I906" s="48"/>
      <c r="J906" s="48"/>
      <c r="K906" s="48"/>
      <c r="L906" s="48"/>
      <c r="M906" s="48"/>
      <c r="N906" s="48"/>
      <c r="O906" s="48"/>
      <c r="P906" s="48"/>
      <c r="Q906" s="48"/>
      <c r="R906" s="48"/>
      <c r="S906" s="48"/>
      <c r="T906" s="48"/>
      <c r="U906" s="48"/>
      <c r="V906" s="48"/>
      <c r="W906" s="48"/>
      <c r="X906" s="48"/>
      <c r="Y906" s="48"/>
      <c r="Z906" s="48"/>
      <c r="AA906" s="48"/>
      <c r="AB906" s="48"/>
      <c r="AC906" s="48"/>
      <c r="AD906" s="48"/>
      <c r="AE906" s="48"/>
      <c r="AF906" s="48"/>
      <c r="AG906" s="48"/>
      <c r="AH906" s="48"/>
      <c r="AI906" s="48"/>
      <c r="AJ906" s="48"/>
      <c r="AK906" s="48"/>
      <c r="AL906" s="48"/>
      <c r="AM906" s="48"/>
      <c r="AN906" s="48"/>
      <c r="AO906" s="48"/>
      <c r="AP906" s="48"/>
      <c r="AQ906" s="48"/>
      <c r="AR906" s="48"/>
      <c r="AS906" s="48"/>
      <c r="AT906" s="48"/>
      <c r="AU906" s="48"/>
      <c r="AV906" s="48"/>
      <c r="AW906" s="48"/>
      <c r="AX906" s="48"/>
      <c r="AY906" s="48"/>
      <c r="AZ906" s="48"/>
      <c r="BA906" s="48"/>
      <c r="BB906" s="48"/>
      <c r="BC906" s="48"/>
      <c r="BD906" s="48"/>
      <c r="BE906" s="48"/>
      <c r="BF906" s="48"/>
      <c r="BG906" s="48"/>
      <c r="BH906" s="48"/>
      <c r="BI906" s="48"/>
      <c r="BJ906" s="48"/>
      <c r="BK906" s="48"/>
    </row>
    <row r="907" spans="1:63" ht="14.25" customHeight="1" x14ac:dyDescent="0.35">
      <c r="A907" s="529" t="s">
        <v>166</v>
      </c>
      <c r="B907" s="528">
        <v>0.5</v>
      </c>
      <c r="C907" s="528">
        <v>0.25</v>
      </c>
      <c r="D907" s="528">
        <v>0.25</v>
      </c>
      <c r="E907" s="544">
        <v>0</v>
      </c>
      <c r="F907" s="48"/>
      <c r="G907" s="48"/>
      <c r="H907" s="48"/>
      <c r="I907" s="48"/>
      <c r="J907" s="48"/>
      <c r="K907" s="48"/>
      <c r="L907" s="48"/>
      <c r="M907" s="48"/>
      <c r="N907" s="48"/>
      <c r="O907" s="48"/>
      <c r="P907" s="48"/>
      <c r="Q907" s="48"/>
      <c r="R907" s="48"/>
      <c r="S907" s="48"/>
      <c r="T907" s="48"/>
      <c r="U907" s="48"/>
      <c r="V907" s="48"/>
      <c r="W907" s="48"/>
      <c r="X907" s="48"/>
      <c r="Y907" s="48"/>
      <c r="Z907" s="48"/>
      <c r="AA907" s="48"/>
      <c r="AB907" s="48"/>
      <c r="AC907" s="48"/>
      <c r="AD907" s="48"/>
      <c r="AE907" s="48"/>
      <c r="AF907" s="48"/>
      <c r="AG907" s="48"/>
      <c r="AH907" s="48"/>
      <c r="AI907" s="48"/>
      <c r="AJ907" s="48"/>
      <c r="AK907" s="48"/>
      <c r="AL907" s="48"/>
      <c r="AM907" s="48"/>
      <c r="AN907" s="48"/>
      <c r="AO907" s="48"/>
      <c r="AP907" s="48"/>
      <c r="AQ907" s="48"/>
      <c r="AR907" s="48"/>
      <c r="AS907" s="48"/>
      <c r="AT907" s="48"/>
      <c r="AU907" s="48"/>
      <c r="AV907" s="48"/>
      <c r="AW907" s="48"/>
      <c r="AX907" s="48"/>
      <c r="AY907" s="48"/>
      <c r="AZ907" s="48"/>
      <c r="BA907" s="48"/>
      <c r="BB907" s="48"/>
      <c r="BC907" s="48"/>
      <c r="BD907" s="48"/>
      <c r="BE907" s="48"/>
      <c r="BF907" s="48"/>
      <c r="BG907" s="48"/>
      <c r="BH907" s="48"/>
      <c r="BI907" s="48"/>
      <c r="BJ907" s="48"/>
      <c r="BK907" s="48"/>
    </row>
    <row r="908" spans="1:63" ht="14.25" customHeight="1" x14ac:dyDescent="0.35">
      <c r="A908" s="529" t="s">
        <v>167</v>
      </c>
      <c r="B908" s="528">
        <v>0.5</v>
      </c>
      <c r="C908" s="528">
        <v>0.25</v>
      </c>
      <c r="D908" s="528">
        <v>0.25</v>
      </c>
      <c r="E908" s="533">
        <v>0</v>
      </c>
      <c r="F908" s="48"/>
      <c r="G908" s="48"/>
      <c r="H908" s="48"/>
      <c r="I908" s="48"/>
      <c r="J908" s="48"/>
      <c r="K908" s="48"/>
      <c r="L908" s="48"/>
      <c r="M908" s="48"/>
      <c r="N908" s="48"/>
      <c r="O908" s="48"/>
      <c r="P908" s="48"/>
      <c r="Q908" s="48"/>
      <c r="R908" s="48"/>
      <c r="S908" s="48"/>
      <c r="T908" s="48"/>
      <c r="U908" s="48"/>
      <c r="V908" s="48"/>
      <c r="W908" s="48"/>
      <c r="X908" s="48"/>
      <c r="Y908" s="48"/>
      <c r="Z908" s="48"/>
      <c r="AA908" s="48"/>
      <c r="AB908" s="48"/>
      <c r="AC908" s="48"/>
      <c r="AD908" s="48"/>
      <c r="AE908" s="48"/>
      <c r="AF908" s="48"/>
      <c r="AG908" s="48"/>
      <c r="AH908" s="48"/>
      <c r="AI908" s="48"/>
      <c r="AJ908" s="48"/>
      <c r="AK908" s="48"/>
      <c r="AL908" s="48"/>
      <c r="AM908" s="48"/>
      <c r="AN908" s="48"/>
      <c r="AO908" s="48"/>
      <c r="AP908" s="48"/>
      <c r="AQ908" s="48"/>
      <c r="AR908" s="48"/>
      <c r="AS908" s="48"/>
      <c r="AT908" s="48"/>
      <c r="AU908" s="48"/>
      <c r="AV908" s="48"/>
      <c r="AW908" s="48"/>
      <c r="AX908" s="48"/>
      <c r="AY908" s="48"/>
      <c r="AZ908" s="48"/>
      <c r="BA908" s="48"/>
      <c r="BB908" s="48"/>
      <c r="BC908" s="48"/>
      <c r="BD908" s="48"/>
      <c r="BE908" s="48"/>
      <c r="BF908" s="48"/>
      <c r="BG908" s="48"/>
      <c r="BH908" s="48"/>
      <c r="BI908" s="48"/>
      <c r="BJ908" s="48"/>
      <c r="BK908" s="48"/>
    </row>
    <row r="909" spans="1:63" ht="14.25" customHeight="1" x14ac:dyDescent="0.35">
      <c r="A909" s="529" t="s">
        <v>168</v>
      </c>
      <c r="B909" s="528">
        <v>0.5</v>
      </c>
      <c r="C909" s="528">
        <v>0.25</v>
      </c>
      <c r="D909" s="528">
        <v>0.25</v>
      </c>
      <c r="E909" s="533">
        <v>0</v>
      </c>
      <c r="F909" s="48"/>
      <c r="G909" s="48"/>
      <c r="H909" s="48"/>
      <c r="I909" s="48"/>
      <c r="J909" s="48"/>
      <c r="K909" s="48"/>
      <c r="L909" s="48"/>
      <c r="M909" s="48"/>
      <c r="N909" s="48"/>
      <c r="O909" s="48"/>
      <c r="P909" s="48"/>
      <c r="Q909" s="48"/>
      <c r="R909" s="48"/>
      <c r="S909" s="48"/>
      <c r="T909" s="48"/>
      <c r="U909" s="48"/>
      <c r="V909" s="48"/>
      <c r="W909" s="48"/>
      <c r="X909" s="48"/>
      <c r="Y909" s="48"/>
      <c r="Z909" s="48"/>
      <c r="AA909" s="48"/>
      <c r="AB909" s="48"/>
      <c r="AC909" s="48"/>
      <c r="AD909" s="48"/>
      <c r="AE909" s="48"/>
      <c r="AF909" s="48"/>
      <c r="AG909" s="48"/>
      <c r="AH909" s="48"/>
      <c r="AI909" s="48"/>
      <c r="AJ909" s="48"/>
      <c r="AK909" s="48"/>
      <c r="AL909" s="48"/>
      <c r="AM909" s="48"/>
      <c r="AN909" s="48"/>
      <c r="AO909" s="48"/>
      <c r="AP909" s="48"/>
      <c r="AQ909" s="48"/>
      <c r="AR909" s="48"/>
      <c r="AS909" s="48"/>
      <c r="AT909" s="48"/>
      <c r="AU909" s="48"/>
      <c r="AV909" s="48"/>
      <c r="AW909" s="48"/>
      <c r="AX909" s="48"/>
      <c r="AY909" s="48"/>
      <c r="AZ909" s="48"/>
      <c r="BA909" s="48"/>
      <c r="BB909" s="48"/>
      <c r="BC909" s="48"/>
      <c r="BD909" s="48"/>
      <c r="BE909" s="48"/>
      <c r="BF909" s="48"/>
      <c r="BG909" s="48"/>
      <c r="BH909" s="48"/>
      <c r="BI909" s="48"/>
      <c r="BJ909" s="48"/>
      <c r="BK909" s="48"/>
    </row>
    <row r="910" spans="1:63" ht="14.25" customHeight="1" x14ac:dyDescent="0.35">
      <c r="A910" s="529" t="s">
        <v>169</v>
      </c>
      <c r="B910" s="528">
        <v>0.5</v>
      </c>
      <c r="C910" s="528">
        <v>0.25</v>
      </c>
      <c r="D910" s="528">
        <v>0.25</v>
      </c>
      <c r="E910" s="544">
        <v>0</v>
      </c>
      <c r="F910" s="48"/>
      <c r="G910" s="48"/>
      <c r="H910" s="48"/>
      <c r="I910" s="48"/>
      <c r="J910" s="48"/>
      <c r="K910" s="48"/>
      <c r="L910" s="48"/>
      <c r="M910" s="48"/>
      <c r="N910" s="48"/>
      <c r="O910" s="48"/>
      <c r="P910" s="48"/>
      <c r="Q910" s="48"/>
      <c r="R910" s="48"/>
      <c r="S910" s="48"/>
      <c r="T910" s="48"/>
      <c r="U910" s="48"/>
      <c r="V910" s="48"/>
      <c r="W910" s="48"/>
      <c r="X910" s="48"/>
      <c r="Y910" s="48"/>
      <c r="Z910" s="48"/>
      <c r="AA910" s="48"/>
      <c r="AB910" s="48"/>
      <c r="AC910" s="48"/>
      <c r="AD910" s="48"/>
      <c r="AE910" s="48"/>
      <c r="AF910" s="48"/>
      <c r="AG910" s="48"/>
      <c r="AH910" s="48"/>
      <c r="AI910" s="48"/>
      <c r="AJ910" s="48"/>
      <c r="AK910" s="48"/>
      <c r="AL910" s="48"/>
      <c r="AM910" s="48"/>
      <c r="AN910" s="48"/>
      <c r="AO910" s="48"/>
      <c r="AP910" s="48"/>
      <c r="AQ910" s="48"/>
      <c r="AR910" s="48"/>
      <c r="AS910" s="48"/>
      <c r="AT910" s="48"/>
      <c r="AU910" s="48"/>
      <c r="AV910" s="48"/>
      <c r="AW910" s="48"/>
      <c r="AX910" s="48"/>
      <c r="AY910" s="48"/>
      <c r="AZ910" s="48"/>
      <c r="BA910" s="48"/>
      <c r="BB910" s="48"/>
      <c r="BC910" s="48"/>
      <c r="BD910" s="48"/>
      <c r="BE910" s="48"/>
      <c r="BF910" s="48"/>
      <c r="BG910" s="48"/>
      <c r="BH910" s="48"/>
      <c r="BI910" s="48"/>
      <c r="BJ910" s="48"/>
      <c r="BK910" s="48"/>
    </row>
    <row r="911" spans="1:63" ht="14.25" customHeight="1" x14ac:dyDescent="0.35">
      <c r="A911" s="529" t="s">
        <v>170</v>
      </c>
      <c r="B911" s="528">
        <v>0.5</v>
      </c>
      <c r="C911" s="528">
        <v>0.25</v>
      </c>
      <c r="D911" s="528">
        <v>0.25</v>
      </c>
      <c r="E911" s="533">
        <v>0</v>
      </c>
      <c r="F911" s="48"/>
      <c r="G911" s="48"/>
      <c r="H911" s="48"/>
      <c r="I911" s="48"/>
      <c r="J911" s="48"/>
      <c r="K911" s="48"/>
      <c r="L911" s="48"/>
      <c r="M911" s="48"/>
      <c r="N911" s="48"/>
      <c r="O911" s="48"/>
      <c r="P911" s="48"/>
      <c r="Q911" s="48"/>
      <c r="R911" s="48"/>
      <c r="S911" s="48"/>
      <c r="T911" s="48"/>
      <c r="U911" s="48"/>
      <c r="V911" s="48"/>
      <c r="W911" s="48"/>
      <c r="X911" s="48"/>
      <c r="Y911" s="48"/>
      <c r="Z911" s="48"/>
      <c r="AA911" s="48"/>
      <c r="AB911" s="48"/>
      <c r="AC911" s="48"/>
      <c r="AD911" s="48"/>
      <c r="AE911" s="48"/>
      <c r="AF911" s="48"/>
      <c r="AG911" s="48"/>
      <c r="AH911" s="48"/>
      <c r="AI911" s="48"/>
      <c r="AJ911" s="48"/>
      <c r="AK911" s="48"/>
      <c r="AL911" s="48"/>
      <c r="AM911" s="48"/>
      <c r="AN911" s="48"/>
      <c r="AO911" s="48"/>
      <c r="AP911" s="48"/>
      <c r="AQ911" s="48"/>
      <c r="AR911" s="48"/>
      <c r="AS911" s="48"/>
      <c r="AT911" s="48"/>
      <c r="AU911" s="48"/>
      <c r="AV911" s="48"/>
      <c r="AW911" s="48"/>
      <c r="AX911" s="48"/>
      <c r="AY911" s="48"/>
      <c r="AZ911" s="48"/>
      <c r="BA911" s="48"/>
      <c r="BB911" s="48"/>
      <c r="BC911" s="48"/>
      <c r="BD911" s="48"/>
      <c r="BE911" s="48"/>
      <c r="BF911" s="48"/>
      <c r="BG911" s="48"/>
      <c r="BH911" s="48"/>
      <c r="BI911" s="48"/>
      <c r="BJ911" s="48"/>
      <c r="BK911" s="48"/>
    </row>
    <row r="912" spans="1:63" ht="14.25" customHeight="1" x14ac:dyDescent="0.35">
      <c r="A912" s="529" t="s">
        <v>171</v>
      </c>
      <c r="B912" s="528">
        <v>0.5</v>
      </c>
      <c r="C912" s="528">
        <v>0.25</v>
      </c>
      <c r="D912" s="528">
        <v>0.25</v>
      </c>
      <c r="E912" s="544">
        <v>0</v>
      </c>
      <c r="F912" s="48"/>
      <c r="G912" s="48"/>
      <c r="H912" s="48"/>
      <c r="I912" s="48"/>
      <c r="J912" s="48"/>
      <c r="K912" s="48"/>
      <c r="L912" s="48"/>
      <c r="M912" s="48"/>
      <c r="N912" s="48"/>
      <c r="O912" s="48"/>
      <c r="P912" s="48"/>
      <c r="Q912" s="48"/>
      <c r="R912" s="48"/>
      <c r="S912" s="48"/>
      <c r="T912" s="48"/>
      <c r="U912" s="48"/>
      <c r="V912" s="48"/>
      <c r="W912" s="48"/>
      <c r="X912" s="48"/>
      <c r="Y912" s="48"/>
      <c r="Z912" s="48"/>
      <c r="AA912" s="48"/>
      <c r="AB912" s="48"/>
      <c r="AC912" s="48"/>
      <c r="AD912" s="48"/>
      <c r="AE912" s="48"/>
      <c r="AF912" s="48"/>
      <c r="AG912" s="48"/>
      <c r="AH912" s="48"/>
      <c r="AI912" s="48"/>
      <c r="AJ912" s="48"/>
      <c r="AK912" s="48"/>
      <c r="AL912" s="48"/>
      <c r="AM912" s="48"/>
      <c r="AN912" s="48"/>
      <c r="AO912" s="48"/>
      <c r="AP912" s="48"/>
      <c r="AQ912" s="48"/>
      <c r="AR912" s="48"/>
      <c r="AS912" s="48"/>
      <c r="AT912" s="48"/>
      <c r="AU912" s="48"/>
      <c r="AV912" s="48"/>
      <c r="AW912" s="48"/>
      <c r="AX912" s="48"/>
      <c r="AY912" s="48"/>
      <c r="AZ912" s="48"/>
      <c r="BA912" s="48"/>
      <c r="BB912" s="48"/>
      <c r="BC912" s="48"/>
      <c r="BD912" s="48"/>
      <c r="BE912" s="48"/>
      <c r="BF912" s="48"/>
      <c r="BG912" s="48"/>
      <c r="BH912" s="48"/>
      <c r="BI912" s="48"/>
      <c r="BJ912" s="48"/>
      <c r="BK912" s="48"/>
    </row>
    <row r="913" spans="1:63" ht="14.25" customHeight="1" x14ac:dyDescent="0.35">
      <c r="A913" s="529" t="s">
        <v>172</v>
      </c>
      <c r="B913" s="528">
        <v>0.5</v>
      </c>
      <c r="C913" s="528">
        <v>0.25</v>
      </c>
      <c r="D913" s="528">
        <v>0.25</v>
      </c>
      <c r="E913" s="533">
        <v>0</v>
      </c>
      <c r="F913" s="48"/>
      <c r="G913" s="48"/>
      <c r="H913" s="48"/>
      <c r="I913" s="48"/>
      <c r="J913" s="48"/>
      <c r="K913" s="48"/>
      <c r="L913" s="48"/>
      <c r="M913" s="48"/>
      <c r="N913" s="48"/>
      <c r="O913" s="48"/>
      <c r="P913" s="48"/>
      <c r="Q913" s="48"/>
      <c r="R913" s="48"/>
      <c r="S913" s="48"/>
      <c r="T913" s="48"/>
      <c r="U913" s="48"/>
      <c r="V913" s="48"/>
      <c r="W913" s="48"/>
      <c r="X913" s="48"/>
      <c r="Y913" s="48"/>
      <c r="Z913" s="48"/>
      <c r="AA913" s="48"/>
      <c r="AB913" s="48"/>
      <c r="AC913" s="48"/>
      <c r="AD913" s="48"/>
      <c r="AE913" s="48"/>
      <c r="AF913" s="48"/>
      <c r="AG913" s="48"/>
      <c r="AH913" s="48"/>
      <c r="AI913" s="48"/>
      <c r="AJ913" s="48"/>
      <c r="AK913" s="48"/>
      <c r="AL913" s="48"/>
      <c r="AM913" s="48"/>
      <c r="AN913" s="48"/>
      <c r="AO913" s="48"/>
      <c r="AP913" s="48"/>
      <c r="AQ913" s="48"/>
      <c r="AR913" s="48"/>
      <c r="AS913" s="48"/>
      <c r="AT913" s="48"/>
      <c r="AU913" s="48"/>
      <c r="AV913" s="48"/>
      <c r="AW913" s="48"/>
      <c r="AX913" s="48"/>
      <c r="AY913" s="48"/>
      <c r="AZ913" s="48"/>
      <c r="BA913" s="48"/>
      <c r="BB913" s="48"/>
      <c r="BC913" s="48"/>
      <c r="BD913" s="48"/>
      <c r="BE913" s="48"/>
      <c r="BF913" s="48"/>
      <c r="BG913" s="48"/>
      <c r="BH913" s="48"/>
      <c r="BI913" s="48"/>
      <c r="BJ913" s="48"/>
      <c r="BK913" s="48"/>
    </row>
    <row r="914" spans="1:63" ht="14.25" customHeight="1" x14ac:dyDescent="0.35">
      <c r="A914" s="529" t="s">
        <v>173</v>
      </c>
      <c r="B914" s="528">
        <v>0.5</v>
      </c>
      <c r="C914" s="528">
        <v>0.25</v>
      </c>
      <c r="D914" s="528">
        <v>0.25</v>
      </c>
      <c r="E914" s="533">
        <v>0</v>
      </c>
      <c r="F914" s="48"/>
      <c r="G914" s="48"/>
      <c r="H914" s="48"/>
      <c r="I914" s="48"/>
      <c r="J914" s="48"/>
      <c r="K914" s="48"/>
      <c r="L914" s="48"/>
      <c r="M914" s="48"/>
      <c r="N914" s="48"/>
      <c r="O914" s="48"/>
      <c r="P914" s="48"/>
      <c r="Q914" s="48"/>
      <c r="R914" s="48"/>
      <c r="S914" s="48"/>
      <c r="T914" s="48"/>
      <c r="U914" s="48"/>
      <c r="V914" s="48"/>
      <c r="W914" s="48"/>
      <c r="X914" s="48"/>
      <c r="Y914" s="48"/>
      <c r="Z914" s="48"/>
      <c r="AA914" s="48"/>
      <c r="AB914" s="48"/>
      <c r="AC914" s="48"/>
      <c r="AD914" s="48"/>
      <c r="AE914" s="48"/>
      <c r="AF914" s="48"/>
      <c r="AG914" s="48"/>
      <c r="AH914" s="48"/>
      <c r="AI914" s="48"/>
      <c r="AJ914" s="48"/>
      <c r="AK914" s="48"/>
      <c r="AL914" s="48"/>
      <c r="AM914" s="48"/>
      <c r="AN914" s="48"/>
      <c r="AO914" s="48"/>
      <c r="AP914" s="48"/>
      <c r="AQ914" s="48"/>
      <c r="AR914" s="48"/>
      <c r="AS914" s="48"/>
      <c r="AT914" s="48"/>
      <c r="AU914" s="48"/>
      <c r="AV914" s="48"/>
      <c r="AW914" s="48"/>
      <c r="AX914" s="48"/>
      <c r="AY914" s="48"/>
      <c r="AZ914" s="48"/>
      <c r="BA914" s="48"/>
      <c r="BB914" s="48"/>
      <c r="BC914" s="48"/>
      <c r="BD914" s="48"/>
      <c r="BE914" s="48"/>
      <c r="BF914" s="48"/>
      <c r="BG914" s="48"/>
      <c r="BH914" s="48"/>
      <c r="BI914" s="48"/>
      <c r="BJ914" s="48"/>
      <c r="BK914" s="48"/>
    </row>
    <row r="915" spans="1:63" ht="14.25" customHeight="1" x14ac:dyDescent="0.35">
      <c r="A915" s="530" t="s">
        <v>136</v>
      </c>
      <c r="B915" s="528">
        <v>0.5</v>
      </c>
      <c r="C915" s="528">
        <v>0.25</v>
      </c>
      <c r="D915" s="528">
        <v>0.25</v>
      </c>
      <c r="E915" s="544">
        <v>0</v>
      </c>
      <c r="F915" s="48"/>
      <c r="G915" s="48"/>
      <c r="H915" s="48"/>
      <c r="I915" s="48"/>
      <c r="J915" s="48"/>
      <c r="K915" s="48"/>
      <c r="L915" s="48"/>
      <c r="M915" s="48"/>
      <c r="N915" s="48"/>
      <c r="O915" s="48"/>
      <c r="P915" s="48"/>
      <c r="Q915" s="48"/>
      <c r="R915" s="48"/>
      <c r="S915" s="48"/>
      <c r="T915" s="48"/>
      <c r="U915" s="48"/>
      <c r="V915" s="48"/>
      <c r="W915" s="48"/>
      <c r="X915" s="48"/>
      <c r="Y915" s="48"/>
      <c r="Z915" s="48"/>
      <c r="AA915" s="48"/>
      <c r="AB915" s="48"/>
      <c r="AC915" s="48"/>
      <c r="AD915" s="48"/>
      <c r="AE915" s="48"/>
      <c r="AF915" s="48"/>
      <c r="AG915" s="48"/>
      <c r="AH915" s="48"/>
      <c r="AI915" s="48"/>
      <c r="AJ915" s="48"/>
      <c r="AK915" s="48"/>
      <c r="AL915" s="48"/>
      <c r="AM915" s="48"/>
      <c r="AN915" s="48"/>
      <c r="AO915" s="48"/>
      <c r="AP915" s="48"/>
      <c r="AQ915" s="48"/>
      <c r="AR915" s="48"/>
      <c r="AS915" s="48"/>
      <c r="AT915" s="48"/>
      <c r="AU915" s="48"/>
      <c r="AV915" s="48"/>
      <c r="AW915" s="48"/>
      <c r="AX915" s="48"/>
      <c r="AY915" s="48"/>
      <c r="AZ915" s="48"/>
      <c r="BA915" s="48"/>
      <c r="BB915" s="48"/>
      <c r="BC915" s="48"/>
      <c r="BD915" s="48"/>
      <c r="BE915" s="48"/>
      <c r="BF915" s="48"/>
      <c r="BG915" s="48"/>
      <c r="BH915" s="48"/>
      <c r="BI915" s="48"/>
      <c r="BJ915" s="48"/>
      <c r="BK915" s="48"/>
    </row>
    <row r="916" spans="1:63" ht="14.25" customHeight="1" x14ac:dyDescent="0.35">
      <c r="A916" s="530" t="s">
        <v>197</v>
      </c>
      <c r="B916" s="528">
        <v>0.5</v>
      </c>
      <c r="C916" s="528">
        <v>0.25</v>
      </c>
      <c r="D916" s="528">
        <v>0.25</v>
      </c>
      <c r="E916" s="544">
        <v>0</v>
      </c>
      <c r="F916" s="48"/>
      <c r="G916" s="48"/>
      <c r="H916" s="48"/>
      <c r="I916" s="48"/>
      <c r="J916" s="48"/>
      <c r="K916" s="48"/>
      <c r="L916" s="48"/>
      <c r="M916" s="48"/>
      <c r="N916" s="48"/>
      <c r="O916" s="48"/>
      <c r="P916" s="48"/>
      <c r="Q916" s="48"/>
      <c r="R916" s="48"/>
      <c r="S916" s="48"/>
      <c r="T916" s="48"/>
      <c r="U916" s="48"/>
      <c r="V916" s="48"/>
      <c r="W916" s="48"/>
      <c r="X916" s="48"/>
      <c r="Y916" s="48"/>
      <c r="Z916" s="48"/>
      <c r="AA916" s="48"/>
      <c r="AB916" s="48"/>
      <c r="AC916" s="48"/>
      <c r="AD916" s="48"/>
      <c r="AE916" s="48"/>
      <c r="AF916" s="48"/>
      <c r="AG916" s="48"/>
      <c r="AH916" s="48"/>
      <c r="AI916" s="48"/>
      <c r="AJ916" s="48"/>
      <c r="AK916" s="48"/>
      <c r="AL916" s="48"/>
      <c r="AM916" s="48"/>
      <c r="AN916" s="48"/>
      <c r="AO916" s="48"/>
      <c r="AP916" s="48"/>
      <c r="AQ916" s="48"/>
      <c r="AR916" s="48"/>
      <c r="AS916" s="48"/>
      <c r="AT916" s="48"/>
      <c r="AU916" s="48"/>
      <c r="AV916" s="48"/>
      <c r="AW916" s="48"/>
      <c r="AX916" s="48"/>
      <c r="AY916" s="48"/>
      <c r="AZ916" s="48"/>
      <c r="BA916" s="48"/>
      <c r="BB916" s="48"/>
      <c r="BC916" s="48"/>
      <c r="BD916" s="48"/>
      <c r="BE916" s="48"/>
      <c r="BF916" s="48"/>
      <c r="BG916" s="48"/>
      <c r="BH916" s="48"/>
      <c r="BI916" s="48"/>
      <c r="BJ916" s="48"/>
      <c r="BK916" s="48"/>
    </row>
    <row r="917" spans="1:63" ht="14.25" customHeight="1" x14ac:dyDescent="0.35">
      <c r="A917" s="530" t="s">
        <v>218</v>
      </c>
      <c r="B917" s="528">
        <v>0.5</v>
      </c>
      <c r="C917" s="528">
        <v>0.25</v>
      </c>
      <c r="D917" s="528">
        <v>0.25</v>
      </c>
      <c r="E917" s="544">
        <v>0</v>
      </c>
      <c r="F917" s="48"/>
      <c r="G917" s="48"/>
      <c r="H917" s="48"/>
      <c r="I917" s="48"/>
      <c r="J917" s="48"/>
      <c r="K917" s="48"/>
      <c r="L917" s="48"/>
      <c r="M917" s="48"/>
      <c r="N917" s="48"/>
      <c r="O917" s="48"/>
      <c r="P917" s="48"/>
      <c r="Q917" s="48"/>
      <c r="R917" s="48"/>
      <c r="S917" s="48"/>
      <c r="T917" s="48"/>
      <c r="U917" s="48"/>
      <c r="V917" s="48"/>
      <c r="W917" s="48"/>
      <c r="X917" s="48"/>
      <c r="Y917" s="48"/>
      <c r="Z917" s="48"/>
      <c r="AA917" s="48"/>
      <c r="AB917" s="48"/>
      <c r="AC917" s="48"/>
      <c r="AD917" s="48"/>
      <c r="AE917" s="48"/>
      <c r="AF917" s="48"/>
      <c r="AG917" s="48"/>
      <c r="AH917" s="48"/>
      <c r="AI917" s="48"/>
      <c r="AJ917" s="48"/>
      <c r="AK917" s="48"/>
      <c r="AL917" s="48"/>
      <c r="AM917" s="48"/>
      <c r="AN917" s="48"/>
      <c r="AO917" s="48"/>
      <c r="AP917" s="48"/>
      <c r="AQ917" s="48"/>
      <c r="AR917" s="48"/>
      <c r="AS917" s="48"/>
      <c r="AT917" s="48"/>
      <c r="AU917" s="48"/>
      <c r="AV917" s="48"/>
      <c r="AW917" s="48"/>
      <c r="AX917" s="48"/>
      <c r="AY917" s="48"/>
      <c r="AZ917" s="48"/>
      <c r="BA917" s="48"/>
      <c r="BB917" s="48"/>
      <c r="BC917" s="48"/>
      <c r="BD917" s="48"/>
      <c r="BE917" s="48"/>
      <c r="BF917" s="48"/>
      <c r="BG917" s="48"/>
      <c r="BH917" s="48"/>
      <c r="BI917" s="48"/>
      <c r="BJ917" s="48"/>
      <c r="BK917" s="48"/>
    </row>
    <row r="918" spans="1:63" ht="14.25" customHeight="1" x14ac:dyDescent="0.35">
      <c r="A918" s="530" t="s">
        <v>198</v>
      </c>
      <c r="B918" s="528">
        <v>0.5</v>
      </c>
      <c r="C918" s="528">
        <v>0.25</v>
      </c>
      <c r="D918" s="528">
        <v>0.25</v>
      </c>
      <c r="E918" s="544">
        <v>0</v>
      </c>
      <c r="F918" s="48"/>
      <c r="G918" s="48"/>
      <c r="H918" s="48"/>
      <c r="I918" s="48"/>
      <c r="J918" s="48"/>
      <c r="K918" s="48"/>
      <c r="L918" s="48"/>
      <c r="M918" s="48"/>
      <c r="N918" s="48"/>
      <c r="O918" s="48"/>
      <c r="P918" s="48"/>
      <c r="Q918" s="48"/>
      <c r="R918" s="48"/>
      <c r="S918" s="48"/>
      <c r="T918" s="48"/>
      <c r="U918" s="48"/>
      <c r="V918" s="48"/>
      <c r="W918" s="48"/>
      <c r="X918" s="48"/>
      <c r="Y918" s="48"/>
      <c r="Z918" s="48"/>
      <c r="AA918" s="48"/>
      <c r="AB918" s="48"/>
      <c r="AC918" s="48"/>
      <c r="AD918" s="48"/>
      <c r="AE918" s="48"/>
      <c r="AF918" s="48"/>
      <c r="AG918" s="48"/>
      <c r="AH918" s="48"/>
      <c r="AI918" s="48"/>
      <c r="AJ918" s="48"/>
      <c r="AK918" s="48"/>
      <c r="AL918" s="48"/>
      <c r="AM918" s="48"/>
      <c r="AN918" s="48"/>
      <c r="AO918" s="48"/>
      <c r="AP918" s="48"/>
      <c r="AQ918" s="48"/>
      <c r="AR918" s="48"/>
      <c r="AS918" s="48"/>
      <c r="AT918" s="48"/>
      <c r="AU918" s="48"/>
      <c r="AV918" s="48"/>
      <c r="AW918" s="48"/>
      <c r="AX918" s="48"/>
      <c r="AY918" s="48"/>
      <c r="AZ918" s="48"/>
      <c r="BA918" s="48"/>
      <c r="BB918" s="48"/>
      <c r="BC918" s="48"/>
      <c r="BD918" s="48"/>
      <c r="BE918" s="48"/>
      <c r="BF918" s="48"/>
      <c r="BG918" s="48"/>
      <c r="BH918" s="48"/>
      <c r="BI918" s="48"/>
      <c r="BJ918" s="48"/>
      <c r="BK918" s="48"/>
    </row>
    <row r="919" spans="1:63" ht="14.25" customHeight="1" x14ac:dyDescent="0.35">
      <c r="A919" s="530" t="s">
        <v>140</v>
      </c>
      <c r="B919" s="528">
        <v>0.5</v>
      </c>
      <c r="C919" s="528">
        <v>0.25</v>
      </c>
      <c r="D919" s="528">
        <v>0.25</v>
      </c>
      <c r="E919" s="544">
        <v>0</v>
      </c>
      <c r="F919" s="48"/>
      <c r="G919" s="48"/>
      <c r="H919" s="48"/>
      <c r="I919" s="48"/>
      <c r="J919" s="48"/>
      <c r="K919" s="48"/>
      <c r="L919" s="48"/>
      <c r="M919" s="48"/>
      <c r="N919" s="48"/>
      <c r="O919" s="48"/>
      <c r="P919" s="48"/>
      <c r="Q919" s="48"/>
      <c r="R919" s="48"/>
      <c r="S919" s="48"/>
      <c r="T919" s="48"/>
      <c r="U919" s="48"/>
      <c r="V919" s="48"/>
      <c r="W919" s="48"/>
      <c r="X919" s="48"/>
      <c r="Y919" s="48"/>
      <c r="Z919" s="48"/>
      <c r="AA919" s="48"/>
      <c r="AB919" s="48"/>
      <c r="AC919" s="48"/>
      <c r="AD919" s="48"/>
      <c r="AE919" s="48"/>
      <c r="AF919" s="48"/>
      <c r="AG919" s="48"/>
      <c r="AH919" s="48"/>
      <c r="AI919" s="48"/>
      <c r="AJ919" s="48"/>
      <c r="AK919" s="48"/>
      <c r="AL919" s="48"/>
      <c r="AM919" s="48"/>
      <c r="AN919" s="48"/>
      <c r="AO919" s="48"/>
      <c r="AP919" s="48"/>
      <c r="AQ919" s="48"/>
      <c r="AR919" s="48"/>
      <c r="AS919" s="48"/>
      <c r="AT919" s="48"/>
      <c r="AU919" s="48"/>
      <c r="AV919" s="48"/>
      <c r="AW919" s="48"/>
      <c r="AX919" s="48"/>
      <c r="AY919" s="48"/>
      <c r="AZ919" s="48"/>
      <c r="BA919" s="48"/>
      <c r="BB919" s="48"/>
      <c r="BC919" s="48"/>
      <c r="BD919" s="48"/>
      <c r="BE919" s="48"/>
      <c r="BF919" s="48"/>
      <c r="BG919" s="48"/>
      <c r="BH919" s="48"/>
      <c r="BI919" s="48"/>
      <c r="BJ919" s="48"/>
      <c r="BK919" s="48"/>
    </row>
    <row r="920" spans="1:63" ht="14.25" customHeight="1" x14ac:dyDescent="0.35">
      <c r="A920" s="530" t="s">
        <v>199</v>
      </c>
      <c r="B920" s="528">
        <v>0.5</v>
      </c>
      <c r="C920" s="528">
        <v>0.25</v>
      </c>
      <c r="D920" s="528">
        <v>0.25</v>
      </c>
      <c r="E920" s="544">
        <v>0</v>
      </c>
      <c r="F920" s="48"/>
      <c r="G920" s="48"/>
      <c r="H920" s="48"/>
      <c r="I920" s="48"/>
      <c r="J920" s="48"/>
      <c r="K920" s="48"/>
      <c r="L920" s="48"/>
      <c r="M920" s="48"/>
      <c r="N920" s="48"/>
      <c r="O920" s="48"/>
      <c r="P920" s="48"/>
      <c r="Q920" s="48"/>
      <c r="R920" s="48"/>
      <c r="S920" s="48"/>
      <c r="T920" s="48"/>
      <c r="U920" s="48"/>
      <c r="V920" s="48"/>
      <c r="W920" s="48"/>
      <c r="X920" s="48"/>
      <c r="Y920" s="48"/>
      <c r="Z920" s="48"/>
      <c r="AA920" s="48"/>
      <c r="AB920" s="48"/>
      <c r="AC920" s="48"/>
      <c r="AD920" s="48"/>
      <c r="AE920" s="48"/>
      <c r="AF920" s="48"/>
      <c r="AG920" s="48"/>
      <c r="AH920" s="48"/>
      <c r="AI920" s="48"/>
      <c r="AJ920" s="48"/>
      <c r="AK920" s="48"/>
      <c r="AL920" s="48"/>
      <c r="AM920" s="48"/>
      <c r="AN920" s="48"/>
      <c r="AO920" s="48"/>
      <c r="AP920" s="48"/>
      <c r="AQ920" s="48"/>
      <c r="AR920" s="48"/>
      <c r="AS920" s="48"/>
      <c r="AT920" s="48"/>
      <c r="AU920" s="48"/>
      <c r="AV920" s="48"/>
      <c r="AW920" s="48"/>
      <c r="AX920" s="48"/>
      <c r="AY920" s="48"/>
      <c r="AZ920" s="48"/>
      <c r="BA920" s="48"/>
      <c r="BB920" s="48"/>
      <c r="BC920" s="48"/>
      <c r="BD920" s="48"/>
      <c r="BE920" s="48"/>
      <c r="BF920" s="48"/>
      <c r="BG920" s="48"/>
      <c r="BH920" s="48"/>
      <c r="BI920" s="48"/>
      <c r="BJ920" s="48"/>
      <c r="BK920" s="48"/>
    </row>
    <row r="921" spans="1:63" ht="14.25" customHeight="1" x14ac:dyDescent="0.35">
      <c r="A921" s="530" t="s">
        <v>142</v>
      </c>
      <c r="B921" s="528">
        <v>0.5</v>
      </c>
      <c r="C921" s="528">
        <v>0.25</v>
      </c>
      <c r="D921" s="528">
        <v>0.25</v>
      </c>
      <c r="E921" s="544">
        <v>0</v>
      </c>
      <c r="F921" s="48"/>
      <c r="G921" s="48"/>
      <c r="H921" s="48"/>
      <c r="I921" s="48"/>
      <c r="J921" s="48"/>
      <c r="K921" s="48"/>
      <c r="L921" s="48"/>
      <c r="M921" s="48"/>
      <c r="N921" s="48"/>
      <c r="O921" s="48"/>
      <c r="P921" s="48"/>
      <c r="Q921" s="48"/>
      <c r="R921" s="48"/>
      <c r="S921" s="48"/>
      <c r="T921" s="48"/>
      <c r="U921" s="48"/>
      <c r="V921" s="48"/>
      <c r="W921" s="48"/>
      <c r="X921" s="48"/>
      <c r="Y921" s="48"/>
      <c r="Z921" s="48"/>
      <c r="AA921" s="48"/>
      <c r="AB921" s="48"/>
      <c r="AC921" s="48"/>
      <c r="AD921" s="48"/>
      <c r="AE921" s="48"/>
      <c r="AF921" s="48"/>
      <c r="AG921" s="48"/>
      <c r="AH921" s="48"/>
      <c r="AI921" s="48"/>
      <c r="AJ921" s="48"/>
      <c r="AK921" s="48"/>
      <c r="AL921" s="48"/>
      <c r="AM921" s="48"/>
      <c r="AN921" s="48"/>
      <c r="AO921" s="48"/>
      <c r="AP921" s="48"/>
      <c r="AQ921" s="48"/>
      <c r="AR921" s="48"/>
      <c r="AS921" s="48"/>
      <c r="AT921" s="48"/>
      <c r="AU921" s="48"/>
      <c r="AV921" s="48"/>
      <c r="AW921" s="48"/>
      <c r="AX921" s="48"/>
      <c r="AY921" s="48"/>
      <c r="AZ921" s="48"/>
      <c r="BA921" s="48"/>
      <c r="BB921" s="48"/>
      <c r="BC921" s="48"/>
      <c r="BD921" s="48"/>
      <c r="BE921" s="48"/>
      <c r="BF921" s="48"/>
      <c r="BG921" s="48"/>
      <c r="BH921" s="48"/>
      <c r="BI921" s="48"/>
      <c r="BJ921" s="48"/>
      <c r="BK921" s="48"/>
    </row>
    <row r="922" spans="1:63" ht="14.25" customHeight="1" x14ac:dyDescent="0.35">
      <c r="A922" s="530" t="s">
        <v>143</v>
      </c>
      <c r="B922" s="528">
        <v>0.5</v>
      </c>
      <c r="C922" s="528">
        <v>0.25</v>
      </c>
      <c r="D922" s="528">
        <v>0.25</v>
      </c>
      <c r="E922" s="544">
        <v>0</v>
      </c>
      <c r="F922" s="48"/>
      <c r="G922" s="48"/>
      <c r="H922" s="48"/>
      <c r="I922" s="48"/>
      <c r="J922" s="48"/>
      <c r="K922" s="48"/>
      <c r="L922" s="48"/>
      <c r="M922" s="48"/>
      <c r="N922" s="48"/>
      <c r="O922" s="48"/>
      <c r="P922" s="48"/>
      <c r="Q922" s="48"/>
      <c r="R922" s="48"/>
      <c r="S922" s="48"/>
      <c r="T922" s="48"/>
      <c r="U922" s="48"/>
      <c r="V922" s="48"/>
      <c r="W922" s="48"/>
      <c r="X922" s="48"/>
      <c r="Y922" s="48"/>
      <c r="Z922" s="48"/>
      <c r="AA922" s="48"/>
      <c r="AB922" s="48"/>
      <c r="AC922" s="48"/>
      <c r="AD922" s="48"/>
      <c r="AE922" s="48"/>
      <c r="AF922" s="48"/>
      <c r="AG922" s="48"/>
      <c r="AH922" s="48"/>
      <c r="AI922" s="48"/>
      <c r="AJ922" s="48"/>
      <c r="AK922" s="48"/>
      <c r="AL922" s="48"/>
      <c r="AM922" s="48"/>
      <c r="AN922" s="48"/>
      <c r="AO922" s="48"/>
      <c r="AP922" s="48"/>
      <c r="AQ922" s="48"/>
      <c r="AR922" s="48"/>
      <c r="AS922" s="48"/>
      <c r="AT922" s="48"/>
      <c r="AU922" s="48"/>
      <c r="AV922" s="48"/>
      <c r="AW922" s="48"/>
      <c r="AX922" s="48"/>
      <c r="AY922" s="48"/>
      <c r="AZ922" s="48"/>
      <c r="BA922" s="48"/>
      <c r="BB922" s="48"/>
      <c r="BC922" s="48"/>
      <c r="BD922" s="48"/>
      <c r="BE922" s="48"/>
      <c r="BF922" s="48"/>
      <c r="BG922" s="48"/>
      <c r="BH922" s="48"/>
      <c r="BI922" s="48"/>
      <c r="BJ922" s="48"/>
      <c r="BK922" s="48"/>
    </row>
    <row r="924" spans="1:63" ht="14.25" customHeight="1" x14ac:dyDescent="0.35">
      <c r="A924" s="197" t="s">
        <v>1009</v>
      </c>
    </row>
    <row r="925" spans="1:63" ht="14.25" customHeight="1" x14ac:dyDescent="0.35">
      <c r="B925" s="59" t="s">
        <v>1520</v>
      </c>
      <c r="C925" s="59" t="s">
        <v>1010</v>
      </c>
      <c r="D925" s="59" t="s">
        <v>1011</v>
      </c>
    </row>
    <row r="926" spans="1:63" ht="14.25" customHeight="1" x14ac:dyDescent="0.35">
      <c r="A926" s="5" t="s">
        <v>751</v>
      </c>
      <c r="B926" s="78" t="s">
        <v>181</v>
      </c>
      <c r="C926" s="78" t="s">
        <v>386</v>
      </c>
      <c r="D926" s="78" t="s">
        <v>29</v>
      </c>
    </row>
    <row r="927" spans="1:63" ht="14.25" customHeight="1" x14ac:dyDescent="0.35">
      <c r="A927" s="546" t="s">
        <v>148</v>
      </c>
      <c r="B927" s="45">
        <v>0</v>
      </c>
      <c r="C927" s="64">
        <v>2025</v>
      </c>
      <c r="D927" s="535">
        <v>0.1</v>
      </c>
    </row>
    <row r="928" spans="1:63" ht="14.25" customHeight="1" x14ac:dyDescent="0.35">
      <c r="A928" s="546" t="s">
        <v>149</v>
      </c>
      <c r="B928" s="45">
        <v>0</v>
      </c>
      <c r="C928" s="64">
        <v>2025</v>
      </c>
      <c r="D928" s="535">
        <v>0.1</v>
      </c>
    </row>
    <row r="929" spans="1:4" ht="14.25" customHeight="1" x14ac:dyDescent="0.35">
      <c r="A929" s="546" t="s">
        <v>150</v>
      </c>
      <c r="B929" s="45">
        <v>0</v>
      </c>
      <c r="C929" s="64">
        <v>2025</v>
      </c>
      <c r="D929" s="535">
        <v>0.1</v>
      </c>
    </row>
    <row r="930" spans="1:4" ht="14.25" customHeight="1" x14ac:dyDescent="0.35">
      <c r="A930" s="546" t="s">
        <v>151</v>
      </c>
      <c r="B930" s="45">
        <v>0</v>
      </c>
      <c r="C930" s="64">
        <v>2025</v>
      </c>
      <c r="D930" s="535">
        <v>0.1</v>
      </c>
    </row>
    <row r="931" spans="1:4" ht="14.25" customHeight="1" x14ac:dyDescent="0.35">
      <c r="A931" s="546" t="s">
        <v>217</v>
      </c>
      <c r="B931" s="45">
        <v>0</v>
      </c>
      <c r="C931" s="64">
        <v>2025</v>
      </c>
      <c r="D931" s="535">
        <v>0.1</v>
      </c>
    </row>
    <row r="932" spans="1:4" ht="14.25" customHeight="1" x14ac:dyDescent="0.35">
      <c r="A932" s="546" t="s">
        <v>153</v>
      </c>
      <c r="B932" s="45">
        <v>0</v>
      </c>
      <c r="C932" s="64">
        <v>2025</v>
      </c>
      <c r="D932" s="535">
        <v>0.1</v>
      </c>
    </row>
    <row r="933" spans="1:4" ht="14.25" customHeight="1" x14ac:dyDescent="0.35">
      <c r="A933" s="546" t="s">
        <v>154</v>
      </c>
      <c r="B933" s="45">
        <v>0</v>
      </c>
      <c r="C933" s="64">
        <v>2025</v>
      </c>
      <c r="D933" s="535">
        <v>0.1</v>
      </c>
    </row>
    <row r="934" spans="1:4" ht="14.25" customHeight="1" x14ac:dyDescent="0.35">
      <c r="A934" s="546" t="s">
        <v>155</v>
      </c>
      <c r="B934" s="45">
        <v>0</v>
      </c>
      <c r="C934" s="64">
        <v>2025</v>
      </c>
      <c r="D934" s="535">
        <v>0.1</v>
      </c>
    </row>
    <row r="935" spans="1:4" ht="14.25" customHeight="1" x14ac:dyDescent="0.35">
      <c r="A935" s="546" t="s">
        <v>156</v>
      </c>
      <c r="B935" s="45">
        <v>0</v>
      </c>
      <c r="C935" s="64">
        <v>2025</v>
      </c>
      <c r="D935" s="535">
        <v>0.1</v>
      </c>
    </row>
    <row r="936" spans="1:4" ht="14.25" customHeight="1" x14ac:dyDescent="0.35">
      <c r="A936" s="546" t="s">
        <v>157</v>
      </c>
      <c r="B936" s="45">
        <v>0</v>
      </c>
      <c r="C936" s="64">
        <v>2025</v>
      </c>
      <c r="D936" s="535">
        <v>0.1</v>
      </c>
    </row>
    <row r="937" spans="1:4" ht="14.25" customHeight="1" x14ac:dyDescent="0.35">
      <c r="A937" s="546" t="s">
        <v>158</v>
      </c>
      <c r="B937" s="45">
        <v>0</v>
      </c>
      <c r="C937" s="64">
        <v>2025</v>
      </c>
      <c r="D937" s="535">
        <v>0.1</v>
      </c>
    </row>
    <row r="938" spans="1:4" ht="14.25" customHeight="1" x14ac:dyDescent="0.35">
      <c r="A938" s="546" t="s">
        <v>159</v>
      </c>
      <c r="B938" s="45">
        <v>0</v>
      </c>
      <c r="C938" s="64">
        <v>2025</v>
      </c>
      <c r="D938" s="535">
        <v>0.1</v>
      </c>
    </row>
    <row r="939" spans="1:4" ht="14.25" customHeight="1" x14ac:dyDescent="0.35">
      <c r="A939" s="546" t="s">
        <v>160</v>
      </c>
      <c r="B939" s="45">
        <v>0</v>
      </c>
      <c r="C939" s="64">
        <v>2025</v>
      </c>
      <c r="D939" s="535">
        <v>0.1</v>
      </c>
    </row>
    <row r="940" spans="1:4" ht="14.25" customHeight="1" x14ac:dyDescent="0.35">
      <c r="A940" s="546" t="s">
        <v>162</v>
      </c>
      <c r="B940" s="45">
        <v>0</v>
      </c>
      <c r="C940" s="64">
        <v>2025</v>
      </c>
      <c r="D940" s="535">
        <v>0.1</v>
      </c>
    </row>
    <row r="941" spans="1:4" ht="14.25" customHeight="1" x14ac:dyDescent="0.35">
      <c r="A941" s="546" t="s">
        <v>292</v>
      </c>
      <c r="B941" s="45">
        <v>0</v>
      </c>
      <c r="C941" s="64">
        <v>2025</v>
      </c>
      <c r="D941" s="535">
        <v>0.1</v>
      </c>
    </row>
    <row r="942" spans="1:4" ht="14.25" customHeight="1" x14ac:dyDescent="0.35">
      <c r="A942" s="546" t="s">
        <v>164</v>
      </c>
      <c r="B942" s="45">
        <v>0</v>
      </c>
      <c r="C942" s="64">
        <v>2025</v>
      </c>
      <c r="D942" s="535">
        <v>0.1</v>
      </c>
    </row>
    <row r="943" spans="1:4" ht="14.25" customHeight="1" x14ac:dyDescent="0.35">
      <c r="A943" s="546" t="s">
        <v>167</v>
      </c>
      <c r="B943" s="45">
        <v>0</v>
      </c>
      <c r="C943" s="64">
        <v>2025</v>
      </c>
      <c r="D943" s="535">
        <v>0.1</v>
      </c>
    </row>
    <row r="944" spans="1:4" ht="14.25" customHeight="1" x14ac:dyDescent="0.35">
      <c r="A944" s="546" t="s">
        <v>168</v>
      </c>
      <c r="B944" s="45">
        <v>0</v>
      </c>
      <c r="C944" s="64">
        <v>2025</v>
      </c>
      <c r="D944" s="535">
        <v>0.1</v>
      </c>
    </row>
    <row r="945" spans="1:4" ht="14.25" customHeight="1" x14ac:dyDescent="0.35">
      <c r="A945" s="546" t="s">
        <v>170</v>
      </c>
      <c r="B945" s="45">
        <v>0</v>
      </c>
      <c r="C945" s="64">
        <v>2025</v>
      </c>
      <c r="D945" s="535">
        <v>0.1</v>
      </c>
    </row>
    <row r="946" spans="1:4" ht="14.25" customHeight="1" x14ac:dyDescent="0.35">
      <c r="A946" s="546" t="s">
        <v>172</v>
      </c>
      <c r="B946" s="45">
        <v>0</v>
      </c>
      <c r="C946" s="64">
        <v>2025</v>
      </c>
      <c r="D946" s="535">
        <v>0.1</v>
      </c>
    </row>
    <row r="947" spans="1:4" ht="14.25" customHeight="1" x14ac:dyDescent="0.35">
      <c r="A947" s="546" t="s">
        <v>173</v>
      </c>
      <c r="B947" s="45">
        <v>0</v>
      </c>
      <c r="C947" s="64">
        <v>2025</v>
      </c>
      <c r="D947" s="535">
        <v>0.1</v>
      </c>
    </row>
    <row r="949" spans="1:4" ht="14.25" customHeight="1" x14ac:dyDescent="0.35">
      <c r="A949" s="59" t="s">
        <v>1154</v>
      </c>
    </row>
    <row r="950" spans="1:4" ht="14.25" customHeight="1" x14ac:dyDescent="0.35">
      <c r="A950" s="43" t="s">
        <v>222</v>
      </c>
      <c r="B950" s="11" t="s">
        <v>223</v>
      </c>
    </row>
    <row r="951" spans="1:4" ht="14.25" customHeight="1" x14ac:dyDescent="0.35">
      <c r="A951" s="523">
        <v>0</v>
      </c>
      <c r="B951" s="524" t="s">
        <v>1155</v>
      </c>
    </row>
    <row r="952" spans="1:4" ht="14.25" customHeight="1" x14ac:dyDescent="0.35">
      <c r="A952" s="523">
        <v>1</v>
      </c>
      <c r="B952" s="524" t="s">
        <v>1251</v>
      </c>
    </row>
    <row r="953" spans="1:4" ht="14.25" customHeight="1" x14ac:dyDescent="0.35">
      <c r="A953" s="523">
        <v>2</v>
      </c>
      <c r="B953" s="524" t="s">
        <v>1611</v>
      </c>
    </row>
    <row r="954" spans="1:4" ht="14.25" customHeight="1" x14ac:dyDescent="0.35">
      <c r="A954" s="44" t="s">
        <v>224</v>
      </c>
      <c r="B954" s="45">
        <v>0</v>
      </c>
    </row>
    <row r="955" spans="1:4" ht="14.25" customHeight="1" x14ac:dyDescent="0.35">
      <c r="B955" t="s">
        <v>1252</v>
      </c>
    </row>
    <row r="956" spans="1:4" ht="14.25" customHeight="1" x14ac:dyDescent="0.35">
      <c r="A956" s="293" t="s">
        <v>1512</v>
      </c>
    </row>
    <row r="957" spans="1:4" ht="14.25" customHeight="1" x14ac:dyDescent="0.35">
      <c r="A957" s="5" t="s">
        <v>1513</v>
      </c>
      <c r="B957" s="78" t="s">
        <v>181</v>
      </c>
    </row>
    <row r="958" spans="1:4" ht="14.25" customHeight="1" x14ac:dyDescent="0.35">
      <c r="A958" s="205" t="s">
        <v>1075</v>
      </c>
      <c r="B958" s="45">
        <v>0</v>
      </c>
    </row>
    <row r="959" spans="1:4" ht="14.25" customHeight="1" x14ac:dyDescent="0.35">
      <c r="A959" s="205" t="s">
        <v>1076</v>
      </c>
      <c r="B959" s="45">
        <v>0</v>
      </c>
    </row>
    <row r="960" spans="1:4" ht="14.25" customHeight="1" x14ac:dyDescent="0.35">
      <c r="A960" s="205" t="s">
        <v>1077</v>
      </c>
      <c r="B960" s="45">
        <v>0</v>
      </c>
    </row>
    <row r="961" spans="1:2" ht="14.25" customHeight="1" x14ac:dyDescent="0.35">
      <c r="A961" s="205" t="s">
        <v>1078</v>
      </c>
      <c r="B961" s="45">
        <v>0</v>
      </c>
    </row>
    <row r="962" spans="1:2" ht="14.25" customHeight="1" x14ac:dyDescent="0.35">
      <c r="A962" s="205" t="s">
        <v>1079</v>
      </c>
      <c r="B962" s="45">
        <v>0</v>
      </c>
    </row>
    <row r="963" spans="1:2" ht="14.25" customHeight="1" x14ac:dyDescent="0.35">
      <c r="A963" s="205" t="s">
        <v>1080</v>
      </c>
      <c r="B963" s="45">
        <v>0</v>
      </c>
    </row>
    <row r="964" spans="1:2" ht="14.25" customHeight="1" x14ac:dyDescent="0.35">
      <c r="A964" s="205" t="s">
        <v>1081</v>
      </c>
      <c r="B964" s="45">
        <v>0</v>
      </c>
    </row>
    <row r="965" spans="1:2" ht="14.25" customHeight="1" x14ac:dyDescent="0.35">
      <c r="A965" s="205" t="s">
        <v>1082</v>
      </c>
      <c r="B965" s="45">
        <v>0</v>
      </c>
    </row>
    <row r="966" spans="1:2" ht="14.25" customHeight="1" x14ac:dyDescent="0.35">
      <c r="A966" s="205" t="s">
        <v>1083</v>
      </c>
      <c r="B966" s="45">
        <v>0</v>
      </c>
    </row>
    <row r="967" spans="1:2" ht="14.25" customHeight="1" x14ac:dyDescent="0.35">
      <c r="A967" s="205" t="s">
        <v>1084</v>
      </c>
      <c r="B967" s="45">
        <v>0</v>
      </c>
    </row>
    <row r="968" spans="1:2" ht="14.25" customHeight="1" x14ac:dyDescent="0.35">
      <c r="A968" s="205" t="s">
        <v>1085</v>
      </c>
      <c r="B968" s="45">
        <v>0</v>
      </c>
    </row>
    <row r="969" spans="1:2" ht="14.25" customHeight="1" x14ac:dyDescent="0.35">
      <c r="A969" s="205" t="s">
        <v>1086</v>
      </c>
      <c r="B969" s="45">
        <v>0</v>
      </c>
    </row>
    <row r="970" spans="1:2" ht="14.25" customHeight="1" x14ac:dyDescent="0.35">
      <c r="A970" s="205" t="s">
        <v>1087</v>
      </c>
      <c r="B970" s="45">
        <v>0</v>
      </c>
    </row>
    <row r="971" spans="1:2" ht="14.25" customHeight="1" x14ac:dyDescent="0.35">
      <c r="A971" s="205" t="s">
        <v>1088</v>
      </c>
      <c r="B971" s="45">
        <v>0</v>
      </c>
    </row>
    <row r="972" spans="1:2" ht="14.25" customHeight="1" x14ac:dyDescent="0.35">
      <c r="A972" s="205" t="s">
        <v>1089</v>
      </c>
      <c r="B972" s="45">
        <v>0</v>
      </c>
    </row>
    <row r="973" spans="1:2" ht="14.25" customHeight="1" x14ac:dyDescent="0.35">
      <c r="A973" s="205" t="s">
        <v>1090</v>
      </c>
      <c r="B973" s="45">
        <v>0</v>
      </c>
    </row>
    <row r="974" spans="1:2" ht="14.25" customHeight="1" x14ac:dyDescent="0.35">
      <c r="A974" s="205" t="s">
        <v>1091</v>
      </c>
      <c r="B974" s="45">
        <v>0</v>
      </c>
    </row>
    <row r="975" spans="1:2" ht="14.25" customHeight="1" x14ac:dyDescent="0.35">
      <c r="A975" s="205" t="s">
        <v>1092</v>
      </c>
      <c r="B975" s="45">
        <v>0</v>
      </c>
    </row>
    <row r="976" spans="1:2" ht="14.25" customHeight="1" x14ac:dyDescent="0.35">
      <c r="A976" s="205" t="s">
        <v>1093</v>
      </c>
      <c r="B976" s="45">
        <v>0</v>
      </c>
    </row>
    <row r="977" spans="1:2" ht="14.25" customHeight="1" x14ac:dyDescent="0.35">
      <c r="A977" s="205" t="s">
        <v>1094</v>
      </c>
      <c r="B977" s="45">
        <v>0</v>
      </c>
    </row>
    <row r="978" spans="1:2" ht="14.25" customHeight="1" x14ac:dyDescent="0.35">
      <c r="A978" s="205" t="s">
        <v>1095</v>
      </c>
      <c r="B978" s="45">
        <v>0</v>
      </c>
    </row>
    <row r="979" spans="1:2" ht="14.25" customHeight="1" x14ac:dyDescent="0.35">
      <c r="A979" s="205" t="s">
        <v>1096</v>
      </c>
      <c r="B979" s="45">
        <v>0</v>
      </c>
    </row>
    <row r="980" spans="1:2" ht="14.25" customHeight="1" x14ac:dyDescent="0.35">
      <c r="A980" s="205" t="s">
        <v>1097</v>
      </c>
      <c r="B980" s="45">
        <v>0</v>
      </c>
    </row>
    <row r="981" spans="1:2" ht="14.25" customHeight="1" x14ac:dyDescent="0.35">
      <c r="A981" s="205" t="s">
        <v>1098</v>
      </c>
      <c r="B981" s="45">
        <v>0</v>
      </c>
    </row>
    <row r="982" spans="1:2" ht="14.25" customHeight="1" x14ac:dyDescent="0.35">
      <c r="A982" s="205" t="s">
        <v>1099</v>
      </c>
      <c r="B982" s="45">
        <v>0</v>
      </c>
    </row>
    <row r="983" spans="1:2" ht="14.25" customHeight="1" x14ac:dyDescent="0.35">
      <c r="A983" s="205" t="s">
        <v>1100</v>
      </c>
      <c r="B983" s="45">
        <v>0</v>
      </c>
    </row>
    <row r="984" spans="1:2" ht="14.25" customHeight="1" x14ac:dyDescent="0.35">
      <c r="A984" s="205" t="s">
        <v>1101</v>
      </c>
      <c r="B984" s="45">
        <v>0</v>
      </c>
    </row>
    <row r="985" spans="1:2" ht="14.25" customHeight="1" x14ac:dyDescent="0.35">
      <c r="A985" s="205" t="s">
        <v>1102</v>
      </c>
      <c r="B985" s="45">
        <v>0</v>
      </c>
    </row>
    <row r="986" spans="1:2" ht="14.25" customHeight="1" x14ac:dyDescent="0.35">
      <c r="A986" s="205" t="s">
        <v>1103</v>
      </c>
      <c r="B986" s="45">
        <v>0</v>
      </c>
    </row>
    <row r="987" spans="1:2" ht="14.25" customHeight="1" x14ac:dyDescent="0.35">
      <c r="A987" s="205" t="s">
        <v>1104</v>
      </c>
      <c r="B987" s="45">
        <v>0</v>
      </c>
    </row>
    <row r="988" spans="1:2" ht="14.25" customHeight="1" x14ac:dyDescent="0.35">
      <c r="A988" s="205" t="s">
        <v>1105</v>
      </c>
      <c r="B988" s="45">
        <v>0</v>
      </c>
    </row>
    <row r="989" spans="1:2" ht="14.25" customHeight="1" x14ac:dyDescent="0.35">
      <c r="A989" s="205" t="s">
        <v>1106</v>
      </c>
      <c r="B989" s="45">
        <v>0</v>
      </c>
    </row>
    <row r="990" spans="1:2" ht="14.25" customHeight="1" x14ac:dyDescent="0.35">
      <c r="A990" s="205" t="s">
        <v>1107</v>
      </c>
      <c r="B990" s="45">
        <v>0</v>
      </c>
    </row>
    <row r="991" spans="1:2" ht="14.25" customHeight="1" x14ac:dyDescent="0.35">
      <c r="A991" s="205" t="s">
        <v>1108</v>
      </c>
      <c r="B991" s="45">
        <v>0</v>
      </c>
    </row>
    <row r="992" spans="1:2" ht="14.25" customHeight="1" x14ac:dyDescent="0.35">
      <c r="A992" s="205" t="s">
        <v>1109</v>
      </c>
      <c r="B992" s="45">
        <v>0</v>
      </c>
    </row>
    <row r="993" spans="1:2" ht="14.25" customHeight="1" x14ac:dyDescent="0.35">
      <c r="A993" s="205" t="s">
        <v>1110</v>
      </c>
      <c r="B993" s="45">
        <v>0</v>
      </c>
    </row>
    <row r="994" spans="1:2" ht="14.25" customHeight="1" x14ac:dyDescent="0.35">
      <c r="A994" s="205" t="s">
        <v>1111</v>
      </c>
      <c r="B994" s="45">
        <v>1</v>
      </c>
    </row>
    <row r="995" spans="1:2" ht="14.25" customHeight="1" x14ac:dyDescent="0.35">
      <c r="A995" s="205" t="s">
        <v>1112</v>
      </c>
      <c r="B995" s="45">
        <v>1</v>
      </c>
    </row>
    <row r="996" spans="1:2" ht="14.25" customHeight="1" x14ac:dyDescent="0.35">
      <c r="A996" s="205" t="s">
        <v>1113</v>
      </c>
      <c r="B996" s="45">
        <v>1</v>
      </c>
    </row>
    <row r="997" spans="1:2" ht="14.25" customHeight="1" x14ac:dyDescent="0.35">
      <c r="A997" s="205" t="s">
        <v>1114</v>
      </c>
      <c r="B997" s="45">
        <v>1</v>
      </c>
    </row>
    <row r="998" spans="1:2" ht="14.25" customHeight="1" x14ac:dyDescent="0.35">
      <c r="A998" s="205" t="s">
        <v>1115</v>
      </c>
      <c r="B998" s="45">
        <v>1</v>
      </c>
    </row>
    <row r="999" spans="1:2" ht="14.25" customHeight="1" x14ac:dyDescent="0.35">
      <c r="A999" s="205" t="s">
        <v>1116</v>
      </c>
      <c r="B999" s="45">
        <v>1</v>
      </c>
    </row>
    <row r="1000" spans="1:2" ht="14.25" customHeight="1" x14ac:dyDescent="0.35">
      <c r="A1000" s="205" t="s">
        <v>1117</v>
      </c>
      <c r="B1000" s="45">
        <v>1</v>
      </c>
    </row>
    <row r="1001" spans="1:2" ht="14.25" customHeight="1" x14ac:dyDescent="0.35">
      <c r="A1001" s="205" t="s">
        <v>1118</v>
      </c>
      <c r="B1001" s="45">
        <v>1</v>
      </c>
    </row>
    <row r="1002" spans="1:2" ht="14.25" customHeight="1" x14ac:dyDescent="0.35">
      <c r="A1002" s="205" t="s">
        <v>1119</v>
      </c>
      <c r="B1002" s="45">
        <v>1</v>
      </c>
    </row>
    <row r="1003" spans="1:2" ht="14.25" customHeight="1" x14ac:dyDescent="0.35">
      <c r="A1003" s="205" t="s">
        <v>1120</v>
      </c>
      <c r="B1003" s="45">
        <v>1</v>
      </c>
    </row>
    <row r="1004" spans="1:2" ht="14.25" customHeight="1" x14ac:dyDescent="0.35">
      <c r="A1004" s="205" t="s">
        <v>1121</v>
      </c>
      <c r="B1004" s="45">
        <v>1</v>
      </c>
    </row>
    <row r="1005" spans="1:2" ht="14.25" customHeight="1" x14ac:dyDescent="0.35">
      <c r="A1005" s="205" t="s">
        <v>1122</v>
      </c>
      <c r="B1005" s="45">
        <v>1</v>
      </c>
    </row>
    <row r="1006" spans="1:2" ht="14.25" customHeight="1" x14ac:dyDescent="0.35">
      <c r="A1006" s="205" t="s">
        <v>1123</v>
      </c>
      <c r="B1006" s="45">
        <v>1</v>
      </c>
    </row>
    <row r="1007" spans="1:2" ht="14.25" customHeight="1" x14ac:dyDescent="0.35">
      <c r="A1007" s="205" t="s">
        <v>1124</v>
      </c>
      <c r="B1007" s="45">
        <v>1</v>
      </c>
    </row>
    <row r="1008" spans="1:2" ht="14.25" customHeight="1" x14ac:dyDescent="0.35">
      <c r="A1008" s="205" t="s">
        <v>1125</v>
      </c>
      <c r="B1008" s="45">
        <v>1</v>
      </c>
    </row>
    <row r="1009" spans="1:2" ht="14.25" customHeight="1" x14ac:dyDescent="0.35">
      <c r="A1009" s="205" t="s">
        <v>1126</v>
      </c>
      <c r="B1009" s="45">
        <v>1</v>
      </c>
    </row>
    <row r="1010" spans="1:2" ht="14.25" customHeight="1" x14ac:dyDescent="0.35">
      <c r="A1010" s="205" t="s">
        <v>1127</v>
      </c>
      <c r="B1010" s="45">
        <v>1</v>
      </c>
    </row>
    <row r="1011" spans="1:2" ht="14.25" customHeight="1" x14ac:dyDescent="0.35">
      <c r="A1011" s="205" t="s">
        <v>1128</v>
      </c>
      <c r="B1011" s="45">
        <v>1</v>
      </c>
    </row>
    <row r="1012" spans="1:2" ht="14.25" customHeight="1" x14ac:dyDescent="0.35">
      <c r="A1012" s="205" t="s">
        <v>1129</v>
      </c>
      <c r="B1012" s="45">
        <v>1</v>
      </c>
    </row>
    <row r="1013" spans="1:2" ht="14.25" customHeight="1" x14ac:dyDescent="0.35">
      <c r="A1013" s="205" t="s">
        <v>1130</v>
      </c>
      <c r="B1013" s="45">
        <v>1</v>
      </c>
    </row>
    <row r="1014" spans="1:2" ht="14.25" customHeight="1" x14ac:dyDescent="0.35">
      <c r="A1014" s="205" t="s">
        <v>1131</v>
      </c>
      <c r="B1014" s="45">
        <v>1</v>
      </c>
    </row>
    <row r="1015" spans="1:2" ht="14.25" customHeight="1" x14ac:dyDescent="0.35">
      <c r="A1015" s="205" t="s">
        <v>1132</v>
      </c>
      <c r="B1015" s="45">
        <v>1</v>
      </c>
    </row>
    <row r="1016" spans="1:2" ht="14.25" customHeight="1" x14ac:dyDescent="0.35">
      <c r="A1016" s="205" t="s">
        <v>1133</v>
      </c>
      <c r="B1016" s="45">
        <v>1</v>
      </c>
    </row>
    <row r="1017" spans="1:2" ht="14.25" customHeight="1" x14ac:dyDescent="0.35">
      <c r="A1017" s="205" t="s">
        <v>1134</v>
      </c>
      <c r="B1017" s="45">
        <v>1</v>
      </c>
    </row>
    <row r="1019" spans="1:2" ht="14.25" customHeight="1" x14ac:dyDescent="0.35">
      <c r="A1019" s="197" t="s">
        <v>1433</v>
      </c>
      <c r="B1019" s="2"/>
    </row>
    <row r="1020" spans="1:2" ht="14.25" customHeight="1" x14ac:dyDescent="0.35">
      <c r="A1020" s="59" t="s">
        <v>1514</v>
      </c>
      <c r="B1020" s="2"/>
    </row>
    <row r="1021" spans="1:2" ht="14.25" customHeight="1" x14ac:dyDescent="0.35">
      <c r="A1021" s="43" t="s">
        <v>222</v>
      </c>
      <c r="B1021" s="11" t="s">
        <v>223</v>
      </c>
    </row>
    <row r="1022" spans="1:2" ht="14.25" customHeight="1" x14ac:dyDescent="0.35">
      <c r="A1022" s="523">
        <v>0</v>
      </c>
      <c r="B1022" s="524" t="s">
        <v>1515</v>
      </c>
    </row>
    <row r="1023" spans="1:2" ht="14.25" customHeight="1" x14ac:dyDescent="0.35">
      <c r="A1023" s="523">
        <v>1</v>
      </c>
      <c r="B1023" s="524" t="s">
        <v>1222</v>
      </c>
    </row>
    <row r="1024" spans="1:2" ht="14.25" customHeight="1" x14ac:dyDescent="0.35">
      <c r="A1024" s="44" t="s">
        <v>224</v>
      </c>
      <c r="B1024" s="45">
        <v>0</v>
      </c>
    </row>
    <row r="1025" spans="1:3" ht="14.25" customHeight="1" x14ac:dyDescent="0.35">
      <c r="A1025" s="169"/>
    </row>
    <row r="1026" spans="1:3" ht="14.25" customHeight="1" x14ac:dyDescent="0.35">
      <c r="A1026" s="17" t="s">
        <v>727</v>
      </c>
      <c r="B1026" s="39" t="s">
        <v>1516</v>
      </c>
    </row>
    <row r="1027" spans="1:3" ht="14.25" customHeight="1" x14ac:dyDescent="0.35">
      <c r="A1027" s="86" t="s">
        <v>448</v>
      </c>
      <c r="B1027" s="525" t="s">
        <v>28</v>
      </c>
    </row>
    <row r="1028" spans="1:3" ht="14.25" customHeight="1" x14ac:dyDescent="0.35">
      <c r="A1028" s="86" t="s">
        <v>180</v>
      </c>
      <c r="B1028" s="115">
        <v>2030</v>
      </c>
      <c r="C1028" t="s">
        <v>1532</v>
      </c>
    </row>
    <row r="1030" spans="1:3" ht="14.25" customHeight="1" x14ac:dyDescent="0.35">
      <c r="A1030" s="17" t="s">
        <v>727</v>
      </c>
      <c r="B1030" s="17" t="s">
        <v>1528</v>
      </c>
    </row>
    <row r="1031" spans="1:3" ht="14.25" customHeight="1" x14ac:dyDescent="0.35">
      <c r="A1031" s="86" t="s">
        <v>448</v>
      </c>
      <c r="B1031" s="43" t="s">
        <v>1517</v>
      </c>
    </row>
    <row r="1032" spans="1:3" ht="14.25" customHeight="1" x14ac:dyDescent="0.35">
      <c r="A1032" s="86" t="s">
        <v>180</v>
      </c>
      <c r="B1032" s="114">
        <v>-0.2</v>
      </c>
      <c r="C1032" t="s">
        <v>1533</v>
      </c>
    </row>
    <row r="1033" spans="1:3" ht="14.25" customHeight="1" x14ac:dyDescent="0.35">
      <c r="A1033" s="86"/>
    </row>
    <row r="1034" spans="1:3" ht="14.25" customHeight="1" x14ac:dyDescent="0.35">
      <c r="A1034" s="197" t="s">
        <v>1435</v>
      </c>
    </row>
    <row r="1035" spans="1:3" ht="14.25" customHeight="1" x14ac:dyDescent="0.35">
      <c r="A1035" s="17" t="s">
        <v>1518</v>
      </c>
      <c r="B1035" s="2"/>
    </row>
    <row r="1036" spans="1:3" ht="14.25" customHeight="1" x14ac:dyDescent="0.35">
      <c r="A1036" s="43" t="s">
        <v>222</v>
      </c>
      <c r="B1036" s="11" t="s">
        <v>223</v>
      </c>
    </row>
    <row r="1037" spans="1:3" ht="14.25" customHeight="1" x14ac:dyDescent="0.35">
      <c r="A1037" s="523">
        <v>0</v>
      </c>
      <c r="B1037" s="524" t="s">
        <v>1223</v>
      </c>
    </row>
    <row r="1038" spans="1:3" ht="14.25" customHeight="1" x14ac:dyDescent="0.35">
      <c r="A1038" s="523">
        <v>1</v>
      </c>
      <c r="B1038" s="524" t="s">
        <v>1224</v>
      </c>
    </row>
    <row r="1039" spans="1:3" ht="14.25" customHeight="1" x14ac:dyDescent="0.35">
      <c r="A1039" s="44" t="s">
        <v>224</v>
      </c>
      <c r="B1039" s="45">
        <v>1</v>
      </c>
    </row>
    <row r="1041" spans="1:4" ht="14.25" customHeight="1" x14ac:dyDescent="0.35">
      <c r="A1041" s="17" t="s">
        <v>727</v>
      </c>
      <c r="B1041" s="17" t="s">
        <v>1435</v>
      </c>
    </row>
    <row r="1042" spans="1:4" ht="14.25" customHeight="1" x14ac:dyDescent="0.35">
      <c r="A1042" s="86" t="s">
        <v>448</v>
      </c>
      <c r="B1042" s="43" t="s">
        <v>222</v>
      </c>
    </row>
    <row r="1043" spans="1:4" ht="14.25" customHeight="1" x14ac:dyDescent="0.35">
      <c r="A1043" s="86" t="s">
        <v>180</v>
      </c>
      <c r="B1043" s="114">
        <v>0.3</v>
      </c>
    </row>
    <row r="1045" spans="1:4" ht="14.25" customHeight="1" x14ac:dyDescent="0.35">
      <c r="A1045" s="197" t="s">
        <v>1733</v>
      </c>
      <c r="B1045" s="2"/>
    </row>
    <row r="1046" spans="1:4" ht="14.25" customHeight="1" x14ac:dyDescent="0.35">
      <c r="A1046" s="39" t="s">
        <v>1734</v>
      </c>
      <c r="B1046" s="2"/>
    </row>
    <row r="1047" spans="1:4" ht="14.25" customHeight="1" x14ac:dyDescent="0.35">
      <c r="B1047" s="39" t="s">
        <v>1734</v>
      </c>
      <c r="C1047" s="59" t="s">
        <v>1735</v>
      </c>
      <c r="D1047" s="59" t="s">
        <v>1733</v>
      </c>
    </row>
    <row r="1048" spans="1:4" ht="14.25" customHeight="1" x14ac:dyDescent="0.35">
      <c r="A1048" s="5" t="s">
        <v>751</v>
      </c>
      <c r="B1048" s="78" t="s">
        <v>181</v>
      </c>
      <c r="C1048" s="78" t="s">
        <v>386</v>
      </c>
      <c r="D1048" s="78" t="s">
        <v>29</v>
      </c>
    </row>
    <row r="1049" spans="1:4" ht="14.25" customHeight="1" x14ac:dyDescent="0.35">
      <c r="A1049" s="47" t="s">
        <v>291</v>
      </c>
      <c r="B1049" s="45">
        <v>1</v>
      </c>
      <c r="C1049" s="64">
        <v>2015</v>
      </c>
      <c r="D1049" s="535">
        <v>0.04</v>
      </c>
    </row>
    <row r="1050" spans="1:4" ht="14.25" customHeight="1" x14ac:dyDescent="0.35">
      <c r="A1050" s="47" t="s">
        <v>148</v>
      </c>
      <c r="B1050" s="45">
        <v>1</v>
      </c>
      <c r="C1050" s="64">
        <v>2015</v>
      </c>
      <c r="D1050" s="535">
        <v>0.04</v>
      </c>
    </row>
    <row r="1051" spans="1:4" ht="14.25" customHeight="1" x14ac:dyDescent="0.35">
      <c r="A1051" s="47" t="s">
        <v>149</v>
      </c>
      <c r="B1051" s="45">
        <v>1</v>
      </c>
      <c r="C1051" s="64">
        <v>2015</v>
      </c>
      <c r="D1051" s="535">
        <v>0.04</v>
      </c>
    </row>
    <row r="1052" spans="1:4" ht="14.25" customHeight="1" x14ac:dyDescent="0.35">
      <c r="A1052" s="47" t="s">
        <v>150</v>
      </c>
      <c r="B1052" s="45">
        <v>1</v>
      </c>
      <c r="C1052" s="64">
        <v>2015</v>
      </c>
      <c r="D1052" s="535">
        <v>0.04</v>
      </c>
    </row>
    <row r="1053" spans="1:4" ht="14.25" customHeight="1" x14ac:dyDescent="0.35">
      <c r="A1053" s="47" t="s">
        <v>151</v>
      </c>
      <c r="B1053" s="45">
        <v>1</v>
      </c>
      <c r="C1053" s="64">
        <v>2015</v>
      </c>
      <c r="D1053" s="535">
        <v>0.04</v>
      </c>
    </row>
    <row r="1054" spans="1:4" ht="14.25" customHeight="1" x14ac:dyDescent="0.35">
      <c r="A1054" s="47" t="s">
        <v>217</v>
      </c>
      <c r="B1054" s="45">
        <v>1</v>
      </c>
      <c r="C1054" s="64">
        <v>2015</v>
      </c>
      <c r="D1054" s="535">
        <v>0.04</v>
      </c>
    </row>
    <row r="1055" spans="1:4" ht="14.25" customHeight="1" x14ac:dyDescent="0.35">
      <c r="A1055" s="47" t="s">
        <v>153</v>
      </c>
      <c r="B1055" s="45">
        <v>1</v>
      </c>
      <c r="C1055" s="64">
        <v>2015</v>
      </c>
      <c r="D1055" s="535">
        <v>0.04</v>
      </c>
    </row>
    <row r="1056" spans="1:4" ht="14.25" customHeight="1" x14ac:dyDescent="0.35">
      <c r="A1056" s="47" t="s">
        <v>154</v>
      </c>
      <c r="B1056" s="45">
        <v>1</v>
      </c>
      <c r="C1056" s="64">
        <v>2015</v>
      </c>
      <c r="D1056" s="535">
        <v>0.04</v>
      </c>
    </row>
    <row r="1057" spans="1:4" ht="14.25" customHeight="1" x14ac:dyDescent="0.35">
      <c r="A1057" s="47" t="s">
        <v>155</v>
      </c>
      <c r="B1057" s="45">
        <v>1</v>
      </c>
      <c r="C1057" s="64">
        <v>2015</v>
      </c>
      <c r="D1057" s="535">
        <v>0.04</v>
      </c>
    </row>
    <row r="1058" spans="1:4" ht="14.25" customHeight="1" x14ac:dyDescent="0.35">
      <c r="A1058" s="47" t="s">
        <v>156</v>
      </c>
      <c r="B1058" s="45">
        <v>1</v>
      </c>
      <c r="C1058" s="64">
        <v>2015</v>
      </c>
      <c r="D1058" s="535">
        <v>0.04</v>
      </c>
    </row>
    <row r="1059" spans="1:4" ht="14.25" customHeight="1" x14ac:dyDescent="0.35">
      <c r="A1059" s="47" t="s">
        <v>157</v>
      </c>
      <c r="B1059" s="45">
        <v>1</v>
      </c>
      <c r="C1059" s="64">
        <v>2015</v>
      </c>
      <c r="D1059" s="535">
        <v>0.04</v>
      </c>
    </row>
    <row r="1060" spans="1:4" ht="14.25" customHeight="1" x14ac:dyDescent="0.35">
      <c r="A1060" s="47" t="s">
        <v>158</v>
      </c>
      <c r="B1060" s="45">
        <v>1</v>
      </c>
      <c r="C1060" s="64">
        <v>2015</v>
      </c>
      <c r="D1060" s="535">
        <v>0.04</v>
      </c>
    </row>
    <row r="1061" spans="1:4" ht="14.25" customHeight="1" x14ac:dyDescent="0.35">
      <c r="A1061" s="47" t="s">
        <v>159</v>
      </c>
      <c r="B1061" s="45">
        <v>1</v>
      </c>
      <c r="C1061" s="64">
        <v>2015</v>
      </c>
      <c r="D1061" s="535">
        <v>0.04</v>
      </c>
    </row>
    <row r="1062" spans="1:4" ht="14.25" customHeight="1" x14ac:dyDescent="0.35">
      <c r="A1062" s="47" t="s">
        <v>160</v>
      </c>
      <c r="B1062" s="45">
        <v>1</v>
      </c>
      <c r="C1062" s="64">
        <v>2015</v>
      </c>
      <c r="D1062" s="535">
        <v>0.04</v>
      </c>
    </row>
    <row r="1063" spans="1:4" ht="14.25" customHeight="1" x14ac:dyDescent="0.35">
      <c r="A1063" s="47" t="s">
        <v>161</v>
      </c>
      <c r="B1063" s="45">
        <v>1</v>
      </c>
      <c r="C1063" s="64">
        <v>2015</v>
      </c>
      <c r="D1063" s="535">
        <v>0.04</v>
      </c>
    </row>
    <row r="1064" spans="1:4" ht="14.25" customHeight="1" x14ac:dyDescent="0.35">
      <c r="A1064" s="47" t="s">
        <v>162</v>
      </c>
      <c r="B1064" s="45">
        <v>1</v>
      </c>
      <c r="C1064" s="64">
        <v>2015</v>
      </c>
      <c r="D1064" s="535">
        <v>0.04</v>
      </c>
    </row>
    <row r="1065" spans="1:4" ht="14.25" customHeight="1" x14ac:dyDescent="0.35">
      <c r="A1065" s="47" t="s">
        <v>292</v>
      </c>
      <c r="B1065" s="45">
        <v>1</v>
      </c>
      <c r="C1065" s="64">
        <v>2015</v>
      </c>
      <c r="D1065" s="535">
        <v>0.04</v>
      </c>
    </row>
    <row r="1066" spans="1:4" ht="14.25" customHeight="1" x14ac:dyDescent="0.35">
      <c r="A1066" s="47" t="s">
        <v>164</v>
      </c>
      <c r="B1066" s="45">
        <v>1</v>
      </c>
      <c r="C1066" s="64">
        <v>2015</v>
      </c>
      <c r="D1066" s="535">
        <v>0.04</v>
      </c>
    </row>
    <row r="1067" spans="1:4" ht="14.25" customHeight="1" x14ac:dyDescent="0.35">
      <c r="A1067" s="47" t="s">
        <v>165</v>
      </c>
      <c r="B1067" s="45">
        <v>1</v>
      </c>
      <c r="C1067" s="64">
        <v>2015</v>
      </c>
      <c r="D1067" s="535">
        <v>0.04</v>
      </c>
    </row>
    <row r="1068" spans="1:4" ht="14.25" customHeight="1" x14ac:dyDescent="0.35">
      <c r="A1068" s="47" t="s">
        <v>166</v>
      </c>
      <c r="B1068" s="45">
        <v>1</v>
      </c>
      <c r="C1068" s="64">
        <v>2015</v>
      </c>
      <c r="D1068" s="535">
        <v>0.04</v>
      </c>
    </row>
    <row r="1069" spans="1:4" ht="14.25" customHeight="1" x14ac:dyDescent="0.35">
      <c r="A1069" s="47" t="s">
        <v>167</v>
      </c>
      <c r="B1069" s="45">
        <v>1</v>
      </c>
      <c r="C1069" s="64">
        <v>2015</v>
      </c>
      <c r="D1069" s="535">
        <v>0.04</v>
      </c>
    </row>
    <row r="1070" spans="1:4" ht="14.25" customHeight="1" x14ac:dyDescent="0.35">
      <c r="A1070" s="47" t="s">
        <v>168</v>
      </c>
      <c r="B1070" s="45">
        <v>1</v>
      </c>
      <c r="C1070" s="64">
        <v>2015</v>
      </c>
      <c r="D1070" s="535">
        <v>0.04</v>
      </c>
    </row>
    <row r="1071" spans="1:4" ht="14.25" customHeight="1" x14ac:dyDescent="0.35">
      <c r="A1071" s="47" t="s">
        <v>169</v>
      </c>
      <c r="B1071" s="45">
        <v>1</v>
      </c>
      <c r="C1071" s="64">
        <v>2015</v>
      </c>
      <c r="D1071" s="535">
        <v>0.04</v>
      </c>
    </row>
    <row r="1072" spans="1:4" ht="14.25" customHeight="1" x14ac:dyDescent="0.35">
      <c r="A1072" s="47" t="s">
        <v>170</v>
      </c>
      <c r="B1072" s="45">
        <v>1</v>
      </c>
      <c r="C1072" s="64">
        <v>2015</v>
      </c>
      <c r="D1072" s="535">
        <v>0.04</v>
      </c>
    </row>
    <row r="1073" spans="1:4" ht="14.25" customHeight="1" x14ac:dyDescent="0.35">
      <c r="A1073" s="47" t="s">
        <v>171</v>
      </c>
      <c r="B1073" s="45">
        <v>1</v>
      </c>
      <c r="C1073" s="64">
        <v>2015</v>
      </c>
      <c r="D1073" s="535">
        <v>0.04</v>
      </c>
    </row>
    <row r="1074" spans="1:4" ht="14.25" customHeight="1" x14ac:dyDescent="0.35">
      <c r="A1074" s="47" t="s">
        <v>172</v>
      </c>
      <c r="B1074" s="45">
        <v>1</v>
      </c>
      <c r="C1074" s="64">
        <v>2015</v>
      </c>
      <c r="D1074" s="535">
        <v>0.04</v>
      </c>
    </row>
    <row r="1075" spans="1:4" ht="14.25" customHeight="1" x14ac:dyDescent="0.35">
      <c r="A1075" s="47" t="s">
        <v>173</v>
      </c>
      <c r="B1075" s="45">
        <v>1</v>
      </c>
      <c r="C1075" s="64">
        <v>2015</v>
      </c>
      <c r="D1075" s="535">
        <v>0.04</v>
      </c>
    </row>
    <row r="1076" spans="1:4" ht="14.25" customHeight="1" x14ac:dyDescent="0.35">
      <c r="A1076" s="47" t="s">
        <v>136</v>
      </c>
      <c r="B1076" s="45">
        <v>1</v>
      </c>
      <c r="C1076" s="64">
        <v>2015</v>
      </c>
      <c r="D1076" s="535">
        <v>0.04</v>
      </c>
    </row>
    <row r="1077" spans="1:4" ht="14.25" customHeight="1" x14ac:dyDescent="0.35">
      <c r="A1077" s="47" t="s">
        <v>197</v>
      </c>
      <c r="B1077" s="45">
        <v>1</v>
      </c>
      <c r="C1077" s="64">
        <v>2015</v>
      </c>
      <c r="D1077" s="535">
        <v>0.04</v>
      </c>
    </row>
    <row r="1078" spans="1:4" ht="14.25" customHeight="1" x14ac:dyDescent="0.35">
      <c r="A1078" s="47" t="s">
        <v>218</v>
      </c>
      <c r="B1078" s="45">
        <v>1</v>
      </c>
      <c r="C1078" s="64">
        <v>2015</v>
      </c>
      <c r="D1078" s="535">
        <v>0.04</v>
      </c>
    </row>
    <row r="1079" spans="1:4" ht="14.25" customHeight="1" x14ac:dyDescent="0.35">
      <c r="A1079" s="47" t="s">
        <v>198</v>
      </c>
      <c r="B1079" s="45">
        <v>1</v>
      </c>
      <c r="C1079" s="64">
        <v>2015</v>
      </c>
      <c r="D1079" s="535">
        <v>0.04</v>
      </c>
    </row>
    <row r="1080" spans="1:4" ht="14.25" customHeight="1" x14ac:dyDescent="0.35">
      <c r="A1080" s="47" t="s">
        <v>140</v>
      </c>
      <c r="B1080" s="45">
        <v>1</v>
      </c>
      <c r="C1080" s="64">
        <v>2015</v>
      </c>
      <c r="D1080" s="535">
        <v>0.04</v>
      </c>
    </row>
    <row r="1081" spans="1:4" ht="14.25" customHeight="1" x14ac:dyDescent="0.35">
      <c r="A1081" s="47" t="s">
        <v>199</v>
      </c>
      <c r="B1081" s="45">
        <v>1</v>
      </c>
      <c r="C1081" s="64">
        <v>2015</v>
      </c>
      <c r="D1081" s="535">
        <v>0.04</v>
      </c>
    </row>
    <row r="1082" spans="1:4" ht="14.25" customHeight="1" x14ac:dyDescent="0.35">
      <c r="A1082" s="47" t="s">
        <v>142</v>
      </c>
      <c r="B1082" s="45">
        <v>1</v>
      </c>
      <c r="C1082" s="64">
        <v>2015</v>
      </c>
      <c r="D1082" s="535">
        <v>0.04</v>
      </c>
    </row>
    <row r="1083" spans="1:4" ht="14.25" customHeight="1" x14ac:dyDescent="0.35">
      <c r="A1083" s="47" t="s">
        <v>143</v>
      </c>
      <c r="B1083" s="45">
        <v>1</v>
      </c>
      <c r="C1083" s="64">
        <v>2015</v>
      </c>
      <c r="D1083" s="535">
        <v>0.04</v>
      </c>
    </row>
    <row r="1085" spans="1:4" ht="14.25" customHeight="1" x14ac:dyDescent="0.35">
      <c r="A1085" s="197" t="s">
        <v>1736</v>
      </c>
      <c r="B1085" s="2"/>
    </row>
    <row r="1086" spans="1:4" ht="14.25" customHeight="1" x14ac:dyDescent="0.35">
      <c r="A1086" s="39" t="s">
        <v>1737</v>
      </c>
      <c r="B1086" s="2"/>
    </row>
    <row r="1087" spans="1:4" ht="14.25" customHeight="1" x14ac:dyDescent="0.35">
      <c r="B1087" s="39" t="s">
        <v>1737</v>
      </c>
      <c r="C1087" s="59" t="s">
        <v>1738</v>
      </c>
      <c r="D1087" s="59" t="s">
        <v>1736</v>
      </c>
    </row>
    <row r="1088" spans="1:4" ht="14.25" customHeight="1" x14ac:dyDescent="0.35">
      <c r="A1088" s="5" t="s">
        <v>751</v>
      </c>
      <c r="B1088" s="78" t="s">
        <v>181</v>
      </c>
      <c r="C1088" s="78" t="s">
        <v>386</v>
      </c>
      <c r="D1088" s="78" t="s">
        <v>29</v>
      </c>
    </row>
    <row r="1089" spans="1:4" ht="14.25" customHeight="1" x14ac:dyDescent="0.35">
      <c r="A1089" s="47" t="s">
        <v>291</v>
      </c>
      <c r="B1089" s="45">
        <v>0</v>
      </c>
      <c r="C1089" s="64">
        <v>2015</v>
      </c>
      <c r="D1089" s="535">
        <v>0.04</v>
      </c>
    </row>
    <row r="1090" spans="1:4" ht="14.25" customHeight="1" x14ac:dyDescent="0.35">
      <c r="A1090" s="47" t="s">
        <v>148</v>
      </c>
      <c r="B1090" s="45">
        <v>0</v>
      </c>
      <c r="C1090" s="64">
        <v>2015</v>
      </c>
      <c r="D1090" s="535">
        <v>0.04</v>
      </c>
    </row>
    <row r="1091" spans="1:4" ht="14.25" customHeight="1" x14ac:dyDescent="0.35">
      <c r="A1091" s="47" t="s">
        <v>149</v>
      </c>
      <c r="B1091" s="45">
        <v>0</v>
      </c>
      <c r="C1091" s="64">
        <v>2015</v>
      </c>
      <c r="D1091" s="535">
        <v>0.04</v>
      </c>
    </row>
    <row r="1092" spans="1:4" ht="14.25" customHeight="1" x14ac:dyDescent="0.35">
      <c r="A1092" s="47" t="s">
        <v>150</v>
      </c>
      <c r="B1092" s="45">
        <v>0</v>
      </c>
      <c r="C1092" s="64">
        <v>2015</v>
      </c>
      <c r="D1092" s="535">
        <v>0.04</v>
      </c>
    </row>
    <row r="1093" spans="1:4" ht="14.25" customHeight="1" x14ac:dyDescent="0.35">
      <c r="A1093" s="47" t="s">
        <v>151</v>
      </c>
      <c r="B1093" s="45">
        <v>0</v>
      </c>
      <c r="C1093" s="64">
        <v>2015</v>
      </c>
      <c r="D1093" s="535">
        <v>0.04</v>
      </c>
    </row>
    <row r="1094" spans="1:4" ht="14.25" customHeight="1" x14ac:dyDescent="0.35">
      <c r="A1094" s="47" t="s">
        <v>217</v>
      </c>
      <c r="B1094" s="45">
        <v>0</v>
      </c>
      <c r="C1094" s="64">
        <v>2015</v>
      </c>
      <c r="D1094" s="535">
        <v>0.04</v>
      </c>
    </row>
    <row r="1095" spans="1:4" ht="14.25" customHeight="1" x14ac:dyDescent="0.35">
      <c r="A1095" s="47" t="s">
        <v>153</v>
      </c>
      <c r="B1095" s="45">
        <v>0</v>
      </c>
      <c r="C1095" s="64">
        <v>2015</v>
      </c>
      <c r="D1095" s="535">
        <v>0.04</v>
      </c>
    </row>
    <row r="1096" spans="1:4" ht="14.25" customHeight="1" x14ac:dyDescent="0.35">
      <c r="A1096" s="47" t="s">
        <v>154</v>
      </c>
      <c r="B1096" s="45">
        <v>0</v>
      </c>
      <c r="C1096" s="64">
        <v>2015</v>
      </c>
      <c r="D1096" s="535">
        <v>0.04</v>
      </c>
    </row>
    <row r="1097" spans="1:4" ht="14.25" customHeight="1" x14ac:dyDescent="0.35">
      <c r="A1097" s="47" t="s">
        <v>155</v>
      </c>
      <c r="B1097" s="45">
        <v>0</v>
      </c>
      <c r="C1097" s="64">
        <v>2015</v>
      </c>
      <c r="D1097" s="535">
        <v>0.04</v>
      </c>
    </row>
    <row r="1098" spans="1:4" ht="14.25" customHeight="1" x14ac:dyDescent="0.35">
      <c r="A1098" s="47" t="s">
        <v>156</v>
      </c>
      <c r="B1098" s="45">
        <v>0</v>
      </c>
      <c r="C1098" s="64">
        <v>2015</v>
      </c>
      <c r="D1098" s="535">
        <v>0.04</v>
      </c>
    </row>
    <row r="1099" spans="1:4" ht="14.25" customHeight="1" x14ac:dyDescent="0.35">
      <c r="A1099" s="47" t="s">
        <v>157</v>
      </c>
      <c r="B1099" s="45">
        <v>0</v>
      </c>
      <c r="C1099" s="64">
        <v>2015</v>
      </c>
      <c r="D1099" s="535">
        <v>0.04</v>
      </c>
    </row>
    <row r="1100" spans="1:4" ht="14.25" customHeight="1" x14ac:dyDescent="0.35">
      <c r="A1100" s="47" t="s">
        <v>158</v>
      </c>
      <c r="B1100" s="45">
        <v>0</v>
      </c>
      <c r="C1100" s="64">
        <v>2015</v>
      </c>
      <c r="D1100" s="535">
        <v>0.04</v>
      </c>
    </row>
    <row r="1101" spans="1:4" ht="14.25" customHeight="1" x14ac:dyDescent="0.35">
      <c r="A1101" s="47" t="s">
        <v>159</v>
      </c>
      <c r="B1101" s="45">
        <v>0</v>
      </c>
      <c r="C1101" s="64">
        <v>2015</v>
      </c>
      <c r="D1101" s="535">
        <v>0.04</v>
      </c>
    </row>
    <row r="1102" spans="1:4" ht="14.25" customHeight="1" x14ac:dyDescent="0.35">
      <c r="A1102" s="47" t="s">
        <v>160</v>
      </c>
      <c r="B1102" s="45">
        <v>0</v>
      </c>
      <c r="C1102" s="64">
        <v>2015</v>
      </c>
      <c r="D1102" s="535">
        <v>0.04</v>
      </c>
    </row>
    <row r="1103" spans="1:4" ht="14.25" customHeight="1" x14ac:dyDescent="0.35">
      <c r="A1103" s="47" t="s">
        <v>161</v>
      </c>
      <c r="B1103" s="45">
        <v>0</v>
      </c>
      <c r="C1103" s="64">
        <v>2015</v>
      </c>
      <c r="D1103" s="535">
        <v>0.04</v>
      </c>
    </row>
    <row r="1104" spans="1:4" ht="14.25" customHeight="1" x14ac:dyDescent="0.35">
      <c r="A1104" s="47" t="s">
        <v>162</v>
      </c>
      <c r="B1104" s="45">
        <v>0</v>
      </c>
      <c r="C1104" s="64">
        <v>2015</v>
      </c>
      <c r="D1104" s="535">
        <v>0.04</v>
      </c>
    </row>
    <row r="1105" spans="1:4" ht="14.25" customHeight="1" x14ac:dyDescent="0.35">
      <c r="A1105" s="47" t="s">
        <v>292</v>
      </c>
      <c r="B1105" s="45">
        <v>0</v>
      </c>
      <c r="C1105" s="64">
        <v>2015</v>
      </c>
      <c r="D1105" s="535">
        <v>0.04</v>
      </c>
    </row>
    <row r="1106" spans="1:4" ht="14.25" customHeight="1" x14ac:dyDescent="0.35">
      <c r="A1106" s="47" t="s">
        <v>164</v>
      </c>
      <c r="B1106" s="45">
        <v>0</v>
      </c>
      <c r="C1106" s="64">
        <v>2015</v>
      </c>
      <c r="D1106" s="535">
        <v>0.04</v>
      </c>
    </row>
    <row r="1107" spans="1:4" ht="14.25" customHeight="1" x14ac:dyDescent="0.35">
      <c r="A1107" s="47" t="s">
        <v>165</v>
      </c>
      <c r="B1107" s="45">
        <v>0</v>
      </c>
      <c r="C1107" s="64">
        <v>2015</v>
      </c>
      <c r="D1107" s="535">
        <v>0.04</v>
      </c>
    </row>
    <row r="1108" spans="1:4" ht="14.25" customHeight="1" x14ac:dyDescent="0.35">
      <c r="A1108" s="47" t="s">
        <v>166</v>
      </c>
      <c r="B1108" s="45">
        <v>0</v>
      </c>
      <c r="C1108" s="64">
        <v>2015</v>
      </c>
      <c r="D1108" s="535">
        <v>0.04</v>
      </c>
    </row>
    <row r="1109" spans="1:4" ht="14.25" customHeight="1" x14ac:dyDescent="0.35">
      <c r="A1109" s="47" t="s">
        <v>167</v>
      </c>
      <c r="B1109" s="45">
        <v>0</v>
      </c>
      <c r="C1109" s="64">
        <v>2015</v>
      </c>
      <c r="D1109" s="535">
        <v>0.04</v>
      </c>
    </row>
    <row r="1110" spans="1:4" ht="14.25" customHeight="1" x14ac:dyDescent="0.35">
      <c r="A1110" s="47" t="s">
        <v>168</v>
      </c>
      <c r="B1110" s="45">
        <v>0</v>
      </c>
      <c r="C1110" s="64">
        <v>2015</v>
      </c>
      <c r="D1110" s="535">
        <v>0.04</v>
      </c>
    </row>
    <row r="1111" spans="1:4" ht="14.25" customHeight="1" x14ac:dyDescent="0.35">
      <c r="A1111" s="47" t="s">
        <v>169</v>
      </c>
      <c r="B1111" s="45">
        <v>0</v>
      </c>
      <c r="C1111" s="64">
        <v>2015</v>
      </c>
      <c r="D1111" s="535">
        <v>0.04</v>
      </c>
    </row>
    <row r="1112" spans="1:4" ht="14.25" customHeight="1" x14ac:dyDescent="0.35">
      <c r="A1112" s="47" t="s">
        <v>170</v>
      </c>
      <c r="B1112" s="45">
        <v>0</v>
      </c>
      <c r="C1112" s="64">
        <v>2015</v>
      </c>
      <c r="D1112" s="535">
        <v>0.04</v>
      </c>
    </row>
    <row r="1113" spans="1:4" ht="14.25" customHeight="1" x14ac:dyDescent="0.35">
      <c r="A1113" s="47" t="s">
        <v>171</v>
      </c>
      <c r="B1113" s="45">
        <v>0</v>
      </c>
      <c r="C1113" s="64">
        <v>2015</v>
      </c>
      <c r="D1113" s="535">
        <v>0.04</v>
      </c>
    </row>
    <row r="1114" spans="1:4" ht="14.25" customHeight="1" x14ac:dyDescent="0.35">
      <c r="A1114" s="47" t="s">
        <v>172</v>
      </c>
      <c r="B1114" s="45">
        <v>0</v>
      </c>
      <c r="C1114" s="64">
        <v>2015</v>
      </c>
      <c r="D1114" s="535">
        <v>0.04</v>
      </c>
    </row>
    <row r="1115" spans="1:4" ht="14.25" customHeight="1" x14ac:dyDescent="0.35">
      <c r="A1115" s="47" t="s">
        <v>173</v>
      </c>
      <c r="B1115" s="45">
        <v>0</v>
      </c>
      <c r="C1115" s="64">
        <v>2015</v>
      </c>
      <c r="D1115" s="535">
        <v>0.04</v>
      </c>
    </row>
    <row r="1116" spans="1:4" ht="14.25" customHeight="1" x14ac:dyDescent="0.35">
      <c r="A1116" s="47" t="s">
        <v>136</v>
      </c>
      <c r="B1116" s="45">
        <v>0</v>
      </c>
      <c r="C1116" s="64">
        <v>2015</v>
      </c>
      <c r="D1116" s="535">
        <v>0.04</v>
      </c>
    </row>
    <row r="1117" spans="1:4" ht="14.25" customHeight="1" x14ac:dyDescent="0.35">
      <c r="A1117" s="47" t="s">
        <v>197</v>
      </c>
      <c r="B1117" s="45">
        <v>0</v>
      </c>
      <c r="C1117" s="64">
        <v>2015</v>
      </c>
      <c r="D1117" s="535">
        <v>0.04</v>
      </c>
    </row>
    <row r="1118" spans="1:4" ht="14.25" customHeight="1" x14ac:dyDescent="0.35">
      <c r="A1118" s="47" t="s">
        <v>218</v>
      </c>
      <c r="B1118" s="45">
        <v>0</v>
      </c>
      <c r="C1118" s="64">
        <v>2015</v>
      </c>
      <c r="D1118" s="535">
        <v>0.04</v>
      </c>
    </row>
    <row r="1119" spans="1:4" ht="14.25" customHeight="1" x14ac:dyDescent="0.35">
      <c r="A1119" s="47" t="s">
        <v>198</v>
      </c>
      <c r="B1119" s="45">
        <v>0</v>
      </c>
      <c r="C1119" s="64">
        <v>2015</v>
      </c>
      <c r="D1119" s="535">
        <v>0.04</v>
      </c>
    </row>
    <row r="1120" spans="1:4" ht="14.25" customHeight="1" x14ac:dyDescent="0.35">
      <c r="A1120" s="47" t="s">
        <v>140</v>
      </c>
      <c r="B1120" s="45">
        <v>0</v>
      </c>
      <c r="C1120" s="64">
        <v>2015</v>
      </c>
      <c r="D1120" s="535">
        <v>0.04</v>
      </c>
    </row>
    <row r="1121" spans="1:6" ht="14.25" customHeight="1" x14ac:dyDescent="0.35">
      <c r="A1121" s="47" t="s">
        <v>199</v>
      </c>
      <c r="B1121" s="45">
        <v>0</v>
      </c>
      <c r="C1121" s="64">
        <v>2015</v>
      </c>
      <c r="D1121" s="535">
        <v>0.04</v>
      </c>
    </row>
    <row r="1122" spans="1:6" ht="14.25" customHeight="1" x14ac:dyDescent="0.35">
      <c r="A1122" s="47" t="s">
        <v>142</v>
      </c>
      <c r="B1122" s="45">
        <v>0</v>
      </c>
      <c r="C1122" s="64">
        <v>2015</v>
      </c>
      <c r="D1122" s="535">
        <v>0.04</v>
      </c>
    </row>
    <row r="1123" spans="1:6" ht="14.25" customHeight="1" x14ac:dyDescent="0.35">
      <c r="A1123" s="47" t="s">
        <v>143</v>
      </c>
      <c r="B1123" s="45">
        <v>0</v>
      </c>
      <c r="C1123" s="64">
        <v>2015</v>
      </c>
      <c r="D1123" s="535">
        <v>0.04</v>
      </c>
    </row>
    <row r="1124" spans="1:6" ht="14.25" customHeight="1" x14ac:dyDescent="0.35">
      <c r="A1124" s="84"/>
    </row>
    <row r="1125" spans="1:6" ht="14.25" customHeight="1" x14ac:dyDescent="0.35">
      <c r="A1125" s="197" t="s">
        <v>538</v>
      </c>
      <c r="B1125" s="2"/>
    </row>
    <row r="1126" spans="1:6" ht="14.25" customHeight="1" x14ac:dyDescent="0.35">
      <c r="A1126" s="43" t="s">
        <v>222</v>
      </c>
      <c r="B1126" s="11" t="s">
        <v>223</v>
      </c>
    </row>
    <row r="1127" spans="1:6" ht="14.25" customHeight="1" x14ac:dyDescent="0.35">
      <c r="A1127" s="523">
        <v>0</v>
      </c>
      <c r="B1127" s="524" t="s">
        <v>478</v>
      </c>
    </row>
    <row r="1128" spans="1:6" ht="14.25" customHeight="1" x14ac:dyDescent="0.35">
      <c r="A1128" s="523">
        <v>1</v>
      </c>
      <c r="B1128" s="524" t="s">
        <v>479</v>
      </c>
    </row>
    <row r="1129" spans="1:6" ht="14.25" customHeight="1" x14ac:dyDescent="0.35">
      <c r="A1129" s="523">
        <v>2</v>
      </c>
      <c r="B1129" s="524" t="s">
        <v>480</v>
      </c>
    </row>
    <row r="1130" spans="1:6" ht="14.25" customHeight="1" x14ac:dyDescent="0.35">
      <c r="A1130" s="523">
        <v>3</v>
      </c>
      <c r="B1130" s="524" t="s">
        <v>481</v>
      </c>
    </row>
    <row r="1131" spans="1:6" ht="14.25" customHeight="1" x14ac:dyDescent="0.35">
      <c r="A1131" s="44" t="s">
        <v>224</v>
      </c>
      <c r="B1131" s="45">
        <v>0</v>
      </c>
    </row>
    <row r="1133" spans="1:6" ht="14.25" customHeight="1" x14ac:dyDescent="0.35">
      <c r="A1133" s="197" t="s">
        <v>486</v>
      </c>
      <c r="B1133" s="2"/>
    </row>
    <row r="1134" spans="1:6" ht="14.25" customHeight="1" x14ac:dyDescent="0.35">
      <c r="A1134" s="43" t="s">
        <v>222</v>
      </c>
      <c r="B1134" s="11" t="s">
        <v>223</v>
      </c>
    </row>
    <row r="1135" spans="1:6" ht="14.25" customHeight="1" x14ac:dyDescent="0.35">
      <c r="A1135" s="523">
        <v>0</v>
      </c>
      <c r="B1135" s="524" t="s">
        <v>482</v>
      </c>
    </row>
    <row r="1136" spans="1:6" ht="14.25" customHeight="1" x14ac:dyDescent="0.35">
      <c r="A1136" s="523">
        <v>1</v>
      </c>
      <c r="B1136" s="524" t="s">
        <v>483</v>
      </c>
      <c r="F1136" s="80"/>
    </row>
    <row r="1137" spans="1:6" ht="14.25" customHeight="1" x14ac:dyDescent="0.35">
      <c r="A1137" s="523">
        <v>2</v>
      </c>
      <c r="B1137" s="524" t="s">
        <v>484</v>
      </c>
      <c r="F1137" s="80"/>
    </row>
    <row r="1138" spans="1:6" ht="14.25" customHeight="1" x14ac:dyDescent="0.35">
      <c r="A1138" s="523">
        <v>3</v>
      </c>
      <c r="B1138" s="524" t="s">
        <v>485</v>
      </c>
      <c r="C1138" s="66"/>
    </row>
    <row r="1139" spans="1:6" ht="14.25" customHeight="1" x14ac:dyDescent="0.35">
      <c r="A1139" s="44" t="s">
        <v>224</v>
      </c>
      <c r="B1139" s="45">
        <v>2</v>
      </c>
    </row>
    <row r="1140" spans="1:6" ht="14.25" customHeight="1" x14ac:dyDescent="0.35">
      <c r="A1140" s="169"/>
    </row>
    <row r="1141" spans="1:6" ht="14.25" customHeight="1" x14ac:dyDescent="0.35">
      <c r="A1141" s="197" t="s">
        <v>1156</v>
      </c>
      <c r="B1141" s="2"/>
    </row>
    <row r="1142" spans="1:6" ht="14.25" customHeight="1" x14ac:dyDescent="0.35">
      <c r="A1142" s="43" t="s">
        <v>222</v>
      </c>
      <c r="B1142" s="11" t="s">
        <v>223</v>
      </c>
    </row>
    <row r="1143" spans="1:6" ht="14.25" customHeight="1" x14ac:dyDescent="0.35">
      <c r="A1143" s="523">
        <v>0</v>
      </c>
      <c r="B1143" s="524" t="s">
        <v>1157</v>
      </c>
    </row>
    <row r="1144" spans="1:6" ht="14.25" customHeight="1" x14ac:dyDescent="0.35">
      <c r="A1144" s="523">
        <v>1</v>
      </c>
      <c r="B1144" s="524" t="s">
        <v>1158</v>
      </c>
    </row>
    <row r="1145" spans="1:6" ht="14.25" customHeight="1" x14ac:dyDescent="0.35">
      <c r="A1145" s="44" t="s">
        <v>224</v>
      </c>
      <c r="B1145" s="45">
        <v>0</v>
      </c>
    </row>
    <row r="1146" spans="1:6" ht="14.25" customHeight="1" x14ac:dyDescent="0.35">
      <c r="A1146" s="169"/>
    </row>
    <row r="1147" spans="1:6" ht="14.25" customHeight="1" x14ac:dyDescent="0.35">
      <c r="A1147" s="197" t="s">
        <v>1159</v>
      </c>
      <c r="B1147" s="2"/>
    </row>
    <row r="1148" spans="1:6" ht="14.25" customHeight="1" x14ac:dyDescent="0.35">
      <c r="A1148" s="43" t="s">
        <v>222</v>
      </c>
      <c r="B1148" s="11" t="s">
        <v>223</v>
      </c>
    </row>
    <row r="1149" spans="1:6" ht="14.25" customHeight="1" x14ac:dyDescent="0.35">
      <c r="A1149" s="523">
        <v>0</v>
      </c>
      <c r="B1149" s="524" t="s">
        <v>1157</v>
      </c>
    </row>
    <row r="1150" spans="1:6" ht="14.25" customHeight="1" x14ac:dyDescent="0.35">
      <c r="A1150" s="523">
        <v>1</v>
      </c>
      <c r="B1150" s="524" t="s">
        <v>1158</v>
      </c>
    </row>
    <row r="1151" spans="1:6" ht="14.25" customHeight="1" x14ac:dyDescent="0.35">
      <c r="A1151" s="44" t="s">
        <v>224</v>
      </c>
      <c r="B1151" s="45">
        <v>0</v>
      </c>
    </row>
  </sheetData>
  <mergeCells count="1">
    <mergeCell ref="A1:C1"/>
  </mergeCells>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BK534"/>
  <sheetViews>
    <sheetView zoomScale="85" zoomScaleNormal="85" workbookViewId="0">
      <pane xSplit="1" ySplit="1" topLeftCell="B266" activePane="bottomRight" state="frozen"/>
      <selection pane="topRight" activeCell="B1" sqref="B1"/>
      <selection pane="bottomLeft" activeCell="A2" sqref="A2"/>
      <selection pane="bottomRight" activeCell="B291" sqref="B291"/>
    </sheetView>
  </sheetViews>
  <sheetFormatPr baseColWidth="10" defaultColWidth="11.453125" defaultRowHeight="14.5" x14ac:dyDescent="0.35"/>
  <cols>
    <col min="1" max="1" width="110" customWidth="1"/>
    <col min="2" max="2" width="80.1796875" customWidth="1"/>
    <col min="3" max="3" width="78" customWidth="1"/>
    <col min="4" max="4" width="49" customWidth="1"/>
    <col min="5" max="5" width="57.453125" customWidth="1"/>
    <col min="6" max="6" width="50.453125" customWidth="1"/>
    <col min="7" max="7" width="30" bestFit="1" customWidth="1"/>
    <col min="8" max="8" width="35.54296875" bestFit="1" customWidth="1"/>
    <col min="9" max="9" width="20.54296875" bestFit="1" customWidth="1"/>
    <col min="10" max="10" width="30.1796875" bestFit="1" customWidth="1"/>
    <col min="38" max="38" width="65.453125" style="2" customWidth="1"/>
  </cols>
  <sheetData>
    <row r="1" spans="1:38" s="322" customFormat="1" ht="31" x14ac:dyDescent="0.7">
      <c r="A1" s="571" t="s">
        <v>670</v>
      </c>
      <c r="B1" s="571"/>
      <c r="C1" s="571"/>
      <c r="AL1" s="323"/>
    </row>
    <row r="2" spans="1:38" ht="21" customHeight="1" x14ac:dyDescent="0.35"/>
    <row r="3" spans="1:38" x14ac:dyDescent="0.35">
      <c r="A3" s="377" t="s">
        <v>1715</v>
      </c>
      <c r="B3" s="119"/>
      <c r="C3" s="119"/>
      <c r="D3" s="119"/>
      <c r="E3" s="119"/>
      <c r="F3" s="119"/>
      <c r="G3" s="119"/>
      <c r="H3" s="119"/>
      <c r="I3" s="119"/>
      <c r="J3" s="119"/>
    </row>
    <row r="4" spans="1:38" x14ac:dyDescent="0.35">
      <c r="A4" s="439"/>
      <c r="B4" s="119"/>
      <c r="C4" s="119"/>
      <c r="D4" s="119"/>
      <c r="E4" s="119"/>
      <c r="F4" s="119"/>
      <c r="G4" s="119"/>
      <c r="H4" s="119"/>
      <c r="I4" s="119"/>
      <c r="J4" s="119"/>
    </row>
    <row r="5" spans="1:38" x14ac:dyDescent="0.35">
      <c r="A5" s="423" t="s">
        <v>727</v>
      </c>
      <c r="B5" s="361" t="s">
        <v>728</v>
      </c>
      <c r="C5" s="499"/>
      <c r="D5" s="119"/>
      <c r="E5" s="119"/>
      <c r="F5" s="119"/>
      <c r="G5" s="119"/>
      <c r="H5" s="119"/>
      <c r="I5" s="119"/>
      <c r="J5" s="119"/>
    </row>
    <row r="6" spans="1:38" x14ac:dyDescent="0.35">
      <c r="A6" s="350" t="s">
        <v>448</v>
      </c>
      <c r="B6" s="351" t="s">
        <v>28</v>
      </c>
      <c r="C6" s="119"/>
      <c r="D6" s="119"/>
      <c r="E6" s="119"/>
      <c r="F6" s="119"/>
      <c r="G6" s="119"/>
      <c r="H6" s="119"/>
      <c r="I6" s="119"/>
      <c r="J6" s="119"/>
    </row>
    <row r="7" spans="1:38" x14ac:dyDescent="0.35">
      <c r="A7" s="350" t="s">
        <v>180</v>
      </c>
      <c r="B7" s="352">
        <v>2025</v>
      </c>
      <c r="C7" s="119"/>
      <c r="D7" s="119"/>
      <c r="E7" s="119"/>
      <c r="F7" s="119"/>
      <c r="G7" s="119"/>
      <c r="H7" s="119"/>
      <c r="I7" s="119"/>
      <c r="J7" s="119"/>
    </row>
    <row r="8" spans="1:38" x14ac:dyDescent="0.35">
      <c r="A8" s="122"/>
      <c r="B8" s="53"/>
      <c r="C8" s="119"/>
      <c r="D8" s="119"/>
      <c r="E8" s="119"/>
      <c r="F8" s="119"/>
      <c r="G8" s="119"/>
      <c r="H8" s="119"/>
      <c r="I8" s="119"/>
      <c r="J8" s="119"/>
    </row>
    <row r="9" spans="1:38" x14ac:dyDescent="0.35">
      <c r="A9" s="363" t="s">
        <v>1715</v>
      </c>
      <c r="B9" s="201"/>
      <c r="C9" s="119"/>
      <c r="D9" s="119"/>
      <c r="E9" s="119"/>
      <c r="F9" s="119"/>
      <c r="G9" s="119"/>
      <c r="H9" s="119"/>
      <c r="I9" s="119"/>
      <c r="J9" s="119"/>
    </row>
    <row r="10" spans="1:38" x14ac:dyDescent="0.35">
      <c r="A10" s="350" t="s">
        <v>1720</v>
      </c>
      <c r="B10" s="351" t="s">
        <v>180</v>
      </c>
      <c r="C10" s="119"/>
      <c r="D10" s="119"/>
      <c r="E10" s="119"/>
      <c r="F10" s="119"/>
      <c r="G10" s="119"/>
      <c r="H10" s="119"/>
      <c r="I10" s="119"/>
      <c r="J10" s="119"/>
    </row>
    <row r="11" spans="1:38" x14ac:dyDescent="0.35">
      <c r="A11" s="348" t="s">
        <v>147</v>
      </c>
      <c r="B11" s="438">
        <v>-1.2951957340638002E-2</v>
      </c>
      <c r="C11" s="119"/>
      <c r="D11" s="119"/>
      <c r="E11" s="119"/>
      <c r="F11" s="119"/>
      <c r="G11" s="119"/>
      <c r="H11" s="119"/>
      <c r="I11" s="119"/>
      <c r="J11" s="119"/>
    </row>
    <row r="12" spans="1:38" x14ac:dyDescent="0.35">
      <c r="A12" s="348" t="s">
        <v>148</v>
      </c>
      <c r="B12" s="438">
        <v>-1.6247237205441169E-2</v>
      </c>
      <c r="C12" s="119"/>
      <c r="D12" s="119"/>
      <c r="E12" s="119"/>
      <c r="F12" s="119"/>
      <c r="G12" s="119"/>
      <c r="H12" s="119"/>
      <c r="I12" s="119"/>
      <c r="J12" s="119"/>
    </row>
    <row r="13" spans="1:38" x14ac:dyDescent="0.35">
      <c r="A13" s="348" t="s">
        <v>149</v>
      </c>
      <c r="B13" s="438">
        <v>-2.610106861950829E-2</v>
      </c>
      <c r="C13" s="119"/>
      <c r="D13" s="119"/>
      <c r="E13" s="119"/>
      <c r="F13" s="119"/>
      <c r="G13" s="119"/>
      <c r="H13" s="119"/>
      <c r="I13" s="119"/>
      <c r="J13" s="119"/>
    </row>
    <row r="14" spans="1:38" x14ac:dyDescent="0.35">
      <c r="A14" s="348" t="s">
        <v>150</v>
      </c>
      <c r="B14" s="438">
        <v>-1.3841854317380945E-2</v>
      </c>
      <c r="C14" s="119"/>
      <c r="D14" s="119"/>
      <c r="E14" s="119"/>
      <c r="F14" s="119"/>
      <c r="G14" s="119"/>
      <c r="H14" s="119"/>
      <c r="I14" s="119"/>
      <c r="J14" s="119"/>
    </row>
    <row r="15" spans="1:38" x14ac:dyDescent="0.35">
      <c r="A15" s="348" t="s">
        <v>151</v>
      </c>
      <c r="B15" s="438">
        <v>-1.3548258519338111E-2</v>
      </c>
      <c r="C15" s="119"/>
      <c r="D15" s="119"/>
      <c r="E15" s="119"/>
      <c r="F15" s="119"/>
      <c r="G15" s="119"/>
      <c r="H15" s="119"/>
      <c r="I15" s="119"/>
      <c r="J15" s="119"/>
    </row>
    <row r="16" spans="1:38" x14ac:dyDescent="0.35">
      <c r="A16" s="348" t="s">
        <v>152</v>
      </c>
      <c r="B16" s="438">
        <v>-2.6193395701882775E-2</v>
      </c>
      <c r="C16" s="119"/>
      <c r="D16" s="119"/>
      <c r="E16" s="119"/>
      <c r="F16" s="119"/>
      <c r="G16" s="119"/>
      <c r="H16" s="119"/>
      <c r="I16" s="119"/>
      <c r="J16" s="119"/>
    </row>
    <row r="17" spans="1:10" x14ac:dyDescent="0.35">
      <c r="A17" s="348" t="s">
        <v>153</v>
      </c>
      <c r="B17" s="438">
        <v>-1.9359894107536916E-2</v>
      </c>
      <c r="C17" s="119"/>
      <c r="D17" s="119"/>
      <c r="E17" s="119"/>
      <c r="F17" s="119"/>
      <c r="G17" s="119"/>
      <c r="H17" s="119"/>
      <c r="I17" s="119"/>
      <c r="J17" s="119"/>
    </row>
    <row r="18" spans="1:10" x14ac:dyDescent="0.35">
      <c r="A18" s="348" t="s">
        <v>154</v>
      </c>
      <c r="B18" s="438">
        <v>-2.1644366319210708E-2</v>
      </c>
      <c r="C18" s="119"/>
      <c r="D18" s="119"/>
      <c r="E18" s="119"/>
      <c r="F18" s="119"/>
      <c r="G18" s="119"/>
      <c r="H18" s="119"/>
      <c r="I18" s="119"/>
      <c r="J18" s="119"/>
    </row>
    <row r="19" spans="1:10" x14ac:dyDescent="0.35">
      <c r="A19" s="348" t="s">
        <v>155</v>
      </c>
      <c r="B19" s="438">
        <v>-8.8954164895729878E-3</v>
      </c>
      <c r="C19" s="119"/>
      <c r="D19" s="119"/>
      <c r="E19" s="119"/>
      <c r="F19" s="119"/>
      <c r="G19" s="119"/>
      <c r="H19" s="119"/>
      <c r="I19" s="119"/>
      <c r="J19" s="119"/>
    </row>
    <row r="20" spans="1:10" x14ac:dyDescent="0.35">
      <c r="A20" s="348" t="s">
        <v>156</v>
      </c>
      <c r="B20" s="438">
        <v>-1.8253530103066164E-2</v>
      </c>
      <c r="C20" s="119"/>
      <c r="D20" s="119"/>
      <c r="E20" s="119"/>
      <c r="F20" s="119"/>
      <c r="G20" s="119"/>
      <c r="H20" s="119"/>
      <c r="I20" s="119"/>
      <c r="J20" s="119"/>
    </row>
    <row r="21" spans="1:10" x14ac:dyDescent="0.35">
      <c r="A21" s="348" t="s">
        <v>157</v>
      </c>
      <c r="B21" s="438">
        <v>-1.6476174252069611E-2</v>
      </c>
      <c r="C21" s="119"/>
      <c r="D21" s="119"/>
      <c r="E21" s="119"/>
      <c r="F21" s="119"/>
      <c r="G21" s="119"/>
      <c r="H21" s="119"/>
      <c r="I21" s="119"/>
      <c r="J21" s="119"/>
    </row>
    <row r="22" spans="1:10" x14ac:dyDescent="0.35">
      <c r="A22" s="348" t="s">
        <v>158</v>
      </c>
      <c r="B22" s="438">
        <v>-6.6783922379983667E-3</v>
      </c>
      <c r="C22" s="119"/>
      <c r="D22" s="119"/>
      <c r="E22" s="119"/>
      <c r="F22" s="119"/>
      <c r="G22" s="119"/>
      <c r="H22" s="119"/>
      <c r="I22" s="119"/>
      <c r="J22" s="119"/>
    </row>
    <row r="23" spans="1:10" x14ac:dyDescent="0.35">
      <c r="A23" s="348" t="s">
        <v>159</v>
      </c>
      <c r="B23" s="438">
        <v>-1.8585025746312177E-2</v>
      </c>
      <c r="C23" s="119"/>
      <c r="D23" s="119"/>
      <c r="E23" s="119"/>
      <c r="F23" s="119"/>
      <c r="G23" s="119"/>
      <c r="H23" s="119"/>
      <c r="I23" s="119"/>
      <c r="J23" s="119"/>
    </row>
    <row r="24" spans="1:10" x14ac:dyDescent="0.35">
      <c r="A24" s="348" t="s">
        <v>160</v>
      </c>
      <c r="B24" s="438">
        <v>-4.2898284491085015E-2</v>
      </c>
      <c r="C24" s="119"/>
      <c r="D24" s="119"/>
      <c r="E24" s="119"/>
      <c r="F24" s="119"/>
      <c r="G24" s="119"/>
      <c r="H24" s="119"/>
      <c r="I24" s="119"/>
      <c r="J24" s="119"/>
    </row>
    <row r="25" spans="1:10" x14ac:dyDescent="0.35">
      <c r="A25" s="348" t="s">
        <v>161</v>
      </c>
      <c r="B25" s="438">
        <v>-1.2123069527760714E-2</v>
      </c>
      <c r="C25" s="119"/>
      <c r="D25" s="119"/>
      <c r="E25" s="119"/>
      <c r="F25" s="119"/>
      <c r="G25" s="119"/>
      <c r="H25" s="119"/>
      <c r="I25" s="119"/>
      <c r="J25" s="119"/>
    </row>
    <row r="26" spans="1:10" x14ac:dyDescent="0.35">
      <c r="A26" s="348" t="s">
        <v>162</v>
      </c>
      <c r="B26" s="438">
        <v>-1.7857083830342211E-2</v>
      </c>
      <c r="C26" s="119"/>
      <c r="D26" s="119"/>
      <c r="E26" s="119"/>
      <c r="F26" s="119"/>
      <c r="G26" s="119"/>
      <c r="H26" s="119"/>
      <c r="I26" s="119"/>
      <c r="J26" s="119"/>
    </row>
    <row r="27" spans="1:10" x14ac:dyDescent="0.35">
      <c r="A27" s="348" t="s">
        <v>163</v>
      </c>
      <c r="B27" s="438">
        <v>-1.5764705797980304E-2</v>
      </c>
      <c r="C27" s="119"/>
      <c r="D27" s="119"/>
      <c r="E27" s="119"/>
      <c r="F27" s="119"/>
      <c r="G27" s="119"/>
      <c r="H27" s="119"/>
      <c r="I27" s="119"/>
      <c r="J27" s="119"/>
    </row>
    <row r="28" spans="1:10" x14ac:dyDescent="0.35">
      <c r="A28" s="348" t="s">
        <v>164</v>
      </c>
      <c r="B28" s="438">
        <v>-3.0698341141067811E-2</v>
      </c>
      <c r="C28" s="119"/>
      <c r="D28" s="119"/>
      <c r="E28" s="119"/>
      <c r="F28" s="119"/>
      <c r="G28" s="119"/>
      <c r="H28" s="119"/>
      <c r="I28" s="119"/>
      <c r="J28" s="119"/>
    </row>
    <row r="29" spans="1:10" x14ac:dyDescent="0.35">
      <c r="A29" s="348" t="s">
        <v>165</v>
      </c>
      <c r="B29" s="438">
        <v>-1.7024044168429855E-2</v>
      </c>
      <c r="C29" s="119"/>
      <c r="D29" s="119"/>
      <c r="E29" s="119"/>
      <c r="F29" s="119"/>
      <c r="G29" s="119"/>
      <c r="H29" s="119"/>
      <c r="I29" s="119"/>
      <c r="J29" s="119"/>
    </row>
    <row r="30" spans="1:10" x14ac:dyDescent="0.35">
      <c r="A30" s="348" t="s">
        <v>166</v>
      </c>
      <c r="B30" s="438">
        <v>-1.9961924689372048E-2</v>
      </c>
      <c r="C30" s="119"/>
      <c r="D30" s="119"/>
      <c r="E30" s="119"/>
      <c r="F30" s="119"/>
      <c r="G30" s="119"/>
      <c r="H30" s="119"/>
      <c r="I30" s="119"/>
      <c r="J30" s="119"/>
    </row>
    <row r="31" spans="1:10" x14ac:dyDescent="0.35">
      <c r="A31" s="348" t="s">
        <v>167</v>
      </c>
      <c r="B31" s="438">
        <v>-2.5644769282755657E-2</v>
      </c>
      <c r="C31" s="119"/>
      <c r="D31" s="119"/>
      <c r="E31" s="119"/>
      <c r="F31" s="119"/>
      <c r="G31" s="119"/>
      <c r="H31" s="119"/>
      <c r="I31" s="119"/>
      <c r="J31" s="119"/>
    </row>
    <row r="32" spans="1:10" x14ac:dyDescent="0.35">
      <c r="A32" s="348" t="s">
        <v>168</v>
      </c>
      <c r="B32" s="438">
        <v>-1.6341161035852748E-2</v>
      </c>
      <c r="C32" s="119"/>
      <c r="D32" s="119"/>
      <c r="E32" s="119"/>
      <c r="F32" s="119"/>
      <c r="G32" s="119"/>
      <c r="H32" s="119"/>
      <c r="I32" s="119"/>
      <c r="J32" s="119"/>
    </row>
    <row r="33" spans="1:10" x14ac:dyDescent="0.35">
      <c r="A33" s="348" t="s">
        <v>169</v>
      </c>
      <c r="B33" s="438">
        <v>-3.3530874287578713E-2</v>
      </c>
      <c r="C33" s="119"/>
      <c r="D33" s="119"/>
      <c r="E33" s="119"/>
      <c r="F33" s="119"/>
      <c r="G33" s="119"/>
      <c r="H33" s="119"/>
      <c r="I33" s="119"/>
      <c r="J33" s="119"/>
    </row>
    <row r="34" spans="1:10" x14ac:dyDescent="0.35">
      <c r="A34" s="348" t="s">
        <v>170</v>
      </c>
      <c r="B34" s="438">
        <v>-3.3317450807025507E-2</v>
      </c>
      <c r="C34" s="119"/>
      <c r="D34" s="119"/>
      <c r="E34" s="119"/>
      <c r="F34" s="119"/>
      <c r="G34" s="119"/>
      <c r="H34" s="119"/>
      <c r="I34" s="119"/>
      <c r="J34" s="119"/>
    </row>
    <row r="35" spans="1:10" x14ac:dyDescent="0.35">
      <c r="A35" s="348" t="s">
        <v>171</v>
      </c>
      <c r="B35" s="438">
        <v>-2.1987183486326101E-2</v>
      </c>
      <c r="C35" s="119"/>
      <c r="D35" s="119"/>
      <c r="E35" s="119"/>
      <c r="F35" s="119"/>
      <c r="G35" s="119"/>
      <c r="H35" s="119"/>
      <c r="I35" s="119"/>
      <c r="J35" s="119"/>
    </row>
    <row r="36" spans="1:10" x14ac:dyDescent="0.35">
      <c r="A36" s="348" t="s">
        <v>172</v>
      </c>
      <c r="B36" s="438">
        <v>-2.1199468953682861E-2</v>
      </c>
      <c r="C36" s="119"/>
      <c r="D36" s="119"/>
      <c r="E36" s="119"/>
      <c r="F36" s="119"/>
      <c r="G36" s="119"/>
      <c r="H36" s="119"/>
      <c r="I36" s="119"/>
      <c r="J36" s="119"/>
    </row>
    <row r="37" spans="1:10" x14ac:dyDescent="0.35">
      <c r="A37" s="348" t="s">
        <v>173</v>
      </c>
      <c r="B37" s="438">
        <v>-2.3325736458819052E-2</v>
      </c>
      <c r="C37" s="119"/>
      <c r="D37" s="119"/>
      <c r="E37" s="119"/>
      <c r="F37" s="119"/>
      <c r="G37" s="119"/>
      <c r="H37" s="119"/>
      <c r="I37" s="119"/>
      <c r="J37" s="119"/>
    </row>
    <row r="38" spans="1:10" x14ac:dyDescent="0.35">
      <c r="A38" s="348" t="s">
        <v>136</v>
      </c>
      <c r="B38" s="438">
        <v>-2.2049243042687971E-2</v>
      </c>
      <c r="C38" s="119"/>
      <c r="D38" s="119"/>
      <c r="E38" s="119"/>
      <c r="F38" s="119"/>
      <c r="G38" s="119"/>
      <c r="H38" s="119"/>
      <c r="I38" s="119"/>
      <c r="J38" s="119"/>
    </row>
    <row r="39" spans="1:10" x14ac:dyDescent="0.35">
      <c r="A39" s="348" t="s">
        <v>197</v>
      </c>
      <c r="B39" s="438">
        <v>-4.4483664181500106E-2</v>
      </c>
      <c r="C39" s="119"/>
      <c r="D39" s="119"/>
      <c r="E39" s="119"/>
      <c r="F39" s="119"/>
      <c r="G39" s="119"/>
      <c r="H39" s="119"/>
      <c r="I39" s="119"/>
      <c r="J39" s="119"/>
    </row>
    <row r="40" spans="1:10" x14ac:dyDescent="0.35">
      <c r="A40" s="348" t="s">
        <v>218</v>
      </c>
      <c r="B40" s="438">
        <v>-2.1296261493901188E-2</v>
      </c>
      <c r="C40" s="119"/>
      <c r="D40" s="119"/>
      <c r="E40" s="119"/>
      <c r="F40" s="119"/>
      <c r="G40" s="119"/>
      <c r="H40" s="119"/>
      <c r="I40" s="119"/>
      <c r="J40" s="119"/>
    </row>
    <row r="41" spans="1:10" x14ac:dyDescent="0.35">
      <c r="A41" s="348" t="s">
        <v>198</v>
      </c>
      <c r="B41" s="438">
        <v>-1.8490767732041082E-2</v>
      </c>
      <c r="C41" s="119"/>
      <c r="D41" s="119"/>
      <c r="E41" s="119"/>
      <c r="F41" s="119"/>
      <c r="G41" s="119"/>
      <c r="H41" s="119"/>
      <c r="I41" s="119"/>
      <c r="J41" s="119"/>
    </row>
    <row r="42" spans="1:10" x14ac:dyDescent="0.35">
      <c r="A42" s="348" t="s">
        <v>140</v>
      </c>
      <c r="B42" s="438">
        <v>-3.4041449305640542E-3</v>
      </c>
      <c r="C42" s="119"/>
      <c r="D42" s="119"/>
      <c r="E42" s="119"/>
      <c r="F42" s="119"/>
      <c r="G42" s="119"/>
      <c r="H42" s="119"/>
      <c r="I42" s="119"/>
      <c r="J42" s="119"/>
    </row>
    <row r="43" spans="1:10" x14ac:dyDescent="0.35">
      <c r="A43" s="348" t="s">
        <v>199</v>
      </c>
      <c r="B43" s="438">
        <v>-9.5706377588800594E-3</v>
      </c>
      <c r="C43" s="119"/>
      <c r="D43" s="119"/>
      <c r="E43" s="119"/>
      <c r="F43" s="119"/>
      <c r="G43" s="119"/>
      <c r="H43" s="119"/>
      <c r="I43" s="119"/>
      <c r="J43" s="119"/>
    </row>
    <row r="44" spans="1:10" x14ac:dyDescent="0.35">
      <c r="A44" s="348" t="s">
        <v>142</v>
      </c>
      <c r="B44" s="438">
        <v>-1.5537777878067411E-2</v>
      </c>
      <c r="C44" s="119"/>
      <c r="D44" s="119"/>
      <c r="E44" s="119"/>
      <c r="F44" s="119"/>
      <c r="G44" s="119"/>
      <c r="H44" s="119"/>
      <c r="I44" s="119"/>
      <c r="J44" s="119"/>
    </row>
    <row r="45" spans="1:10" x14ac:dyDescent="0.35">
      <c r="A45" s="348" t="s">
        <v>143</v>
      </c>
      <c r="B45" s="438">
        <v>-1.5768324757807938E-2</v>
      </c>
      <c r="C45" s="119"/>
      <c r="D45" s="119"/>
      <c r="E45" s="119"/>
      <c r="F45" s="119"/>
      <c r="G45" s="119"/>
      <c r="H45" s="119"/>
      <c r="I45" s="119"/>
      <c r="J45" s="119"/>
    </row>
    <row r="46" spans="1:10" x14ac:dyDescent="0.35">
      <c r="A46" s="439"/>
      <c r="B46" s="119"/>
      <c r="C46" s="119"/>
      <c r="D46" s="119"/>
      <c r="E46" s="119"/>
      <c r="F46" s="119"/>
      <c r="G46" s="119"/>
      <c r="H46" s="119"/>
      <c r="I46" s="119"/>
      <c r="J46" s="119"/>
    </row>
    <row r="47" spans="1:10" x14ac:dyDescent="0.35">
      <c r="A47" s="377" t="s">
        <v>1718</v>
      </c>
      <c r="B47" s="499"/>
      <c r="C47" s="119"/>
      <c r="D47" s="119"/>
      <c r="E47" s="119"/>
      <c r="F47" s="119"/>
      <c r="G47" s="119"/>
      <c r="H47" s="119"/>
      <c r="I47" s="119"/>
      <c r="J47" s="119"/>
    </row>
    <row r="48" spans="1:10" x14ac:dyDescent="0.35">
      <c r="A48" s="439"/>
      <c r="B48" s="119"/>
      <c r="C48" s="119"/>
      <c r="D48" s="119"/>
      <c r="E48" s="119"/>
      <c r="F48" s="119"/>
      <c r="G48" s="119"/>
      <c r="H48" s="119"/>
      <c r="I48" s="119"/>
      <c r="J48" s="119"/>
    </row>
    <row r="49" spans="1:10" x14ac:dyDescent="0.35">
      <c r="A49" s="348" t="s">
        <v>1753</v>
      </c>
      <c r="B49" s="2"/>
      <c r="C49" s="119"/>
      <c r="D49" s="119"/>
      <c r="E49" s="119"/>
      <c r="F49" s="119"/>
      <c r="G49" s="119"/>
      <c r="H49" s="119"/>
      <c r="I49" s="119"/>
      <c r="J49" s="119"/>
    </row>
    <row r="50" spans="1:10" x14ac:dyDescent="0.35">
      <c r="A50" s="378" t="s">
        <v>222</v>
      </c>
      <c r="B50" s="346" t="s">
        <v>223</v>
      </c>
      <c r="C50" s="119"/>
      <c r="D50" s="119"/>
      <c r="E50" s="119"/>
      <c r="F50" s="119"/>
      <c r="G50" s="119"/>
      <c r="H50" s="119"/>
      <c r="I50" s="119"/>
      <c r="J50" s="119"/>
    </row>
    <row r="51" spans="1:10" x14ac:dyDescent="0.35">
      <c r="A51" s="379">
        <v>0</v>
      </c>
      <c r="B51" s="380" t="s">
        <v>731</v>
      </c>
      <c r="C51" s="119"/>
      <c r="D51" s="119"/>
      <c r="E51" s="119"/>
      <c r="F51" s="119"/>
      <c r="G51" s="119"/>
      <c r="H51" s="119"/>
      <c r="I51" s="119"/>
      <c r="J51" s="119"/>
    </row>
    <row r="52" spans="1:10" ht="29" x14ac:dyDescent="0.35">
      <c r="A52" s="379">
        <v>1</v>
      </c>
      <c r="B52" s="380" t="s">
        <v>732</v>
      </c>
      <c r="C52" s="175" t="s">
        <v>733</v>
      </c>
      <c r="D52" s="119"/>
      <c r="E52" s="119"/>
      <c r="F52" s="119"/>
      <c r="G52" s="119"/>
      <c r="H52" s="119"/>
      <c r="I52" s="119"/>
      <c r="J52" s="119"/>
    </row>
    <row r="53" spans="1:10" ht="29" x14ac:dyDescent="0.35">
      <c r="A53" s="379">
        <v>2</v>
      </c>
      <c r="B53" s="380" t="s">
        <v>734</v>
      </c>
      <c r="C53" s="175" t="s">
        <v>733</v>
      </c>
      <c r="D53" s="119"/>
      <c r="E53" s="119"/>
      <c r="F53" s="119"/>
      <c r="G53" s="119"/>
      <c r="H53" s="119"/>
      <c r="I53" s="119"/>
      <c r="J53" s="119"/>
    </row>
    <row r="54" spans="1:10" x14ac:dyDescent="0.35">
      <c r="A54" s="381" t="s">
        <v>224</v>
      </c>
      <c r="B54" s="382">
        <v>1</v>
      </c>
      <c r="C54" s="119"/>
      <c r="D54" s="119"/>
      <c r="E54" s="119"/>
      <c r="F54" s="119"/>
      <c r="G54" s="119"/>
      <c r="H54" s="119"/>
      <c r="I54" s="119"/>
      <c r="J54" s="119"/>
    </row>
    <row r="55" spans="1:10" x14ac:dyDescent="0.35">
      <c r="A55" s="439"/>
      <c r="B55" s="119"/>
      <c r="C55" s="119"/>
      <c r="D55" s="119"/>
      <c r="E55" s="119"/>
      <c r="F55" s="119"/>
      <c r="G55" s="119"/>
      <c r="H55" s="119"/>
      <c r="I55" s="119"/>
      <c r="J55" s="119"/>
    </row>
    <row r="56" spans="1:10" x14ac:dyDescent="0.35">
      <c r="A56" s="348" t="s">
        <v>727</v>
      </c>
      <c r="B56" s="361" t="s">
        <v>1754</v>
      </c>
      <c r="C56" s="119"/>
      <c r="D56" s="119"/>
      <c r="E56" s="119"/>
      <c r="F56" s="119"/>
      <c r="G56" s="119"/>
      <c r="H56" s="119"/>
      <c r="I56" s="119"/>
      <c r="J56" s="119"/>
    </row>
    <row r="57" spans="1:10" x14ac:dyDescent="0.35">
      <c r="A57" s="350" t="s">
        <v>448</v>
      </c>
      <c r="B57" s="351" t="s">
        <v>28</v>
      </c>
      <c r="C57" s="119"/>
      <c r="D57" s="119"/>
      <c r="E57" s="119"/>
      <c r="F57" s="119"/>
      <c r="G57" s="119"/>
      <c r="H57" s="119"/>
      <c r="I57" s="119"/>
      <c r="J57" s="119"/>
    </row>
    <row r="58" spans="1:10" x14ac:dyDescent="0.35">
      <c r="A58" s="350" t="s">
        <v>180</v>
      </c>
      <c r="B58" s="352">
        <v>2025</v>
      </c>
      <c r="C58" s="119"/>
      <c r="D58" s="119"/>
      <c r="E58" s="119"/>
      <c r="F58" s="119"/>
      <c r="G58" s="119"/>
      <c r="H58" s="119"/>
      <c r="I58" s="119"/>
      <c r="J58" s="119"/>
    </row>
    <row r="59" spans="1:10" ht="15" thickBot="1" x14ac:dyDescent="0.4">
      <c r="A59" s="285"/>
      <c r="B59" s="390"/>
      <c r="C59" s="119"/>
      <c r="D59" s="119"/>
      <c r="E59" s="119"/>
      <c r="F59" s="119"/>
      <c r="G59" s="119"/>
      <c r="H59" s="119"/>
      <c r="I59" s="119"/>
      <c r="J59" s="119"/>
    </row>
    <row r="60" spans="1:10" x14ac:dyDescent="0.35">
      <c r="A60" s="284" t="s">
        <v>1718</v>
      </c>
      <c r="B60" s="387" t="s">
        <v>735</v>
      </c>
      <c r="C60" s="387" t="s">
        <v>736</v>
      </c>
      <c r="D60" s="387" t="s">
        <v>737</v>
      </c>
      <c r="E60" s="387" t="s">
        <v>738</v>
      </c>
      <c r="F60" s="387" t="s">
        <v>739</v>
      </c>
      <c r="G60" s="387" t="s">
        <v>740</v>
      </c>
      <c r="H60" s="387" t="s">
        <v>741</v>
      </c>
      <c r="I60" s="119"/>
      <c r="J60" s="119"/>
    </row>
    <row r="61" spans="1:10" x14ac:dyDescent="0.35">
      <c r="A61" s="350" t="s">
        <v>1720</v>
      </c>
      <c r="B61" s="351" t="s">
        <v>730</v>
      </c>
      <c r="C61" s="351" t="s">
        <v>730</v>
      </c>
      <c r="D61" s="351" t="s">
        <v>730</v>
      </c>
      <c r="E61" s="351" t="s">
        <v>730</v>
      </c>
      <c r="F61" s="351" t="s">
        <v>730</v>
      </c>
      <c r="G61" s="351" t="s">
        <v>730</v>
      </c>
      <c r="H61" s="351" t="s">
        <v>730</v>
      </c>
      <c r="I61" s="119"/>
      <c r="J61" s="119"/>
    </row>
    <row r="62" spans="1:10" x14ac:dyDescent="0.35">
      <c r="A62" s="348" t="s">
        <v>147</v>
      </c>
      <c r="B62" s="438">
        <v>5.8870701681122796E-3</v>
      </c>
      <c r="C62" s="438">
        <v>5.9696546004630972E-4</v>
      </c>
      <c r="D62" s="438">
        <v>2.5047819176363447E-2</v>
      </c>
      <c r="E62" s="438">
        <v>1.2951957340638002E-2</v>
      </c>
      <c r="F62" s="438">
        <v>-1.1311554881744729E-2</v>
      </c>
      <c r="G62" s="438">
        <v>1.9921119701665133E-2</v>
      </c>
      <c r="H62" s="438">
        <v>-2.5809315455976846E-2</v>
      </c>
      <c r="I62" s="119"/>
      <c r="J62" s="119"/>
    </row>
    <row r="63" spans="1:10" x14ac:dyDescent="0.35">
      <c r="A63" s="348" t="s">
        <v>148</v>
      </c>
      <c r="B63" s="438">
        <v>3.7695424712202406E-3</v>
      </c>
      <c r="C63" s="438">
        <v>4.3763233930247825E-3</v>
      </c>
      <c r="D63" s="438">
        <v>1.6727769028099308E-2</v>
      </c>
      <c r="E63" s="438">
        <v>1.6247237205441169E-2</v>
      </c>
      <c r="F63" s="438">
        <v>-9.6046435200232011E-3</v>
      </c>
      <c r="G63" s="438">
        <v>7.9910276940196034E-2</v>
      </c>
      <c r="H63" s="438">
        <v>1.6098477378674782E-3</v>
      </c>
      <c r="I63" s="119"/>
      <c r="J63" s="119"/>
    </row>
    <row r="64" spans="1:10" x14ac:dyDescent="0.35">
      <c r="A64" s="348" t="s">
        <v>149</v>
      </c>
      <c r="B64" s="438">
        <v>1.0341816481188461E-2</v>
      </c>
      <c r="C64" s="438">
        <v>-6.674802382335511E-3</v>
      </c>
      <c r="D64" s="438">
        <v>-3.44911331914802E-2</v>
      </c>
      <c r="E64" s="438">
        <v>2.610106861950829E-2</v>
      </c>
      <c r="F64" s="438">
        <v>3.185485249995141E-3</v>
      </c>
      <c r="G64" s="438">
        <v>4.223477200590238E-2</v>
      </c>
      <c r="H64" s="438">
        <v>-4.2263232043834524E-2</v>
      </c>
      <c r="I64" s="119"/>
      <c r="J64" s="119"/>
    </row>
    <row r="65" spans="1:10" x14ac:dyDescent="0.35">
      <c r="A65" s="348" t="s">
        <v>150</v>
      </c>
      <c r="B65" s="438">
        <v>1.2358769077273589E-2</v>
      </c>
      <c r="C65" s="438">
        <v>-2.7627172751974391E-3</v>
      </c>
      <c r="D65" s="438">
        <v>1.9439983980825692E-3</v>
      </c>
      <c r="E65" s="438">
        <v>1.3841854317380945E-2</v>
      </c>
      <c r="F65" s="438">
        <v>-2.3894970252632576E-3</v>
      </c>
      <c r="G65" s="438">
        <v>1.7341983448109378E-3</v>
      </c>
      <c r="H65" s="438">
        <v>-3.2600414749009266E-2</v>
      </c>
      <c r="I65" s="119"/>
      <c r="J65" s="119"/>
    </row>
    <row r="66" spans="1:10" x14ac:dyDescent="0.35">
      <c r="A66" s="348" t="s">
        <v>151</v>
      </c>
      <c r="B66" s="438">
        <v>1.0288071616397016E-2</v>
      </c>
      <c r="C66" s="438">
        <v>1.3548258519338111E-2</v>
      </c>
      <c r="D66" s="438">
        <v>1.3548258519338111E-2</v>
      </c>
      <c r="E66" s="438">
        <v>1.3548258519338111E-2</v>
      </c>
      <c r="F66" s="438">
        <v>-1.046987427021347E-2</v>
      </c>
      <c r="G66" s="438">
        <v>8.8795432316021231E-2</v>
      </c>
      <c r="H66" s="438">
        <v>1.3548258519338111E-2</v>
      </c>
      <c r="I66" s="119"/>
      <c r="J66" s="119"/>
    </row>
    <row r="67" spans="1:10" x14ac:dyDescent="0.35">
      <c r="A67" s="348" t="s">
        <v>152</v>
      </c>
      <c r="B67" s="438">
        <v>8.6178941062796527E-3</v>
      </c>
      <c r="C67" s="438">
        <v>-8.0585092300484371E-3</v>
      </c>
      <c r="D67" s="438">
        <v>-9.2223377822102659E-3</v>
      </c>
      <c r="E67" s="438">
        <v>2.6193395701882775E-2</v>
      </c>
      <c r="F67" s="438">
        <v>3.5817131838091661E-3</v>
      </c>
      <c r="G67" s="438">
        <v>4.8697838608181276E-2</v>
      </c>
      <c r="H67" s="438">
        <v>-3.6997350100377961E-2</v>
      </c>
      <c r="I67" s="119"/>
      <c r="J67" s="119"/>
    </row>
    <row r="68" spans="1:10" x14ac:dyDescent="0.35">
      <c r="A68" s="348" t="s">
        <v>153</v>
      </c>
      <c r="B68" s="438">
        <v>1.4133212968876624E-3</v>
      </c>
      <c r="C68" s="438">
        <v>1.8974233734093231E-3</v>
      </c>
      <c r="D68" s="438">
        <v>1.0199463434387259E-2</v>
      </c>
      <c r="E68" s="438">
        <v>1.9359894107536916E-2</v>
      </c>
      <c r="F68" s="438">
        <v>-1.0270235685349641E-2</v>
      </c>
      <c r="G68" s="438">
        <v>3.6812579058683466E-2</v>
      </c>
      <c r="H68" s="438">
        <v>-4.0645572121717877E-2</v>
      </c>
      <c r="I68" s="119"/>
      <c r="J68" s="119"/>
    </row>
    <row r="69" spans="1:10" x14ac:dyDescent="0.35">
      <c r="A69" s="348" t="s">
        <v>154</v>
      </c>
      <c r="B69" s="438">
        <v>1.3817039606972916E-2</v>
      </c>
      <c r="C69" s="438">
        <v>-3.7865750209875662E-3</v>
      </c>
      <c r="D69" s="438">
        <v>-9.5868470086108368E-3</v>
      </c>
      <c r="E69" s="438">
        <v>2.1644366319210708E-2</v>
      </c>
      <c r="F69" s="438">
        <v>3.4699840254231035E-3</v>
      </c>
      <c r="G69" s="438">
        <v>-2.2782652795405069E-3</v>
      </c>
      <c r="H69" s="438">
        <v>5.8433090503913113E-2</v>
      </c>
      <c r="I69" s="119"/>
      <c r="J69" s="119"/>
    </row>
    <row r="70" spans="1:10" x14ac:dyDescent="0.35">
      <c r="A70" s="348" t="s">
        <v>155</v>
      </c>
      <c r="B70" s="438">
        <v>5.9175911169307566E-4</v>
      </c>
      <c r="C70" s="438">
        <v>-1.1581766775724278E-2</v>
      </c>
      <c r="D70" s="438">
        <v>2.7552109034857698E-3</v>
      </c>
      <c r="E70" s="438">
        <v>8.8954164895729878E-3</v>
      </c>
      <c r="F70" s="438">
        <v>-1.8009721716855914E-2</v>
      </c>
      <c r="G70" s="438">
        <v>2.5404738618399945E-2</v>
      </c>
      <c r="H70" s="438">
        <v>-1.979786950236604E-2</v>
      </c>
      <c r="I70" s="119"/>
      <c r="J70" s="119"/>
    </row>
    <row r="71" spans="1:10" x14ac:dyDescent="0.35">
      <c r="A71" s="348" t="s">
        <v>156</v>
      </c>
      <c r="B71" s="438">
        <v>8.7682066907469134E-3</v>
      </c>
      <c r="C71" s="438">
        <v>-2.9095851826620341E-3</v>
      </c>
      <c r="D71" s="438">
        <v>2.9771296739542381E-3</v>
      </c>
      <c r="E71" s="438">
        <v>1.8253530103066164E-2</v>
      </c>
      <c r="F71" s="438">
        <v>-6.5923762985456609E-3</v>
      </c>
      <c r="G71" s="438">
        <v>3.2017312649437607E-2</v>
      </c>
      <c r="H71" s="438">
        <v>-5.9188660483793405E-2</v>
      </c>
      <c r="I71" s="119"/>
      <c r="J71" s="119"/>
    </row>
    <row r="72" spans="1:10" x14ac:dyDescent="0.35">
      <c r="A72" s="348" t="s">
        <v>157</v>
      </c>
      <c r="B72" s="438">
        <v>-1.2685704392213885E-3</v>
      </c>
      <c r="C72" s="438">
        <v>3.2283402529748682E-3</v>
      </c>
      <c r="D72" s="438">
        <v>-3.5424677920103051E-3</v>
      </c>
      <c r="E72" s="438">
        <v>1.6476174252069611E-2</v>
      </c>
      <c r="F72" s="438">
        <v>-5.3638222106683967E-3</v>
      </c>
      <c r="G72" s="438">
        <v>3.9839803706162025E-2</v>
      </c>
      <c r="H72" s="438">
        <v>-4.1602789904325102E-3</v>
      </c>
      <c r="I72" s="119"/>
      <c r="J72" s="119"/>
    </row>
    <row r="73" spans="1:10" x14ac:dyDescent="0.35">
      <c r="A73" s="348" t="s">
        <v>158</v>
      </c>
      <c r="B73" s="438">
        <v>1.966331249123501E-2</v>
      </c>
      <c r="C73" s="438">
        <v>6.2517763136552135E-2</v>
      </c>
      <c r="D73" s="438">
        <v>3.3745445605442279E-2</v>
      </c>
      <c r="E73" s="438">
        <v>6.6783922379983667E-3</v>
      </c>
      <c r="F73" s="438">
        <v>-1.4087149296273652E-2</v>
      </c>
      <c r="G73" s="438">
        <v>3.8218153136843853E-2</v>
      </c>
      <c r="H73" s="438">
        <v>1.519547007102677E-2</v>
      </c>
      <c r="I73" s="119"/>
      <c r="J73" s="119"/>
    </row>
    <row r="74" spans="1:10" x14ac:dyDescent="0.35">
      <c r="A74" s="348" t="s">
        <v>159</v>
      </c>
      <c r="B74" s="438">
        <v>1.6125824764707506E-2</v>
      </c>
      <c r="C74" s="438">
        <v>-2.1068549319973623E-2</v>
      </c>
      <c r="D74" s="438">
        <v>-1.8818495582989501E-2</v>
      </c>
      <c r="E74" s="438">
        <v>1.8585025746312177E-2</v>
      </c>
      <c r="F74" s="438">
        <v>1.8030732994658204E-2</v>
      </c>
      <c r="G74" s="438">
        <v>4.4808653969403076E-2</v>
      </c>
      <c r="H74" s="438">
        <v>-5.1089285992066628E-2</v>
      </c>
      <c r="I74" s="119"/>
      <c r="J74" s="119"/>
    </row>
    <row r="75" spans="1:10" x14ac:dyDescent="0.35">
      <c r="A75" s="348" t="s">
        <v>160</v>
      </c>
      <c r="B75" s="438">
        <v>1.3826431941019183E-2</v>
      </c>
      <c r="C75" s="438">
        <v>2.9473485683578979E-2</v>
      </c>
      <c r="D75" s="438">
        <v>4.2898284491085015E-2</v>
      </c>
      <c r="E75" s="438">
        <v>4.2898284491085015E-2</v>
      </c>
      <c r="F75" s="438">
        <v>-1.2063871001212811E-2</v>
      </c>
      <c r="G75" s="438">
        <v>3.2247421896388614E-2</v>
      </c>
      <c r="H75" s="438">
        <v>-3.8955904267109806E-2</v>
      </c>
      <c r="I75" s="119"/>
      <c r="J75" s="119"/>
    </row>
    <row r="76" spans="1:10" x14ac:dyDescent="0.35">
      <c r="A76" s="348" t="s">
        <v>161</v>
      </c>
      <c r="B76" s="438">
        <v>1.0530023264721472E-2</v>
      </c>
      <c r="C76" s="438">
        <v>-5.233538171429946E-4</v>
      </c>
      <c r="D76" s="438">
        <v>3.5045274831737708E-2</v>
      </c>
      <c r="E76" s="438">
        <v>1.2123069527760714E-2</v>
      </c>
      <c r="F76" s="438">
        <v>-1.2769620751898726E-2</v>
      </c>
      <c r="G76" s="438">
        <v>7.2174655358949458E-2</v>
      </c>
      <c r="H76" s="438">
        <v>-2.7227665216948426E-2</v>
      </c>
      <c r="I76" s="119"/>
      <c r="J76" s="119"/>
    </row>
    <row r="77" spans="1:10" x14ac:dyDescent="0.35">
      <c r="A77" s="348" t="s">
        <v>162</v>
      </c>
      <c r="B77" s="438">
        <v>1.0446202932420112E-2</v>
      </c>
      <c r="C77" s="438">
        <v>-2.7210896268990353E-2</v>
      </c>
      <c r="D77" s="438">
        <v>9.8903099186770094E-4</v>
      </c>
      <c r="E77" s="438">
        <v>1.7857083830342211E-2</v>
      </c>
      <c r="F77" s="438">
        <v>3.914197439702569E-3</v>
      </c>
      <c r="G77" s="438">
        <v>9.6191922207666484E-3</v>
      </c>
      <c r="H77" s="438">
        <v>-3.7304990734455187E-2</v>
      </c>
      <c r="I77" s="119"/>
      <c r="J77" s="119"/>
    </row>
    <row r="78" spans="1:10" x14ac:dyDescent="0.35">
      <c r="A78" s="348" t="s">
        <v>163</v>
      </c>
      <c r="B78" s="438">
        <v>8.1575947296202087E-3</v>
      </c>
      <c r="C78" s="438">
        <v>-1.0740037793881749E-2</v>
      </c>
      <c r="D78" s="438">
        <v>-1.3113743399439895E-2</v>
      </c>
      <c r="E78" s="438">
        <v>1.5764705797980304E-2</v>
      </c>
      <c r="F78" s="438">
        <v>1.2652083666538024E-2</v>
      </c>
      <c r="G78" s="438">
        <v>-9.2725919040611421E-3</v>
      </c>
      <c r="H78" s="438">
        <v>8.9946283199691772E-4</v>
      </c>
      <c r="I78" s="119"/>
      <c r="J78" s="119"/>
    </row>
    <row r="79" spans="1:10" x14ac:dyDescent="0.35">
      <c r="A79" s="348" t="s">
        <v>164</v>
      </c>
      <c r="B79" s="438">
        <v>7.0467726813002417E-3</v>
      </c>
      <c r="C79" s="438">
        <v>4.5092998611291034E-3</v>
      </c>
      <c r="D79" s="438">
        <v>2.672038105687792E-2</v>
      </c>
      <c r="E79" s="438">
        <v>3.0698341141067811E-2</v>
      </c>
      <c r="F79" s="438">
        <v>-5.0849061296165503E-3</v>
      </c>
      <c r="G79" s="438">
        <v>9.2429477027604207E-2</v>
      </c>
      <c r="H79" s="438">
        <v>-3.237963793356595E-2</v>
      </c>
      <c r="I79" s="119"/>
      <c r="J79" s="119"/>
    </row>
    <row r="80" spans="1:10" x14ac:dyDescent="0.35">
      <c r="A80" s="348" t="s">
        <v>165</v>
      </c>
      <c r="B80" s="438">
        <v>-3.5569721205538189E-3</v>
      </c>
      <c r="C80" s="438">
        <v>1.7024044168429855E-2</v>
      </c>
      <c r="D80" s="438">
        <v>1.7024044168429855E-2</v>
      </c>
      <c r="E80" s="438">
        <v>1.7024044168429855E-2</v>
      </c>
      <c r="F80" s="438">
        <v>-1.2248785261464029E-3</v>
      </c>
      <c r="G80" s="438">
        <v>0.41384471941077566</v>
      </c>
      <c r="H80" s="438">
        <v>1.7024044168429855E-2</v>
      </c>
      <c r="I80" s="119"/>
      <c r="J80" s="119"/>
    </row>
    <row r="81" spans="1:10" x14ac:dyDescent="0.35">
      <c r="A81" s="348" t="s">
        <v>166</v>
      </c>
      <c r="B81" s="438">
        <v>9.3513347090350123E-3</v>
      </c>
      <c r="C81" s="438">
        <v>-3.3146339830164608E-3</v>
      </c>
      <c r="D81" s="438">
        <v>-3.3062419346017086E-2</v>
      </c>
      <c r="E81" s="438">
        <v>1.9961924689372048E-2</v>
      </c>
      <c r="F81" s="438">
        <v>9.4434128893677166E-4</v>
      </c>
      <c r="G81" s="438">
        <v>8.7900279440734766E-2</v>
      </c>
      <c r="H81" s="438">
        <v>2.1630384158089495E-2</v>
      </c>
      <c r="I81" s="119"/>
      <c r="J81" s="119"/>
    </row>
    <row r="82" spans="1:10" x14ac:dyDescent="0.35">
      <c r="A82" s="348" t="s">
        <v>167</v>
      </c>
      <c r="B82" s="438">
        <v>7.1155114141359284E-3</v>
      </c>
      <c r="C82" s="438">
        <v>-1.1587230467639854E-3</v>
      </c>
      <c r="D82" s="438">
        <v>-2.3496040664753595E-2</v>
      </c>
      <c r="E82" s="438">
        <v>2.5644769282755657E-2</v>
      </c>
      <c r="F82" s="438">
        <v>1.4162010846123627E-2</v>
      </c>
      <c r="G82" s="438">
        <v>2.6916201719280851E-2</v>
      </c>
      <c r="H82" s="438">
        <v>-2.8657502612525559E-2</v>
      </c>
      <c r="I82" s="119"/>
      <c r="J82" s="119"/>
    </row>
    <row r="83" spans="1:10" x14ac:dyDescent="0.35">
      <c r="A83" s="348" t="s">
        <v>168</v>
      </c>
      <c r="B83" s="438">
        <v>1.2078777747926029E-2</v>
      </c>
      <c r="C83" s="438">
        <v>3.3313209938698157E-2</v>
      </c>
      <c r="D83" s="438">
        <v>-5.6570210046479816E-3</v>
      </c>
      <c r="E83" s="438">
        <v>1.6341161035852748E-2</v>
      </c>
      <c r="F83" s="438">
        <v>-1.1905908018746778E-2</v>
      </c>
      <c r="G83" s="438">
        <v>3.4921570730295313E-3</v>
      </c>
      <c r="H83" s="438">
        <v>1.6341161035852748E-2</v>
      </c>
      <c r="I83" s="119"/>
      <c r="J83" s="119"/>
    </row>
    <row r="84" spans="1:10" x14ac:dyDescent="0.35">
      <c r="A84" s="348" t="s">
        <v>169</v>
      </c>
      <c r="B84" s="438">
        <v>1.1810863712869223E-2</v>
      </c>
      <c r="C84" s="438">
        <v>-1.5991270080003152E-2</v>
      </c>
      <c r="D84" s="438">
        <v>-4.3272208979740726E-2</v>
      </c>
      <c r="E84" s="438">
        <v>3.3530874287578713E-2</v>
      </c>
      <c r="F84" s="438">
        <v>1.833545768215325E-2</v>
      </c>
      <c r="G84" s="438">
        <v>1.6284922328938137E-2</v>
      </c>
      <c r="H84" s="438">
        <v>-3.9706097016531577E-2</v>
      </c>
      <c r="I84" s="119"/>
      <c r="J84" s="119"/>
    </row>
    <row r="85" spans="1:10" x14ac:dyDescent="0.35">
      <c r="A85" s="348" t="s">
        <v>170</v>
      </c>
      <c r="B85" s="438">
        <v>6.9919360504315832E-3</v>
      </c>
      <c r="C85" s="438">
        <v>-2.5004935302881684E-2</v>
      </c>
      <c r="D85" s="438">
        <v>-3.2164542840309791E-2</v>
      </c>
      <c r="E85" s="438">
        <v>3.3317450807025507E-2</v>
      </c>
      <c r="F85" s="438">
        <v>2.1432778314853941E-2</v>
      </c>
      <c r="G85" s="438">
        <v>0.11921116465380785</v>
      </c>
      <c r="H85" s="438">
        <v>-1.9307683197332261E-2</v>
      </c>
      <c r="I85" s="119"/>
      <c r="J85" s="119"/>
    </row>
    <row r="86" spans="1:10" x14ac:dyDescent="0.35">
      <c r="A86" s="348" t="s">
        <v>171</v>
      </c>
      <c r="B86" s="438">
        <v>8.7048808365148764E-3</v>
      </c>
      <c r="C86" s="438">
        <v>-4.0250906008047031E-3</v>
      </c>
      <c r="D86" s="438">
        <v>-2.8943112598715237E-3</v>
      </c>
      <c r="E86" s="438">
        <v>2.1987183486326101E-2</v>
      </c>
      <c r="F86" s="438">
        <v>-8.8513661703035554E-4</v>
      </c>
      <c r="G86" s="438">
        <v>2.234778408595612E-3</v>
      </c>
      <c r="H86" s="438">
        <v>-3.640915221960854E-2</v>
      </c>
      <c r="I86" s="119"/>
      <c r="J86" s="119"/>
    </row>
    <row r="87" spans="1:10" x14ac:dyDescent="0.35">
      <c r="A87" s="348" t="s">
        <v>172</v>
      </c>
      <c r="B87" s="438">
        <v>8.4963287310572694E-3</v>
      </c>
      <c r="C87" s="438">
        <v>-1.9877422952111097E-3</v>
      </c>
      <c r="D87" s="438">
        <v>2.1199468953682861E-2</v>
      </c>
      <c r="E87" s="438">
        <v>2.1199468953682861E-2</v>
      </c>
      <c r="F87" s="438">
        <v>-6.2960781002237148E-3</v>
      </c>
      <c r="G87" s="438">
        <v>5.0599879995376962E-2</v>
      </c>
      <c r="H87" s="438">
        <v>-2.8680137138283969E-2</v>
      </c>
      <c r="I87" s="119"/>
      <c r="J87" s="119"/>
    </row>
    <row r="88" spans="1:10" x14ac:dyDescent="0.35">
      <c r="A88" s="348" t="s">
        <v>173</v>
      </c>
      <c r="B88" s="438">
        <v>4.5839573696080868E-4</v>
      </c>
      <c r="C88" s="438">
        <v>3.2082474408691719E-3</v>
      </c>
      <c r="D88" s="438">
        <v>9.828622045339231E-3</v>
      </c>
      <c r="E88" s="438">
        <v>2.3325736458819052E-2</v>
      </c>
      <c r="F88" s="438">
        <v>-2.378673117251278E-2</v>
      </c>
      <c r="G88" s="438">
        <v>3.4699955266820751E-2</v>
      </c>
      <c r="H88" s="438">
        <v>-4.4090573308330425E-4</v>
      </c>
      <c r="I88" s="119"/>
      <c r="J88" s="119"/>
    </row>
    <row r="89" spans="1:10" x14ac:dyDescent="0.35">
      <c r="A89" s="348" t="s">
        <v>136</v>
      </c>
      <c r="B89" s="438">
        <v>-2.6081887157114632E-3</v>
      </c>
      <c r="C89" s="438">
        <v>-4.6314232069717409E-3</v>
      </c>
      <c r="D89" s="438">
        <v>9.1693786384601898E-3</v>
      </c>
      <c r="E89" s="438">
        <v>2.2049243042687971E-2</v>
      </c>
      <c r="F89" s="438">
        <v>9.8466723438507542E-4</v>
      </c>
      <c r="G89" s="438">
        <v>0.18181517641797912</v>
      </c>
      <c r="H89" s="438">
        <v>-1.6475290382918239E-2</v>
      </c>
      <c r="I89" s="119"/>
      <c r="J89" s="119"/>
    </row>
    <row r="90" spans="1:10" x14ac:dyDescent="0.35">
      <c r="A90" s="348" t="s">
        <v>197</v>
      </c>
      <c r="B90" s="438">
        <v>4.6046179577764322E-2</v>
      </c>
      <c r="C90" s="438">
        <v>0.11447627837682267</v>
      </c>
      <c r="D90" s="438">
        <v>2.9976260346908444E-2</v>
      </c>
      <c r="E90" s="438">
        <v>4.4483664181500106E-2</v>
      </c>
      <c r="F90" s="438">
        <v>9.8961954175645211E-3</v>
      </c>
      <c r="G90" s="438">
        <v>-5.45382914382068E-2</v>
      </c>
      <c r="H90" s="438">
        <v>-3.201194049876676E-2</v>
      </c>
      <c r="I90" s="119"/>
      <c r="J90" s="119"/>
    </row>
    <row r="91" spans="1:10" x14ac:dyDescent="0.35">
      <c r="A91" s="348" t="s">
        <v>218</v>
      </c>
      <c r="B91" s="438">
        <v>1.1233729688274562E-2</v>
      </c>
      <c r="C91" s="438">
        <v>1.4125135170081363E-2</v>
      </c>
      <c r="D91" s="438">
        <v>1.3253419026472093E-2</v>
      </c>
      <c r="E91" s="438">
        <v>2.1296261493901188E-2</v>
      </c>
      <c r="F91" s="438">
        <v>-7.2631009095338317E-3</v>
      </c>
      <c r="G91" s="438">
        <v>-2.3500007686795055E-2</v>
      </c>
      <c r="H91" s="438">
        <v>2.1615470235141595E-2</v>
      </c>
      <c r="I91" s="119"/>
      <c r="J91" s="119"/>
    </row>
    <row r="92" spans="1:10" x14ac:dyDescent="0.35">
      <c r="A92" s="348" t="s">
        <v>198</v>
      </c>
      <c r="B92" s="438">
        <v>2.5194920864491335E-2</v>
      </c>
      <c r="C92" s="438">
        <v>3.9842425951118948E-2</v>
      </c>
      <c r="D92" s="438">
        <v>1.8490767732041082E-2</v>
      </c>
      <c r="E92" s="438">
        <v>1.8490767732041082E-2</v>
      </c>
      <c r="F92" s="438">
        <v>5.6677985410259583E-3</v>
      </c>
      <c r="G92" s="438">
        <v>-2.538086171088114E-2</v>
      </c>
      <c r="H92" s="438">
        <v>1.9593107958510346E-2</v>
      </c>
      <c r="I92" s="119"/>
      <c r="J92" s="119"/>
    </row>
    <row r="93" spans="1:10" x14ac:dyDescent="0.35">
      <c r="A93" s="348" t="s">
        <v>140</v>
      </c>
      <c r="B93" s="438">
        <v>6.4601849145154919E-3</v>
      </c>
      <c r="C93" s="438">
        <v>-5.3202771501792336E-3</v>
      </c>
      <c r="D93" s="438">
        <v>3.4041449305640542E-3</v>
      </c>
      <c r="E93" s="438">
        <v>3.4041449305640542E-3</v>
      </c>
      <c r="F93" s="438">
        <v>-7.4442890088899458E-4</v>
      </c>
      <c r="G93" s="438">
        <v>6.0781730574222459E-4</v>
      </c>
      <c r="H93" s="438">
        <v>-3.7661018043623545E-3</v>
      </c>
      <c r="I93" s="119"/>
      <c r="J93" s="119"/>
    </row>
    <row r="94" spans="1:10" x14ac:dyDescent="0.35">
      <c r="A94" s="348" t="s">
        <v>199</v>
      </c>
      <c r="B94" s="438">
        <v>-2.1183271864422312E-3</v>
      </c>
      <c r="C94" s="438">
        <v>8.0616146267421997E-3</v>
      </c>
      <c r="D94" s="438">
        <v>-2.0961786709059689E-2</v>
      </c>
      <c r="E94" s="438">
        <v>9.5706377588800594E-3</v>
      </c>
      <c r="F94" s="438">
        <v>8.2637028028342552E-3</v>
      </c>
      <c r="G94" s="438">
        <v>4.3914062660266318E-2</v>
      </c>
      <c r="H94" s="438">
        <v>6.2337210790689587E-2</v>
      </c>
      <c r="I94" s="119"/>
      <c r="J94" s="119"/>
    </row>
    <row r="95" spans="1:10" x14ac:dyDescent="0.35">
      <c r="A95" s="348" t="s">
        <v>142</v>
      </c>
      <c r="B95" s="438">
        <v>1.4555568848068079E-3</v>
      </c>
      <c r="C95" s="438">
        <v>1.1136474944041564E-2</v>
      </c>
      <c r="D95" s="438">
        <v>5.0080287501560197E-2</v>
      </c>
      <c r="E95" s="438">
        <v>1.5537777878067411E-2</v>
      </c>
      <c r="F95" s="438">
        <v>-7.0261492717269818E-3</v>
      </c>
      <c r="G95" s="438">
        <v>2.4004858181235728E-2</v>
      </c>
      <c r="H95" s="438">
        <v>-3.9850619059355545E-2</v>
      </c>
      <c r="I95" s="119"/>
      <c r="J95" s="119"/>
    </row>
    <row r="96" spans="1:10" x14ac:dyDescent="0.35">
      <c r="A96" s="348" t="s">
        <v>143</v>
      </c>
      <c r="B96" s="438">
        <v>9.7509808464695084E-3</v>
      </c>
      <c r="C96" s="438">
        <v>9.4851506379192846E-3</v>
      </c>
      <c r="D96" s="438">
        <v>-3.1465966358822192E-2</v>
      </c>
      <c r="E96" s="438">
        <v>1.5768324757807938E-2</v>
      </c>
      <c r="F96" s="438">
        <v>-2.8346384464935474E-3</v>
      </c>
      <c r="G96" s="438">
        <v>-3.2946077955737021E-3</v>
      </c>
      <c r="H96" s="438">
        <v>-8.9048571603917159E-3</v>
      </c>
    </row>
    <row r="99" spans="1:10" s="54" customFormat="1" ht="14.5" customHeight="1" x14ac:dyDescent="0.35">
      <c r="A99" s="440" t="s">
        <v>1153</v>
      </c>
    </row>
    <row r="100" spans="1:10" x14ac:dyDescent="0.35">
      <c r="A100" s="441" t="s">
        <v>1151</v>
      </c>
      <c r="B100" s="387" t="s">
        <v>196</v>
      </c>
      <c r="C100" s="442" t="s">
        <v>136</v>
      </c>
      <c r="D100" s="442" t="s">
        <v>197</v>
      </c>
      <c r="E100" s="442" t="s">
        <v>218</v>
      </c>
      <c r="F100" s="442" t="s">
        <v>198</v>
      </c>
      <c r="G100" s="442" t="s">
        <v>140</v>
      </c>
      <c r="H100" s="442" t="s">
        <v>199</v>
      </c>
      <c r="I100" s="442" t="s">
        <v>142</v>
      </c>
      <c r="J100" s="442" t="s">
        <v>143</v>
      </c>
    </row>
    <row r="101" spans="1:10" x14ac:dyDescent="0.35">
      <c r="A101" s="443" t="s">
        <v>695</v>
      </c>
      <c r="B101" s="170" t="s">
        <v>621</v>
      </c>
      <c r="C101" s="170" t="s">
        <v>621</v>
      </c>
      <c r="D101" s="170" t="s">
        <v>621</v>
      </c>
      <c r="E101" s="170" t="s">
        <v>621</v>
      </c>
      <c r="F101" s="170" t="s">
        <v>621</v>
      </c>
      <c r="G101" s="170" t="s">
        <v>621</v>
      </c>
      <c r="H101" s="170" t="s">
        <v>621</v>
      </c>
      <c r="I101" s="170" t="s">
        <v>621</v>
      </c>
      <c r="J101" s="170" t="s">
        <v>621</v>
      </c>
    </row>
    <row r="102" spans="1:10" x14ac:dyDescent="0.35">
      <c r="A102" s="444" t="s">
        <v>1152</v>
      </c>
      <c r="B102" s="382">
        <v>0</v>
      </c>
      <c r="C102" s="382">
        <v>0</v>
      </c>
      <c r="D102" s="382">
        <v>0</v>
      </c>
      <c r="E102" s="382">
        <v>0</v>
      </c>
      <c r="F102" s="382">
        <v>0</v>
      </c>
      <c r="G102" s="382">
        <v>0</v>
      </c>
      <c r="H102" s="382">
        <v>0</v>
      </c>
      <c r="I102" s="382">
        <v>0</v>
      </c>
      <c r="J102" s="382">
        <v>0</v>
      </c>
    </row>
    <row r="103" spans="1:10" s="54" customFormat="1" ht="14.5" customHeight="1" x14ac:dyDescent="0.35"/>
    <row r="104" spans="1:10" x14ac:dyDescent="0.35">
      <c r="A104" s="440" t="s">
        <v>469</v>
      </c>
      <c r="B104" s="54"/>
      <c r="C104" s="355" t="s">
        <v>955</v>
      </c>
      <c r="D104" s="445" t="s">
        <v>476</v>
      </c>
      <c r="E104" s="382">
        <v>0.2</v>
      </c>
      <c r="F104" s="54"/>
      <c r="G104" s="54"/>
      <c r="H104" s="54"/>
      <c r="I104" s="54"/>
      <c r="J104" s="54"/>
    </row>
    <row r="105" spans="1:10" x14ac:dyDescent="0.35">
      <c r="A105" s="381" t="s">
        <v>466</v>
      </c>
      <c r="B105" s="387" t="s">
        <v>196</v>
      </c>
      <c r="C105" s="442" t="s">
        <v>136</v>
      </c>
      <c r="D105" s="442" t="s">
        <v>197</v>
      </c>
      <c r="E105" s="442" t="s">
        <v>218</v>
      </c>
      <c r="F105" s="442" t="s">
        <v>198</v>
      </c>
      <c r="G105" s="442" t="s">
        <v>140</v>
      </c>
      <c r="H105" s="442" t="s">
        <v>199</v>
      </c>
      <c r="I105" s="442" t="s">
        <v>142</v>
      </c>
      <c r="J105" s="442" t="s">
        <v>143</v>
      </c>
    </row>
    <row r="106" spans="1:10" x14ac:dyDescent="0.35">
      <c r="A106" s="444" t="s">
        <v>320</v>
      </c>
      <c r="B106" s="382">
        <v>0.67641099999999998</v>
      </c>
      <c r="C106" s="382">
        <v>0.89549000000000001</v>
      </c>
      <c r="D106" s="382">
        <v>0.85478399999999999</v>
      </c>
      <c r="E106" s="382">
        <v>0.81555900000000003</v>
      </c>
      <c r="F106" s="382">
        <v>0.70627099999999998</v>
      </c>
      <c r="G106" s="382">
        <v>0.86231500000000005</v>
      </c>
      <c r="H106" s="382">
        <v>0.70301199999999997</v>
      </c>
      <c r="I106" s="382">
        <v>0.83462899999999995</v>
      </c>
      <c r="J106" s="382">
        <v>0.86201300000000003</v>
      </c>
    </row>
    <row r="107" spans="1:10" x14ac:dyDescent="0.35">
      <c r="A107" s="444" t="s">
        <v>321</v>
      </c>
      <c r="B107" s="382">
        <v>0.64166999999999996</v>
      </c>
      <c r="C107" s="382">
        <v>0.88273500000000005</v>
      </c>
      <c r="D107" s="382">
        <v>0.83748900000000004</v>
      </c>
      <c r="E107" s="382">
        <v>0.79891999999999996</v>
      </c>
      <c r="F107" s="382">
        <v>0.67135800000000001</v>
      </c>
      <c r="G107" s="382">
        <v>0.84614299999999998</v>
      </c>
      <c r="H107" s="382">
        <v>0.67432800000000004</v>
      </c>
      <c r="I107" s="382">
        <v>0.818438</v>
      </c>
      <c r="J107" s="382">
        <v>0.84572700000000001</v>
      </c>
    </row>
    <row r="108" spans="1:10" x14ac:dyDescent="0.35">
      <c r="A108" s="444" t="s">
        <v>322</v>
      </c>
      <c r="B108" s="382">
        <v>0.85649399999999998</v>
      </c>
      <c r="C108" s="382">
        <v>0.95304</v>
      </c>
      <c r="D108" s="382">
        <v>0.926458</v>
      </c>
      <c r="E108" s="382">
        <v>0.92796699999999999</v>
      </c>
      <c r="F108" s="382">
        <v>0.84223800000000004</v>
      </c>
      <c r="G108" s="382">
        <v>0.925543</v>
      </c>
      <c r="H108" s="382">
        <v>0.876054</v>
      </c>
      <c r="I108" s="382">
        <v>0.92688899999999996</v>
      </c>
      <c r="J108" s="382">
        <v>0.92701800000000001</v>
      </c>
    </row>
    <row r="109" spans="1:10" x14ac:dyDescent="0.35">
      <c r="A109" s="444" t="s">
        <v>323</v>
      </c>
      <c r="B109" s="382">
        <v>0.53455299999999994</v>
      </c>
      <c r="C109" s="382">
        <v>0.88266299999999998</v>
      </c>
      <c r="D109" s="382">
        <v>0.80154800000000004</v>
      </c>
      <c r="E109" s="382">
        <v>0.77427000000000001</v>
      </c>
      <c r="F109" s="382">
        <v>0.60867400000000005</v>
      </c>
      <c r="G109" s="382">
        <v>0.81717899999999999</v>
      </c>
      <c r="H109" s="382">
        <v>0.64796699999999996</v>
      </c>
      <c r="I109" s="382">
        <v>0.76655399999999996</v>
      </c>
      <c r="J109" s="382">
        <v>0.81235599999999997</v>
      </c>
    </row>
    <row r="110" spans="1:10" x14ac:dyDescent="0.35">
      <c r="A110" s="444" t="s">
        <v>324</v>
      </c>
      <c r="B110" s="382">
        <v>0.45624999999999999</v>
      </c>
      <c r="C110" s="382">
        <v>0.86110100000000001</v>
      </c>
      <c r="D110" s="382">
        <v>0.75849100000000003</v>
      </c>
      <c r="E110" s="382">
        <v>0.73189400000000004</v>
      </c>
      <c r="F110" s="382">
        <v>0.51815800000000001</v>
      </c>
      <c r="G110" s="382">
        <v>0.77528399999999997</v>
      </c>
      <c r="H110" s="382">
        <v>0.575407</v>
      </c>
      <c r="I110" s="382">
        <v>0.72463200000000005</v>
      </c>
      <c r="J110" s="382">
        <v>0.77035100000000001</v>
      </c>
    </row>
    <row r="111" spans="1:10" x14ac:dyDescent="0.35">
      <c r="A111" s="444" t="s">
        <v>325</v>
      </c>
      <c r="B111" s="382">
        <v>0.72994400000000004</v>
      </c>
      <c r="C111" s="382">
        <v>0.92513699999999999</v>
      </c>
      <c r="D111" s="382">
        <v>0.84296400000000005</v>
      </c>
      <c r="E111" s="382">
        <v>0.85328099999999996</v>
      </c>
      <c r="F111" s="382">
        <v>0.73455899999999996</v>
      </c>
      <c r="G111" s="382">
        <v>0.875525</v>
      </c>
      <c r="H111" s="382">
        <v>0.75561100000000003</v>
      </c>
      <c r="I111" s="382">
        <v>0.86356299999999997</v>
      </c>
      <c r="J111" s="382">
        <v>0.88094399999999995</v>
      </c>
    </row>
    <row r="112" spans="1:10" x14ac:dyDescent="0.35">
      <c r="A112" s="444" t="s">
        <v>326</v>
      </c>
      <c r="B112" s="382">
        <v>0.66344899999999996</v>
      </c>
      <c r="C112" s="382">
        <v>0.90725299999999998</v>
      </c>
      <c r="D112" s="382">
        <v>0.80571099999999996</v>
      </c>
      <c r="E112" s="382">
        <v>0.81684900000000005</v>
      </c>
      <c r="F112" s="382">
        <v>0.65707499999999996</v>
      </c>
      <c r="G112" s="382">
        <v>0.83965699999999999</v>
      </c>
      <c r="H112" s="382">
        <v>0.69310000000000005</v>
      </c>
      <c r="I112" s="382">
        <v>0.82767900000000005</v>
      </c>
      <c r="J112" s="382">
        <v>0.84496199999999999</v>
      </c>
    </row>
    <row r="113" spans="1:10" x14ac:dyDescent="0.35">
      <c r="A113" s="444" t="s">
        <v>327</v>
      </c>
      <c r="B113" s="382">
        <v>0.10080600000000001</v>
      </c>
      <c r="C113" s="382">
        <v>0.74477099999999996</v>
      </c>
      <c r="D113" s="382">
        <v>0.54989399999999999</v>
      </c>
      <c r="E113" s="382">
        <v>0.568963</v>
      </c>
      <c r="F113" s="382">
        <v>9.4249600000000003E-2</v>
      </c>
      <c r="G113" s="382">
        <v>0.57898300000000003</v>
      </c>
      <c r="H113" s="382">
        <v>0.25535000000000002</v>
      </c>
      <c r="I113" s="382">
        <v>0.57980100000000001</v>
      </c>
      <c r="J113" s="382">
        <v>0.57744600000000001</v>
      </c>
    </row>
    <row r="114" spans="1:10" x14ac:dyDescent="0.35">
      <c r="A114" s="444" t="s">
        <v>328</v>
      </c>
      <c r="B114" s="382">
        <v>0.599746</v>
      </c>
      <c r="C114" s="382">
        <v>0.89330799999999999</v>
      </c>
      <c r="D114" s="382">
        <v>0.79115599999999997</v>
      </c>
      <c r="E114" s="382">
        <v>0.80240999999999996</v>
      </c>
      <c r="F114" s="382">
        <v>0.61032900000000001</v>
      </c>
      <c r="G114" s="382">
        <v>0.81799999999999995</v>
      </c>
      <c r="H114" s="382">
        <v>0.66395300000000002</v>
      </c>
      <c r="I114" s="382">
        <v>0.81118999999999997</v>
      </c>
      <c r="J114" s="382">
        <v>0.82106000000000001</v>
      </c>
    </row>
    <row r="115" spans="1:10" x14ac:dyDescent="0.35">
      <c r="A115" s="444" t="s">
        <v>329</v>
      </c>
      <c r="B115" s="382">
        <v>0.46219900000000003</v>
      </c>
      <c r="C115" s="382">
        <v>0.85888500000000001</v>
      </c>
      <c r="D115" s="382">
        <v>0.72257099999999996</v>
      </c>
      <c r="E115" s="382">
        <v>0.73566600000000004</v>
      </c>
      <c r="F115" s="382">
        <v>0.46895500000000001</v>
      </c>
      <c r="G115" s="382">
        <v>0.75254799999999999</v>
      </c>
      <c r="H115" s="382">
        <v>0.54926900000000001</v>
      </c>
      <c r="I115" s="382">
        <v>0.74567899999999998</v>
      </c>
      <c r="J115" s="382">
        <v>0.75530200000000003</v>
      </c>
    </row>
    <row r="116" spans="1:10" x14ac:dyDescent="0.35">
      <c r="A116" s="444" t="s">
        <v>330</v>
      </c>
      <c r="B116" s="382">
        <v>0.79447199999999996</v>
      </c>
      <c r="C116" s="382">
        <v>0.90736399999999995</v>
      </c>
      <c r="D116" s="382">
        <v>0.88693599999999995</v>
      </c>
      <c r="E116" s="382">
        <v>0.92068899999999998</v>
      </c>
      <c r="F116" s="382">
        <v>0.80243299999999995</v>
      </c>
      <c r="G116" s="382">
        <v>0.90687300000000004</v>
      </c>
      <c r="H116" s="382">
        <v>0.81768200000000002</v>
      </c>
      <c r="I116" s="382">
        <v>0.85695900000000003</v>
      </c>
      <c r="J116" s="382">
        <v>0.91354100000000005</v>
      </c>
    </row>
    <row r="117" spans="1:10" x14ac:dyDescent="0.35">
      <c r="A117" s="444" t="s">
        <v>331</v>
      </c>
      <c r="B117" s="382">
        <v>0.85495699999999997</v>
      </c>
      <c r="C117" s="382">
        <v>0.947766</v>
      </c>
      <c r="D117" s="382">
        <v>0.819106</v>
      </c>
      <c r="E117" s="382">
        <v>0.92180300000000004</v>
      </c>
      <c r="F117" s="382">
        <v>0.85440400000000005</v>
      </c>
      <c r="G117" s="382">
        <v>0.93098199999999998</v>
      </c>
      <c r="H117" s="382">
        <v>0.87869399999999998</v>
      </c>
      <c r="I117" s="382">
        <v>0.93229399999999996</v>
      </c>
      <c r="J117" s="382">
        <v>0.93062599999999995</v>
      </c>
    </row>
    <row r="118" spans="1:10" x14ac:dyDescent="0.35">
      <c r="A118" s="444" t="s">
        <v>332</v>
      </c>
      <c r="B118" s="382">
        <v>0.76209700000000002</v>
      </c>
      <c r="C118" s="382">
        <v>0.91947000000000001</v>
      </c>
      <c r="D118" s="382">
        <v>0.88346400000000003</v>
      </c>
      <c r="E118" s="382">
        <v>0.88694899999999999</v>
      </c>
      <c r="F118" s="382">
        <v>0.75681399999999999</v>
      </c>
      <c r="G118" s="382">
        <v>0.88575999999999999</v>
      </c>
      <c r="H118" s="382">
        <v>0.80481800000000003</v>
      </c>
      <c r="I118" s="382">
        <v>0.88739000000000001</v>
      </c>
      <c r="J118" s="382">
        <v>0.88691600000000004</v>
      </c>
    </row>
    <row r="119" spans="1:10" x14ac:dyDescent="0.35">
      <c r="A119" s="444" t="s">
        <v>333</v>
      </c>
      <c r="B119" s="382">
        <v>0.82863200000000004</v>
      </c>
      <c r="C119" s="382">
        <v>0.92358399999999996</v>
      </c>
      <c r="D119" s="382">
        <v>0.91334499999999996</v>
      </c>
      <c r="E119" s="382">
        <v>0.89966800000000002</v>
      </c>
      <c r="F119" s="382">
        <v>0.83743800000000002</v>
      </c>
      <c r="G119" s="382">
        <v>0.92310599999999998</v>
      </c>
      <c r="H119" s="382">
        <v>0.85263100000000003</v>
      </c>
      <c r="I119" s="382">
        <v>0.92429600000000001</v>
      </c>
      <c r="J119" s="382">
        <v>0.90956599999999999</v>
      </c>
    </row>
    <row r="120" spans="1:10" x14ac:dyDescent="0.35">
      <c r="A120" s="444" t="s">
        <v>334</v>
      </c>
      <c r="B120" s="382">
        <v>1</v>
      </c>
      <c r="C120" s="382">
        <v>0.99968599999999996</v>
      </c>
      <c r="D120" s="382">
        <v>0.99857399999999996</v>
      </c>
      <c r="E120" s="382">
        <v>1</v>
      </c>
      <c r="F120" s="382">
        <v>0.99790500000000004</v>
      </c>
      <c r="G120" s="382">
        <v>0.99752399999999997</v>
      </c>
      <c r="H120" s="382">
        <v>0.99883100000000002</v>
      </c>
      <c r="I120" s="382">
        <v>0.99892300000000001</v>
      </c>
      <c r="J120" s="382">
        <v>0.99899400000000005</v>
      </c>
    </row>
    <row r="121" spans="1:10" x14ac:dyDescent="0.35">
      <c r="A121" s="444" t="s">
        <v>335</v>
      </c>
      <c r="B121" s="382">
        <v>0.82994800000000002</v>
      </c>
      <c r="C121" s="382">
        <v>0.93718699999999999</v>
      </c>
      <c r="D121" s="382">
        <v>0.73537600000000003</v>
      </c>
      <c r="E121" s="382">
        <v>0.90329199999999998</v>
      </c>
      <c r="F121" s="382">
        <v>0.82848900000000003</v>
      </c>
      <c r="G121" s="382">
        <v>0.91896299999999997</v>
      </c>
      <c r="H121" s="382">
        <v>0.856738</v>
      </c>
      <c r="I121" s="382">
        <v>0.92023500000000003</v>
      </c>
      <c r="J121" s="382">
        <v>0.91769599999999996</v>
      </c>
    </row>
    <row r="122" spans="1:10" x14ac:dyDescent="0.35">
      <c r="A122" s="444" t="s">
        <v>336</v>
      </c>
      <c r="B122" s="382">
        <v>0.71250999999999998</v>
      </c>
      <c r="C122" s="382">
        <v>0.90319199999999999</v>
      </c>
      <c r="D122" s="382">
        <v>0.85766600000000004</v>
      </c>
      <c r="E122" s="382">
        <v>0.86481399999999997</v>
      </c>
      <c r="F122" s="382">
        <v>0.71485399999999999</v>
      </c>
      <c r="G122" s="382">
        <v>0.86628899999999998</v>
      </c>
      <c r="H122" s="382">
        <v>0.765351</v>
      </c>
      <c r="I122" s="382">
        <v>0.86771600000000004</v>
      </c>
      <c r="J122" s="382">
        <v>0.86679499999999998</v>
      </c>
    </row>
    <row r="123" spans="1:10" x14ac:dyDescent="0.35">
      <c r="A123" s="444" t="s">
        <v>337</v>
      </c>
      <c r="B123" s="382">
        <v>0.62331599999999998</v>
      </c>
      <c r="C123" s="382">
        <v>0.882212</v>
      </c>
      <c r="D123" s="382">
        <v>0.80952000000000002</v>
      </c>
      <c r="E123" s="382">
        <v>0.82095399999999996</v>
      </c>
      <c r="F123" s="382">
        <v>0.61848899999999996</v>
      </c>
      <c r="G123" s="382">
        <v>0.82251799999999997</v>
      </c>
      <c r="H123" s="382">
        <v>0.68444899999999997</v>
      </c>
      <c r="I123" s="382">
        <v>0.82552099999999995</v>
      </c>
      <c r="J123" s="382">
        <v>0.81843999999999995</v>
      </c>
    </row>
    <row r="124" spans="1:10" x14ac:dyDescent="0.35">
      <c r="A124" s="444" t="s">
        <v>338</v>
      </c>
      <c r="B124" s="382">
        <v>0.51765600000000001</v>
      </c>
      <c r="C124" s="382">
        <v>0.84972499999999995</v>
      </c>
      <c r="D124" s="382">
        <v>0.75684899999999999</v>
      </c>
      <c r="E124" s="382">
        <v>0.77010999999999996</v>
      </c>
      <c r="F124" s="382">
        <v>0.51148400000000005</v>
      </c>
      <c r="G124" s="382">
        <v>0.77296299999999996</v>
      </c>
      <c r="H124" s="382">
        <v>0.59687199999999996</v>
      </c>
      <c r="I124" s="382">
        <v>0.77590899999999996</v>
      </c>
      <c r="J124" s="382">
        <v>0.76857500000000001</v>
      </c>
    </row>
    <row r="125" spans="1:10" x14ac:dyDescent="0.35">
      <c r="A125" s="444" t="s">
        <v>339</v>
      </c>
      <c r="B125" s="382">
        <v>0.52021499999999998</v>
      </c>
      <c r="C125" s="382">
        <v>0.85084800000000005</v>
      </c>
      <c r="D125" s="382">
        <v>0.72157899999999997</v>
      </c>
      <c r="E125" s="382">
        <v>0.77497799999999994</v>
      </c>
      <c r="F125" s="382">
        <v>0.464171</v>
      </c>
      <c r="G125" s="382">
        <v>0.77484900000000001</v>
      </c>
      <c r="H125" s="382">
        <v>0.5</v>
      </c>
      <c r="I125" s="382">
        <v>0.78596900000000003</v>
      </c>
      <c r="J125" s="382">
        <v>0.74151199999999995</v>
      </c>
    </row>
    <row r="126" spans="1:10" x14ac:dyDescent="0.35">
      <c r="A126" s="444" t="s">
        <v>340</v>
      </c>
      <c r="B126" s="382">
        <v>0.46845900000000001</v>
      </c>
      <c r="C126" s="382">
        <v>0.83748199999999995</v>
      </c>
      <c r="D126" s="382">
        <v>0.69581300000000001</v>
      </c>
      <c r="E126" s="382">
        <v>0.75002999999999997</v>
      </c>
      <c r="F126" s="382">
        <v>0.411555</v>
      </c>
      <c r="G126" s="382">
        <v>0.75048300000000001</v>
      </c>
      <c r="H126" s="382">
        <v>0.5</v>
      </c>
      <c r="I126" s="382">
        <v>0.76157699999999995</v>
      </c>
      <c r="J126" s="382">
        <v>0.71700399999999997</v>
      </c>
    </row>
    <row r="127" spans="1:10" x14ac:dyDescent="0.35">
      <c r="A127" s="444" t="s">
        <v>341</v>
      </c>
      <c r="B127" s="382">
        <v>0.72916899999999996</v>
      </c>
      <c r="C127" s="382">
        <v>0.907748</v>
      </c>
      <c r="D127" s="382">
        <v>0.86313300000000004</v>
      </c>
      <c r="E127" s="382">
        <v>0.87140099999999998</v>
      </c>
      <c r="F127" s="382">
        <v>0.73085299999999997</v>
      </c>
      <c r="G127" s="382">
        <v>0.87379799999999996</v>
      </c>
      <c r="H127" s="382">
        <v>0.77625299999999997</v>
      </c>
      <c r="I127" s="382">
        <v>0.87495100000000003</v>
      </c>
      <c r="J127" s="382">
        <v>0.874089</v>
      </c>
    </row>
    <row r="128" spans="1:10" x14ac:dyDescent="0.35">
      <c r="A128" s="444" t="s">
        <v>342</v>
      </c>
      <c r="B128" s="382">
        <v>0.98096499999999998</v>
      </c>
      <c r="C128" s="382">
        <v>1</v>
      </c>
      <c r="D128" s="382">
        <v>1</v>
      </c>
      <c r="E128" s="382">
        <v>0.99416000000000004</v>
      </c>
      <c r="F128" s="382">
        <v>1</v>
      </c>
      <c r="G128" s="382">
        <v>1</v>
      </c>
      <c r="H128" s="382">
        <v>1</v>
      </c>
      <c r="I128" s="382">
        <v>1</v>
      </c>
      <c r="J128" s="382">
        <v>1</v>
      </c>
    </row>
    <row r="129" spans="1:10" x14ac:dyDescent="0.35">
      <c r="A129" s="444" t="s">
        <v>343</v>
      </c>
      <c r="B129" s="382">
        <v>0.99440200000000001</v>
      </c>
      <c r="C129" s="382">
        <v>0.99802999999999997</v>
      </c>
      <c r="D129" s="382">
        <v>0.99745300000000003</v>
      </c>
      <c r="E129" s="382">
        <v>0.98983500000000002</v>
      </c>
      <c r="F129" s="382">
        <v>0.99424199999999996</v>
      </c>
      <c r="G129" s="382">
        <v>0.997699</v>
      </c>
      <c r="H129" s="382">
        <v>0.99533700000000003</v>
      </c>
      <c r="I129" s="382">
        <v>0.997367</v>
      </c>
      <c r="J129" s="382">
        <v>0.99734199999999995</v>
      </c>
    </row>
    <row r="130" spans="1:10" x14ac:dyDescent="0.35">
      <c r="A130" s="444" t="s">
        <v>344</v>
      </c>
      <c r="B130" s="382">
        <v>0.56030800000000003</v>
      </c>
      <c r="C130" s="382">
        <v>0.78319700000000003</v>
      </c>
      <c r="D130" s="382">
        <v>0.89273400000000003</v>
      </c>
      <c r="E130" s="382">
        <v>0.79261499999999996</v>
      </c>
      <c r="F130" s="382">
        <v>0.89273400000000003</v>
      </c>
      <c r="G130" s="382">
        <v>0.79156199999999999</v>
      </c>
      <c r="H130" s="382">
        <v>0.384191</v>
      </c>
      <c r="I130" s="382">
        <v>0.79187700000000005</v>
      </c>
      <c r="J130" s="382">
        <v>0.78651400000000005</v>
      </c>
    </row>
    <row r="131" spans="1:10" x14ac:dyDescent="0.35">
      <c r="A131" s="444" t="s">
        <v>345</v>
      </c>
      <c r="B131" s="382">
        <v>0.53041499999999997</v>
      </c>
      <c r="C131" s="382">
        <v>0.76380899999999996</v>
      </c>
      <c r="D131" s="382">
        <v>0.87700900000000004</v>
      </c>
      <c r="E131" s="382">
        <v>0.77749800000000002</v>
      </c>
      <c r="F131" s="382">
        <v>0.87700900000000004</v>
      </c>
      <c r="G131" s="382">
        <v>0.77687499999999998</v>
      </c>
      <c r="H131" s="382">
        <v>0.35812100000000002</v>
      </c>
      <c r="I131" s="382">
        <v>0.77717099999999995</v>
      </c>
      <c r="J131" s="382">
        <v>0.77172300000000005</v>
      </c>
    </row>
    <row r="132" spans="1:10" x14ac:dyDescent="0.35">
      <c r="A132" s="444" t="s">
        <v>346</v>
      </c>
      <c r="B132" s="382">
        <v>0.64797400000000005</v>
      </c>
      <c r="C132" s="382">
        <v>0.86193200000000003</v>
      </c>
      <c r="D132" s="382">
        <v>0.79627700000000001</v>
      </c>
      <c r="E132" s="382">
        <v>0.80785600000000002</v>
      </c>
      <c r="F132" s="382">
        <v>0.59885299999999997</v>
      </c>
      <c r="G132" s="382">
        <v>0.81261300000000003</v>
      </c>
      <c r="H132" s="382">
        <v>0.66622199999999998</v>
      </c>
      <c r="I132" s="382">
        <v>0.81364999999999998</v>
      </c>
      <c r="J132" s="382">
        <v>0.81231200000000003</v>
      </c>
    </row>
    <row r="133" spans="1:10" x14ac:dyDescent="0.35">
      <c r="A133" s="444" t="s">
        <v>347</v>
      </c>
      <c r="B133" s="382">
        <v>0.200826</v>
      </c>
      <c r="C133" s="382">
        <v>0.1</v>
      </c>
      <c r="D133" s="382">
        <v>0.59937499999999999</v>
      </c>
      <c r="E133" s="382">
        <v>0.60491700000000004</v>
      </c>
      <c r="F133" s="382">
        <v>0.15008299999999999</v>
      </c>
      <c r="G133" s="382">
        <v>0.60525899999999999</v>
      </c>
      <c r="H133" s="382">
        <v>0.323411</v>
      </c>
      <c r="I133" s="382">
        <v>0.60645400000000005</v>
      </c>
      <c r="J133" s="382">
        <v>0.60611599999999999</v>
      </c>
    </row>
    <row r="134" spans="1:10" x14ac:dyDescent="0.35">
      <c r="A134" s="444" t="s">
        <v>348</v>
      </c>
      <c r="B134" s="382">
        <v>0.1</v>
      </c>
      <c r="C134" s="382">
        <v>0.1</v>
      </c>
      <c r="D134" s="382">
        <v>0.1</v>
      </c>
      <c r="E134" s="382">
        <v>0.1</v>
      </c>
      <c r="F134" s="382">
        <v>0.1</v>
      </c>
      <c r="G134" s="382">
        <v>0.1</v>
      </c>
      <c r="H134" s="382">
        <v>0.1</v>
      </c>
      <c r="I134" s="382">
        <v>0.1</v>
      </c>
      <c r="J134" s="382">
        <v>0.1</v>
      </c>
    </row>
    <row r="135" spans="1:10" x14ac:dyDescent="0.35">
      <c r="A135" s="444" t="s">
        <v>349</v>
      </c>
      <c r="B135" s="382">
        <v>0.65953499999999998</v>
      </c>
      <c r="C135" s="382">
        <v>0.88001499999999999</v>
      </c>
      <c r="D135" s="382">
        <v>0.83927499999999999</v>
      </c>
      <c r="E135" s="382">
        <v>0.85272800000000004</v>
      </c>
      <c r="F135" s="382">
        <v>0.75731099999999996</v>
      </c>
      <c r="G135" s="382">
        <v>0.85313399999999995</v>
      </c>
      <c r="H135" s="382">
        <v>0.74934299999999998</v>
      </c>
      <c r="I135" s="382">
        <v>0.89027299999999998</v>
      </c>
      <c r="J135" s="382">
        <v>0.86289800000000005</v>
      </c>
    </row>
    <row r="136" spans="1:10" x14ac:dyDescent="0.35">
      <c r="A136" s="444" t="s">
        <v>350</v>
      </c>
      <c r="B136" s="382">
        <v>0.607738</v>
      </c>
      <c r="C136" s="382">
        <v>0.86225099999999999</v>
      </c>
      <c r="D136" s="382">
        <v>0.81431100000000001</v>
      </c>
      <c r="E136" s="382">
        <v>0.82949300000000004</v>
      </c>
      <c r="F136" s="382">
        <v>0.71438400000000002</v>
      </c>
      <c r="G136" s="382">
        <v>0.83068699999999995</v>
      </c>
      <c r="H136" s="382">
        <v>0.70945599999999998</v>
      </c>
      <c r="I136" s="382">
        <v>0.87057300000000004</v>
      </c>
      <c r="J136" s="382">
        <v>0.84095399999999998</v>
      </c>
    </row>
    <row r="137" spans="1:10" x14ac:dyDescent="0.35">
      <c r="A137" s="444" t="s">
        <v>351</v>
      </c>
      <c r="B137" s="382">
        <v>0.79983400000000004</v>
      </c>
      <c r="C137" s="382">
        <v>0.93303899999999995</v>
      </c>
      <c r="D137" s="382">
        <v>0.88359200000000004</v>
      </c>
      <c r="E137" s="382">
        <v>0.88751899999999995</v>
      </c>
      <c r="F137" s="382">
        <v>0.75860399999999995</v>
      </c>
      <c r="G137" s="382">
        <v>0.88677700000000004</v>
      </c>
      <c r="H137" s="382">
        <v>0.80588800000000005</v>
      </c>
      <c r="I137" s="382">
        <v>0.88808900000000002</v>
      </c>
      <c r="J137" s="382">
        <v>0.88790599999999997</v>
      </c>
    </row>
    <row r="138" spans="1:10" x14ac:dyDescent="0.35">
      <c r="A138" s="444" t="s">
        <v>352</v>
      </c>
      <c r="B138" s="382">
        <v>0.70124600000000004</v>
      </c>
      <c r="C138" s="382">
        <v>0.90015699999999998</v>
      </c>
      <c r="D138" s="382">
        <v>0.82708199999999998</v>
      </c>
      <c r="E138" s="382">
        <v>0.83178399999999997</v>
      </c>
      <c r="F138" s="382">
        <v>0.63927999999999996</v>
      </c>
      <c r="G138" s="382">
        <v>0.83155800000000002</v>
      </c>
      <c r="H138" s="382">
        <v>0.71049700000000005</v>
      </c>
      <c r="I138" s="382">
        <v>0.83286099999999996</v>
      </c>
      <c r="J138" s="382">
        <v>0.83260299999999998</v>
      </c>
    </row>
    <row r="139" spans="1:10" x14ac:dyDescent="0.35">
      <c r="A139" s="444" t="s">
        <v>353</v>
      </c>
      <c r="B139" s="382">
        <v>0.29621500000000001</v>
      </c>
      <c r="C139" s="382">
        <v>0.77478599999999997</v>
      </c>
      <c r="D139" s="382">
        <v>0.64735600000000004</v>
      </c>
      <c r="E139" s="382">
        <v>0.66461999999999999</v>
      </c>
      <c r="F139" s="382">
        <v>0.298209</v>
      </c>
      <c r="G139" s="382">
        <v>0.67338299999999995</v>
      </c>
      <c r="H139" s="382">
        <v>0.419296</v>
      </c>
      <c r="I139" s="382">
        <v>0.67426200000000003</v>
      </c>
      <c r="J139" s="382">
        <v>0.67213800000000001</v>
      </c>
    </row>
    <row r="140" spans="1:10" x14ac:dyDescent="0.35">
      <c r="A140" s="444" t="s">
        <v>354</v>
      </c>
      <c r="B140" s="382">
        <v>2.46327E-2</v>
      </c>
      <c r="C140" s="382">
        <v>0.689079</v>
      </c>
      <c r="D140" s="382">
        <v>0.51197499999999996</v>
      </c>
      <c r="E140" s="382">
        <v>0.53400800000000004</v>
      </c>
      <c r="F140" s="382">
        <v>2.3452299999999999E-2</v>
      </c>
      <c r="G140" s="382">
        <v>0.54613800000000001</v>
      </c>
      <c r="H140" s="382">
        <v>0.19428500000000001</v>
      </c>
      <c r="I140" s="382">
        <v>0.54686999999999997</v>
      </c>
      <c r="J140" s="382">
        <v>0.54408500000000004</v>
      </c>
    </row>
    <row r="141" spans="1:10" x14ac:dyDescent="0.35">
      <c r="A141" s="444" t="s">
        <v>355</v>
      </c>
      <c r="B141" s="382">
        <v>0.75791699999999995</v>
      </c>
      <c r="C141" s="382">
        <v>0.93398199999999998</v>
      </c>
      <c r="D141" s="382">
        <v>0.84039600000000003</v>
      </c>
      <c r="E141" s="382">
        <v>0.90315000000000001</v>
      </c>
      <c r="F141" s="382">
        <v>0.793516</v>
      </c>
      <c r="G141" s="382">
        <v>0.90288500000000005</v>
      </c>
      <c r="H141" s="382">
        <v>0.83218899999999996</v>
      </c>
      <c r="I141" s="382">
        <v>0.90720800000000001</v>
      </c>
      <c r="J141" s="382">
        <v>0.91166999999999998</v>
      </c>
    </row>
    <row r="142" spans="1:10" x14ac:dyDescent="0.35">
      <c r="A142" s="444" t="s">
        <v>356</v>
      </c>
      <c r="B142" s="382">
        <v>0.81728400000000001</v>
      </c>
      <c r="C142" s="382">
        <v>0.95891999999999999</v>
      </c>
      <c r="D142" s="382">
        <v>0.92401900000000003</v>
      </c>
      <c r="E142" s="382">
        <v>0.934338</v>
      </c>
      <c r="F142" s="382">
        <v>0.82901000000000002</v>
      </c>
      <c r="G142" s="382">
        <v>0.944882</v>
      </c>
      <c r="H142" s="382">
        <v>0.88619199999999998</v>
      </c>
      <c r="I142" s="382">
        <v>0.94711699999999999</v>
      </c>
      <c r="J142" s="382">
        <v>0.93635400000000002</v>
      </c>
    </row>
    <row r="143" spans="1:10" x14ac:dyDescent="0.35">
      <c r="A143" s="444" t="s">
        <v>357</v>
      </c>
      <c r="B143" s="446">
        <v>1</v>
      </c>
      <c r="C143" s="446">
        <v>1</v>
      </c>
      <c r="D143" s="446">
        <v>1</v>
      </c>
      <c r="E143" s="446">
        <v>1</v>
      </c>
      <c r="F143" s="446">
        <v>1</v>
      </c>
      <c r="G143" s="446">
        <v>1</v>
      </c>
      <c r="H143" s="446">
        <v>1</v>
      </c>
      <c r="I143" s="446">
        <v>1</v>
      </c>
      <c r="J143" s="446">
        <v>1</v>
      </c>
    </row>
    <row r="144" spans="1:10" x14ac:dyDescent="0.35">
      <c r="A144" s="444" t="s">
        <v>358</v>
      </c>
      <c r="B144" s="446">
        <v>1</v>
      </c>
      <c r="C144" s="446">
        <v>1</v>
      </c>
      <c r="D144" s="446">
        <v>1</v>
      </c>
      <c r="E144" s="446">
        <v>1</v>
      </c>
      <c r="F144" s="446">
        <v>1</v>
      </c>
      <c r="G144" s="446">
        <v>1</v>
      </c>
      <c r="H144" s="446">
        <v>1</v>
      </c>
      <c r="I144" s="446">
        <v>1</v>
      </c>
      <c r="J144" s="446">
        <v>1</v>
      </c>
    </row>
    <row r="145" spans="1:10" x14ac:dyDescent="0.35">
      <c r="A145" s="444" t="s">
        <v>359</v>
      </c>
      <c r="B145" s="446">
        <v>1</v>
      </c>
      <c r="C145" s="446">
        <v>1</v>
      </c>
      <c r="D145" s="446">
        <v>1</v>
      </c>
      <c r="E145" s="446">
        <v>1</v>
      </c>
      <c r="F145" s="446">
        <v>1</v>
      </c>
      <c r="G145" s="446">
        <v>1</v>
      </c>
      <c r="H145" s="446">
        <v>1</v>
      </c>
      <c r="I145" s="446">
        <v>1</v>
      </c>
      <c r="J145" s="446">
        <v>1</v>
      </c>
    </row>
    <row r="146" spans="1:10" x14ac:dyDescent="0.35">
      <c r="A146" s="444" t="s">
        <v>360</v>
      </c>
      <c r="B146" s="446">
        <v>1</v>
      </c>
      <c r="C146" s="446">
        <v>1</v>
      </c>
      <c r="D146" s="446">
        <v>1</v>
      </c>
      <c r="E146" s="446">
        <v>1</v>
      </c>
      <c r="F146" s="446">
        <v>1</v>
      </c>
      <c r="G146" s="446">
        <v>1</v>
      </c>
      <c r="H146" s="446">
        <v>1</v>
      </c>
      <c r="I146" s="446">
        <v>1</v>
      </c>
      <c r="J146" s="446">
        <v>1</v>
      </c>
    </row>
    <row r="147" spans="1:10" x14ac:dyDescent="0.35">
      <c r="A147" s="444" t="s">
        <v>361</v>
      </c>
      <c r="B147" s="446">
        <v>1</v>
      </c>
      <c r="C147" s="446">
        <v>1</v>
      </c>
      <c r="D147" s="446">
        <v>1</v>
      </c>
      <c r="E147" s="446">
        <v>1</v>
      </c>
      <c r="F147" s="446">
        <v>1</v>
      </c>
      <c r="G147" s="446">
        <v>1</v>
      </c>
      <c r="H147" s="446">
        <v>1</v>
      </c>
      <c r="I147" s="446">
        <v>1</v>
      </c>
      <c r="J147" s="446">
        <v>1</v>
      </c>
    </row>
    <row r="148" spans="1:10" x14ac:dyDescent="0.35">
      <c r="A148" s="439"/>
      <c r="B148" s="119"/>
      <c r="C148" s="119"/>
      <c r="D148" s="119"/>
      <c r="E148" s="119"/>
      <c r="F148" s="119"/>
      <c r="G148" s="119"/>
      <c r="H148" s="119"/>
      <c r="I148" s="119"/>
      <c r="J148" s="119"/>
    </row>
    <row r="149" spans="1:10" x14ac:dyDescent="0.35">
      <c r="A149" s="439"/>
      <c r="B149" s="119"/>
      <c r="C149" s="119"/>
      <c r="D149" s="119"/>
      <c r="E149" s="119"/>
      <c r="F149" s="119"/>
      <c r="G149" s="119"/>
      <c r="H149" s="119"/>
      <c r="I149" s="119"/>
      <c r="J149" s="119"/>
    </row>
    <row r="150" spans="1:10" x14ac:dyDescent="0.35">
      <c r="A150" s="439"/>
      <c r="B150" s="119"/>
      <c r="C150" s="119"/>
      <c r="D150" s="119"/>
      <c r="E150" s="119"/>
      <c r="F150" s="119"/>
      <c r="G150" s="119"/>
      <c r="H150" s="119"/>
      <c r="I150" s="119"/>
      <c r="J150" s="119"/>
    </row>
    <row r="151" spans="1:10" x14ac:dyDescent="0.35">
      <c r="A151" s="447" t="s">
        <v>889</v>
      </c>
      <c r="B151" s="119"/>
      <c r="C151" s="119"/>
      <c r="D151" s="119"/>
      <c r="E151" s="119"/>
      <c r="F151" s="119"/>
      <c r="G151" s="119"/>
      <c r="H151" s="119"/>
      <c r="I151" s="119"/>
      <c r="J151" s="119"/>
    </row>
    <row r="152" spans="1:10" x14ac:dyDescent="0.35">
      <c r="A152" s="441" t="s">
        <v>1066</v>
      </c>
      <c r="B152" s="387" t="s">
        <v>196</v>
      </c>
      <c r="C152" s="442" t="s">
        <v>136</v>
      </c>
      <c r="D152" s="442" t="s">
        <v>197</v>
      </c>
      <c r="E152" s="442" t="s">
        <v>218</v>
      </c>
      <c r="F152" s="442" t="s">
        <v>198</v>
      </c>
      <c r="G152" s="442" t="s">
        <v>140</v>
      </c>
      <c r="H152" s="442" t="s">
        <v>199</v>
      </c>
      <c r="I152" s="442" t="s">
        <v>142</v>
      </c>
      <c r="J152" s="442" t="s">
        <v>143</v>
      </c>
    </row>
    <row r="153" spans="1:10" x14ac:dyDescent="0.35">
      <c r="A153" s="443" t="s">
        <v>695</v>
      </c>
      <c r="B153" s="170" t="s">
        <v>621</v>
      </c>
      <c r="C153" s="170" t="s">
        <v>621</v>
      </c>
      <c r="D153" s="170" t="s">
        <v>621</v>
      </c>
      <c r="E153" s="170" t="s">
        <v>621</v>
      </c>
      <c r="F153" s="170" t="s">
        <v>621</v>
      </c>
      <c r="G153" s="170" t="s">
        <v>621</v>
      </c>
      <c r="H153" s="170" t="s">
        <v>621</v>
      </c>
      <c r="I153" s="170" t="s">
        <v>621</v>
      </c>
      <c r="J153" s="170" t="s">
        <v>621</v>
      </c>
    </row>
    <row r="154" spans="1:10" x14ac:dyDescent="0.35">
      <c r="A154" s="444" t="s">
        <v>619</v>
      </c>
      <c r="B154" s="382">
        <v>0</v>
      </c>
      <c r="C154" s="382">
        <v>0</v>
      </c>
      <c r="D154" s="382">
        <v>0</v>
      </c>
      <c r="E154" s="382">
        <v>0</v>
      </c>
      <c r="F154" s="382">
        <v>0</v>
      </c>
      <c r="G154" s="382">
        <v>0</v>
      </c>
      <c r="H154" s="382">
        <v>0</v>
      </c>
      <c r="I154" s="382">
        <v>0</v>
      </c>
      <c r="J154" s="382">
        <v>0</v>
      </c>
    </row>
    <row r="155" spans="1:10" x14ac:dyDescent="0.35">
      <c r="A155" s="439"/>
      <c r="B155" s="119"/>
      <c r="C155" s="119"/>
      <c r="D155" s="119"/>
      <c r="E155" s="119"/>
      <c r="F155" s="119"/>
      <c r="G155" s="119"/>
      <c r="H155" s="119"/>
      <c r="I155" s="119"/>
      <c r="J155" s="119"/>
    </row>
    <row r="156" spans="1:10" x14ac:dyDescent="0.35">
      <c r="A156" s="448" t="s">
        <v>697</v>
      </c>
      <c r="C156" s="449" t="s">
        <v>954</v>
      </c>
      <c r="D156" s="445" t="s">
        <v>476</v>
      </c>
      <c r="E156" s="382">
        <v>0.2</v>
      </c>
      <c r="F156" s="119"/>
      <c r="G156" s="119"/>
      <c r="H156" s="119"/>
      <c r="I156" s="119"/>
      <c r="J156" s="119"/>
    </row>
    <row r="157" spans="1:10" x14ac:dyDescent="0.35">
      <c r="A157" s="441" t="s">
        <v>620</v>
      </c>
      <c r="B157" s="387" t="s">
        <v>196</v>
      </c>
      <c r="C157" s="442" t="s">
        <v>136</v>
      </c>
      <c r="D157" s="442" t="s">
        <v>197</v>
      </c>
      <c r="E157" s="442" t="s">
        <v>218</v>
      </c>
      <c r="F157" s="442" t="s">
        <v>198</v>
      </c>
      <c r="G157" s="442" t="s">
        <v>140</v>
      </c>
      <c r="H157" s="442" t="s">
        <v>199</v>
      </c>
      <c r="I157" s="442" t="s">
        <v>142</v>
      </c>
      <c r="J157" s="442" t="s">
        <v>143</v>
      </c>
    </row>
    <row r="158" spans="1:10" x14ac:dyDescent="0.35">
      <c r="A158" s="169" t="s">
        <v>696</v>
      </c>
      <c r="B158" s="170" t="s">
        <v>621</v>
      </c>
      <c r="C158" s="170" t="s">
        <v>621</v>
      </c>
      <c r="D158" s="170" t="s">
        <v>621</v>
      </c>
      <c r="E158" s="170" t="s">
        <v>621</v>
      </c>
      <c r="F158" s="170" t="s">
        <v>621</v>
      </c>
      <c r="G158" s="170" t="s">
        <v>621</v>
      </c>
      <c r="H158" s="170" t="s">
        <v>621</v>
      </c>
      <c r="I158" s="170" t="s">
        <v>621</v>
      </c>
      <c r="J158" s="170" t="s">
        <v>621</v>
      </c>
    </row>
    <row r="159" spans="1:10" x14ac:dyDescent="0.35">
      <c r="A159" s="444" t="s">
        <v>622</v>
      </c>
      <c r="B159" s="382">
        <v>0.6</v>
      </c>
      <c r="C159" s="382">
        <v>0.6</v>
      </c>
      <c r="D159" s="382">
        <v>0.6</v>
      </c>
      <c r="E159" s="382">
        <v>0.6</v>
      </c>
      <c r="F159" s="382">
        <v>0.6</v>
      </c>
      <c r="G159" s="382">
        <v>0.6</v>
      </c>
      <c r="H159" s="382">
        <v>0.6</v>
      </c>
      <c r="I159" s="382">
        <v>0.6</v>
      </c>
      <c r="J159" s="382">
        <v>0.6</v>
      </c>
    </row>
    <row r="160" spans="1:10" x14ac:dyDescent="0.35">
      <c r="A160" s="444" t="s">
        <v>623</v>
      </c>
      <c r="B160" s="382">
        <v>0.75</v>
      </c>
      <c r="C160" s="382">
        <v>0.75</v>
      </c>
      <c r="D160" s="382">
        <v>0.75</v>
      </c>
      <c r="E160" s="382">
        <v>0.75</v>
      </c>
      <c r="F160" s="382">
        <v>0.75</v>
      </c>
      <c r="G160" s="382">
        <v>0.75</v>
      </c>
      <c r="H160" s="382">
        <v>0.75</v>
      </c>
      <c r="I160" s="382">
        <v>0.75</v>
      </c>
      <c r="J160" s="382">
        <v>0.75</v>
      </c>
    </row>
    <row r="161" spans="1:10" x14ac:dyDescent="0.35">
      <c r="A161" s="444" t="s">
        <v>624</v>
      </c>
      <c r="B161" s="382">
        <v>0.9</v>
      </c>
      <c r="C161" s="382">
        <v>0.9</v>
      </c>
      <c r="D161" s="382">
        <v>0.9</v>
      </c>
      <c r="E161" s="382">
        <v>0.9</v>
      </c>
      <c r="F161" s="382">
        <v>0.9</v>
      </c>
      <c r="G161" s="382">
        <v>0.9</v>
      </c>
      <c r="H161" s="382">
        <v>0.9</v>
      </c>
      <c r="I161" s="382">
        <v>0.9</v>
      </c>
      <c r="J161" s="382">
        <v>0.9</v>
      </c>
    </row>
    <row r="162" spans="1:10" x14ac:dyDescent="0.35">
      <c r="A162" s="444" t="s">
        <v>625</v>
      </c>
      <c r="B162" s="382">
        <v>0.55000000000000004</v>
      </c>
      <c r="C162" s="382">
        <v>0.55000000000000004</v>
      </c>
      <c r="D162" s="382">
        <v>0.55000000000000004</v>
      </c>
      <c r="E162" s="382">
        <v>0.55000000000000004</v>
      </c>
      <c r="F162" s="382">
        <v>0.55000000000000004</v>
      </c>
      <c r="G162" s="382">
        <v>0.55000000000000004</v>
      </c>
      <c r="H162" s="382">
        <v>0.55000000000000004</v>
      </c>
      <c r="I162" s="382">
        <v>0.55000000000000004</v>
      </c>
      <c r="J162" s="382">
        <v>0.55000000000000004</v>
      </c>
    </row>
    <row r="163" spans="1:10" x14ac:dyDescent="0.35">
      <c r="A163" s="444" t="s">
        <v>626</v>
      </c>
      <c r="B163" s="382">
        <v>0.75</v>
      </c>
      <c r="C163" s="382">
        <v>0.75</v>
      </c>
      <c r="D163" s="382">
        <v>0.75</v>
      </c>
      <c r="E163" s="382">
        <v>0.75</v>
      </c>
      <c r="F163" s="382">
        <v>0.75</v>
      </c>
      <c r="G163" s="382">
        <v>0.75</v>
      </c>
      <c r="H163" s="382">
        <v>0.75</v>
      </c>
      <c r="I163" s="382">
        <v>0.75</v>
      </c>
      <c r="J163" s="382">
        <v>0.75</v>
      </c>
    </row>
    <row r="164" spans="1:10" x14ac:dyDescent="0.35">
      <c r="A164" s="444" t="s">
        <v>627</v>
      </c>
      <c r="B164" s="382">
        <v>0.65</v>
      </c>
      <c r="C164" s="382">
        <v>0.65</v>
      </c>
      <c r="D164" s="382">
        <v>0.65</v>
      </c>
      <c r="E164" s="382">
        <v>0.65</v>
      </c>
      <c r="F164" s="382">
        <v>0.65</v>
      </c>
      <c r="G164" s="382">
        <v>0.65</v>
      </c>
      <c r="H164" s="382">
        <v>0.65</v>
      </c>
      <c r="I164" s="382">
        <v>0.65</v>
      </c>
      <c r="J164" s="382">
        <v>0.65</v>
      </c>
    </row>
    <row r="165" spans="1:10" x14ac:dyDescent="0.35">
      <c r="A165" s="444" t="s">
        <v>628</v>
      </c>
      <c r="B165" s="382">
        <v>0.75</v>
      </c>
      <c r="C165" s="382">
        <v>0.75</v>
      </c>
      <c r="D165" s="382">
        <v>0.75</v>
      </c>
      <c r="E165" s="382">
        <v>0.75</v>
      </c>
      <c r="F165" s="382">
        <v>0.75</v>
      </c>
      <c r="G165" s="382">
        <v>0.75</v>
      </c>
      <c r="H165" s="382">
        <v>0.75</v>
      </c>
      <c r="I165" s="382">
        <v>0.75</v>
      </c>
      <c r="J165" s="382">
        <v>0.75</v>
      </c>
    </row>
    <row r="166" spans="1:10" x14ac:dyDescent="0.35">
      <c r="A166" s="444" t="s">
        <v>629</v>
      </c>
      <c r="B166" s="382">
        <v>0.8</v>
      </c>
      <c r="C166" s="382">
        <v>0.8</v>
      </c>
      <c r="D166" s="382">
        <v>0.8</v>
      </c>
      <c r="E166" s="382">
        <v>0.8</v>
      </c>
      <c r="F166" s="382">
        <v>0.8</v>
      </c>
      <c r="G166" s="382">
        <v>0.8</v>
      </c>
      <c r="H166" s="382">
        <v>0.8</v>
      </c>
      <c r="I166" s="382">
        <v>0.8</v>
      </c>
      <c r="J166" s="382">
        <v>0.8</v>
      </c>
    </row>
    <row r="167" spans="1:10" x14ac:dyDescent="0.35">
      <c r="A167" s="444" t="s">
        <v>630</v>
      </c>
      <c r="B167" s="382">
        <v>0.7</v>
      </c>
      <c r="C167" s="382">
        <v>0.7</v>
      </c>
      <c r="D167" s="382">
        <v>0.7</v>
      </c>
      <c r="E167" s="382">
        <v>0.7</v>
      </c>
      <c r="F167" s="382">
        <v>0.7</v>
      </c>
      <c r="G167" s="382">
        <v>0.7</v>
      </c>
      <c r="H167" s="382">
        <v>0.7</v>
      </c>
      <c r="I167" s="382">
        <v>0.7</v>
      </c>
      <c r="J167" s="382">
        <v>0.7</v>
      </c>
    </row>
    <row r="168" spans="1:10" x14ac:dyDescent="0.35">
      <c r="A168" s="444" t="s">
        <v>631</v>
      </c>
      <c r="B168" s="382">
        <v>0.75</v>
      </c>
      <c r="C168" s="382">
        <v>0.75</v>
      </c>
      <c r="D168" s="382">
        <v>0.75</v>
      </c>
      <c r="E168" s="382">
        <v>0.75</v>
      </c>
      <c r="F168" s="382">
        <v>0.75</v>
      </c>
      <c r="G168" s="382">
        <v>0.75</v>
      </c>
      <c r="H168" s="382">
        <v>0.75</v>
      </c>
      <c r="I168" s="382">
        <v>0.75</v>
      </c>
      <c r="J168" s="382">
        <v>0.75</v>
      </c>
    </row>
    <row r="169" spans="1:10" x14ac:dyDescent="0.35">
      <c r="A169" s="444" t="s">
        <v>632</v>
      </c>
      <c r="B169" s="382">
        <v>0.6</v>
      </c>
      <c r="C169" s="382">
        <v>0.6</v>
      </c>
      <c r="D169" s="382">
        <v>0.6</v>
      </c>
      <c r="E169" s="382">
        <v>0.6</v>
      </c>
      <c r="F169" s="382">
        <v>0.6</v>
      </c>
      <c r="G169" s="382">
        <v>0.6</v>
      </c>
      <c r="H169" s="382">
        <v>0.6</v>
      </c>
      <c r="I169" s="382">
        <v>0.6</v>
      </c>
      <c r="J169" s="382">
        <v>0.6</v>
      </c>
    </row>
    <row r="170" spans="1:10" x14ac:dyDescent="0.35">
      <c r="A170" s="444" t="s">
        <v>633</v>
      </c>
      <c r="B170" s="382">
        <v>0.7</v>
      </c>
      <c r="C170" s="382">
        <v>0.7</v>
      </c>
      <c r="D170" s="382">
        <v>0.7</v>
      </c>
      <c r="E170" s="382">
        <v>0.7</v>
      </c>
      <c r="F170" s="382">
        <v>0.7</v>
      </c>
      <c r="G170" s="382">
        <v>0.7</v>
      </c>
      <c r="H170" s="382">
        <v>0.7</v>
      </c>
      <c r="I170" s="382">
        <v>0.7</v>
      </c>
      <c r="J170" s="382">
        <v>0.7</v>
      </c>
    </row>
    <row r="171" spans="1:10" x14ac:dyDescent="0.35">
      <c r="A171" s="444" t="s">
        <v>634</v>
      </c>
      <c r="B171" s="382">
        <v>0.9</v>
      </c>
      <c r="C171" s="382">
        <v>0.9</v>
      </c>
      <c r="D171" s="382">
        <v>0.9</v>
      </c>
      <c r="E171" s="382">
        <v>0.9</v>
      </c>
      <c r="F171" s="382">
        <v>0.9</v>
      </c>
      <c r="G171" s="382">
        <v>0.9</v>
      </c>
      <c r="H171" s="382">
        <v>0.9</v>
      </c>
      <c r="I171" s="382">
        <v>0.9</v>
      </c>
      <c r="J171" s="382">
        <v>0.9</v>
      </c>
    </row>
    <row r="172" spans="1:10" x14ac:dyDescent="0.35">
      <c r="A172" s="444" t="s">
        <v>635</v>
      </c>
      <c r="B172" s="382">
        <v>0.55000000000000004</v>
      </c>
      <c r="C172" s="382">
        <v>0.55000000000000004</v>
      </c>
      <c r="D172" s="382">
        <v>0.55000000000000004</v>
      </c>
      <c r="E172" s="382">
        <v>0.55000000000000004</v>
      </c>
      <c r="F172" s="382">
        <v>0.55000000000000004</v>
      </c>
      <c r="G172" s="382">
        <v>0.55000000000000004</v>
      </c>
      <c r="H172" s="382">
        <v>0.55000000000000004</v>
      </c>
      <c r="I172" s="382">
        <v>0.55000000000000004</v>
      </c>
      <c r="J172" s="382">
        <v>0.55000000000000004</v>
      </c>
    </row>
    <row r="173" spans="1:10" x14ac:dyDescent="0.35">
      <c r="A173" s="444" t="s">
        <v>636</v>
      </c>
      <c r="B173" s="382">
        <v>1</v>
      </c>
      <c r="C173" s="382">
        <v>1</v>
      </c>
      <c r="D173" s="382">
        <v>1</v>
      </c>
      <c r="E173" s="382">
        <v>1</v>
      </c>
      <c r="F173" s="382">
        <v>1</v>
      </c>
      <c r="G173" s="382">
        <v>1</v>
      </c>
      <c r="H173" s="382">
        <v>1</v>
      </c>
      <c r="I173" s="382">
        <v>1</v>
      </c>
      <c r="J173" s="382">
        <v>1</v>
      </c>
    </row>
    <row r="174" spans="1:10" x14ac:dyDescent="0.35">
      <c r="A174" s="444" t="s">
        <v>637</v>
      </c>
      <c r="B174" s="382">
        <v>0.65</v>
      </c>
      <c r="C174" s="382">
        <v>0.65</v>
      </c>
      <c r="D174" s="382">
        <v>0.65</v>
      </c>
      <c r="E174" s="382">
        <v>0.65</v>
      </c>
      <c r="F174" s="382">
        <v>0.65</v>
      </c>
      <c r="G174" s="382">
        <v>0.65</v>
      </c>
      <c r="H174" s="382">
        <v>0.65</v>
      </c>
      <c r="I174" s="382">
        <v>0.65</v>
      </c>
      <c r="J174" s="382">
        <v>0.65</v>
      </c>
    </row>
    <row r="175" spans="1:10" x14ac:dyDescent="0.35">
      <c r="A175" s="444" t="s">
        <v>638</v>
      </c>
      <c r="B175" s="382">
        <v>0.8</v>
      </c>
      <c r="C175" s="382">
        <v>0.8</v>
      </c>
      <c r="D175" s="382">
        <v>0.8</v>
      </c>
      <c r="E175" s="382">
        <v>0.8</v>
      </c>
      <c r="F175" s="382">
        <v>0.8</v>
      </c>
      <c r="G175" s="382">
        <v>0.8</v>
      </c>
      <c r="H175" s="382">
        <v>0.8</v>
      </c>
      <c r="I175" s="382">
        <v>0.8</v>
      </c>
      <c r="J175" s="382">
        <v>0.8</v>
      </c>
    </row>
    <row r="176" spans="1:10" x14ac:dyDescent="0.35">
      <c r="A176" s="444" t="s">
        <v>639</v>
      </c>
      <c r="B176" s="382">
        <v>0.7</v>
      </c>
      <c r="C176" s="382">
        <v>0.7</v>
      </c>
      <c r="D176" s="382">
        <v>0.7</v>
      </c>
      <c r="E176" s="382">
        <v>0.7</v>
      </c>
      <c r="F176" s="382">
        <v>0.7</v>
      </c>
      <c r="G176" s="382">
        <v>0.7</v>
      </c>
      <c r="H176" s="382">
        <v>0.7</v>
      </c>
      <c r="I176" s="382">
        <v>0.7</v>
      </c>
      <c r="J176" s="382">
        <v>0.7</v>
      </c>
    </row>
    <row r="177" spans="1:10" x14ac:dyDescent="0.35">
      <c r="A177" s="444" t="s">
        <v>640</v>
      </c>
      <c r="B177" s="382">
        <v>0.75</v>
      </c>
      <c r="C177" s="382">
        <v>0.75</v>
      </c>
      <c r="D177" s="382">
        <v>0.75</v>
      </c>
      <c r="E177" s="382">
        <v>0.75</v>
      </c>
      <c r="F177" s="382">
        <v>0.75</v>
      </c>
      <c r="G177" s="382">
        <v>0.75</v>
      </c>
      <c r="H177" s="382">
        <v>0.75</v>
      </c>
      <c r="I177" s="382">
        <v>0.75</v>
      </c>
      <c r="J177" s="382">
        <v>0.75</v>
      </c>
    </row>
    <row r="178" spans="1:10" x14ac:dyDescent="0.35">
      <c r="A178" s="444" t="s">
        <v>641</v>
      </c>
      <c r="B178" s="382">
        <v>0.6</v>
      </c>
      <c r="C178" s="382">
        <v>0.6</v>
      </c>
      <c r="D178" s="382">
        <v>0.6</v>
      </c>
      <c r="E178" s="382">
        <v>0.6</v>
      </c>
      <c r="F178" s="382">
        <v>0.6</v>
      </c>
      <c r="G178" s="382">
        <v>0.6</v>
      </c>
      <c r="H178" s="382">
        <v>0.6</v>
      </c>
      <c r="I178" s="382">
        <v>0.6</v>
      </c>
      <c r="J178" s="382">
        <v>0.6</v>
      </c>
    </row>
    <row r="179" spans="1:10" x14ac:dyDescent="0.35">
      <c r="A179" s="444" t="s">
        <v>642</v>
      </c>
      <c r="B179" s="382">
        <v>0.75</v>
      </c>
      <c r="C179" s="382">
        <v>0.75</v>
      </c>
      <c r="D179" s="382">
        <v>0.75</v>
      </c>
      <c r="E179" s="382">
        <v>0.75</v>
      </c>
      <c r="F179" s="382">
        <v>0.75</v>
      </c>
      <c r="G179" s="382">
        <v>0.75</v>
      </c>
      <c r="H179" s="382">
        <v>0.75</v>
      </c>
      <c r="I179" s="382">
        <v>0.75</v>
      </c>
      <c r="J179" s="382">
        <v>0.75</v>
      </c>
    </row>
    <row r="180" spans="1:10" x14ac:dyDescent="0.35">
      <c r="A180" s="444" t="s">
        <v>643</v>
      </c>
      <c r="B180" s="382">
        <v>0.9</v>
      </c>
      <c r="C180" s="382">
        <v>0.9</v>
      </c>
      <c r="D180" s="382">
        <v>0.9</v>
      </c>
      <c r="E180" s="382">
        <v>0.9</v>
      </c>
      <c r="F180" s="382">
        <v>0.9</v>
      </c>
      <c r="G180" s="382">
        <v>0.9</v>
      </c>
      <c r="H180" s="382">
        <v>0.9</v>
      </c>
      <c r="I180" s="382">
        <v>0.9</v>
      </c>
      <c r="J180" s="382">
        <v>0.9</v>
      </c>
    </row>
    <row r="181" spans="1:10" x14ac:dyDescent="0.35">
      <c r="A181" s="444" t="s">
        <v>644</v>
      </c>
      <c r="B181" s="382">
        <v>1</v>
      </c>
      <c r="C181" s="382">
        <v>1</v>
      </c>
      <c r="D181" s="382">
        <v>1</v>
      </c>
      <c r="E181" s="382">
        <v>1</v>
      </c>
      <c r="F181" s="382">
        <v>1</v>
      </c>
      <c r="G181" s="382">
        <v>1</v>
      </c>
      <c r="H181" s="382">
        <v>1</v>
      </c>
      <c r="I181" s="382">
        <v>1</v>
      </c>
      <c r="J181" s="382">
        <v>1</v>
      </c>
    </row>
    <row r="182" spans="1:10" x14ac:dyDescent="0.35">
      <c r="A182" s="444" t="s">
        <v>645</v>
      </c>
      <c r="B182" s="382">
        <v>1</v>
      </c>
      <c r="C182" s="382">
        <v>1</v>
      </c>
      <c r="D182" s="382">
        <v>1</v>
      </c>
      <c r="E182" s="382">
        <v>1</v>
      </c>
      <c r="F182" s="382">
        <v>1</v>
      </c>
      <c r="G182" s="382">
        <v>1</v>
      </c>
      <c r="H182" s="382">
        <v>1</v>
      </c>
      <c r="I182" s="382">
        <v>1</v>
      </c>
      <c r="J182" s="382">
        <v>1</v>
      </c>
    </row>
    <row r="183" spans="1:10" x14ac:dyDescent="0.35">
      <c r="A183" s="444" t="s">
        <v>646</v>
      </c>
      <c r="B183" s="382">
        <v>0.55000000000000004</v>
      </c>
      <c r="C183" s="382">
        <v>0.55000000000000004</v>
      </c>
      <c r="D183" s="382">
        <v>0.55000000000000004</v>
      </c>
      <c r="E183" s="382">
        <v>0.55000000000000004</v>
      </c>
      <c r="F183" s="382">
        <v>0.55000000000000004</v>
      </c>
      <c r="G183" s="382">
        <v>0.55000000000000004</v>
      </c>
      <c r="H183" s="382">
        <v>0.55000000000000004</v>
      </c>
      <c r="I183" s="382">
        <v>0.55000000000000004</v>
      </c>
      <c r="J183" s="382">
        <v>0.55000000000000004</v>
      </c>
    </row>
    <row r="184" spans="1:10" x14ac:dyDescent="0.35">
      <c r="A184" s="444" t="s">
        <v>647</v>
      </c>
      <c r="B184" s="382">
        <v>0.75</v>
      </c>
      <c r="C184" s="382">
        <v>0.75</v>
      </c>
      <c r="D184" s="382">
        <v>0.75</v>
      </c>
      <c r="E184" s="382">
        <v>0.75</v>
      </c>
      <c r="F184" s="382">
        <v>0.75</v>
      </c>
      <c r="G184" s="382">
        <v>0.75</v>
      </c>
      <c r="H184" s="382">
        <v>0.75</v>
      </c>
      <c r="I184" s="382">
        <v>0.75</v>
      </c>
      <c r="J184" s="382">
        <v>0.75</v>
      </c>
    </row>
    <row r="185" spans="1:10" x14ac:dyDescent="0.35">
      <c r="A185" s="444" t="s">
        <v>648</v>
      </c>
      <c r="B185" s="382">
        <v>1</v>
      </c>
      <c r="C185" s="382">
        <v>1</v>
      </c>
      <c r="D185" s="382">
        <v>1</v>
      </c>
      <c r="E185" s="382">
        <v>1</v>
      </c>
      <c r="F185" s="382">
        <v>1</v>
      </c>
      <c r="G185" s="382">
        <v>1</v>
      </c>
      <c r="H185" s="382">
        <v>1</v>
      </c>
      <c r="I185" s="382">
        <v>1</v>
      </c>
      <c r="J185" s="382">
        <v>1</v>
      </c>
    </row>
    <row r="186" spans="1:10" x14ac:dyDescent="0.35">
      <c r="A186" s="444" t="s">
        <v>649</v>
      </c>
      <c r="B186" s="382">
        <v>0.9</v>
      </c>
      <c r="C186" s="382">
        <v>0.9</v>
      </c>
      <c r="D186" s="382">
        <v>0.9</v>
      </c>
      <c r="E186" s="382">
        <v>0.9</v>
      </c>
      <c r="F186" s="382">
        <v>0.9</v>
      </c>
      <c r="G186" s="382">
        <v>0.9</v>
      </c>
      <c r="H186" s="382">
        <v>0.9</v>
      </c>
      <c r="I186" s="382">
        <v>0.9</v>
      </c>
      <c r="J186" s="382">
        <v>0.9</v>
      </c>
    </row>
    <row r="187" spans="1:10" x14ac:dyDescent="0.35">
      <c r="A187" s="444" t="s">
        <v>650</v>
      </c>
      <c r="B187" s="382">
        <v>0.95</v>
      </c>
      <c r="C187" s="382">
        <v>0.95</v>
      </c>
      <c r="D187" s="382">
        <v>0.95</v>
      </c>
      <c r="E187" s="382">
        <v>0.95</v>
      </c>
      <c r="F187" s="382">
        <v>0.95</v>
      </c>
      <c r="G187" s="382">
        <v>0.95</v>
      </c>
      <c r="H187" s="382">
        <v>0.95</v>
      </c>
      <c r="I187" s="382">
        <v>0.95</v>
      </c>
      <c r="J187" s="382">
        <v>0.95</v>
      </c>
    </row>
    <row r="188" spans="1:10" x14ac:dyDescent="0.35">
      <c r="A188" s="444" t="s">
        <v>651</v>
      </c>
      <c r="B188" s="382">
        <v>1</v>
      </c>
      <c r="C188" s="382">
        <v>1</v>
      </c>
      <c r="D188" s="382">
        <v>1</v>
      </c>
      <c r="E188" s="382">
        <v>1</v>
      </c>
      <c r="F188" s="382">
        <v>1</v>
      </c>
      <c r="G188" s="382">
        <v>1</v>
      </c>
      <c r="H188" s="382">
        <v>1</v>
      </c>
      <c r="I188" s="382">
        <v>1</v>
      </c>
      <c r="J188" s="382">
        <v>1</v>
      </c>
    </row>
    <row r="189" spans="1:10" x14ac:dyDescent="0.35">
      <c r="A189" s="444" t="s">
        <v>652</v>
      </c>
      <c r="B189" s="382">
        <v>1</v>
      </c>
      <c r="C189" s="382">
        <v>1</v>
      </c>
      <c r="D189" s="382">
        <v>1</v>
      </c>
      <c r="E189" s="382">
        <v>1</v>
      </c>
      <c r="F189" s="382">
        <v>1</v>
      </c>
      <c r="G189" s="382">
        <v>1</v>
      </c>
      <c r="H189" s="382">
        <v>1</v>
      </c>
      <c r="I189" s="382">
        <v>1</v>
      </c>
      <c r="J189" s="382">
        <v>1</v>
      </c>
    </row>
    <row r="190" spans="1:10" x14ac:dyDescent="0.35">
      <c r="A190" s="444" t="s">
        <v>653</v>
      </c>
      <c r="B190" s="382">
        <v>0.65</v>
      </c>
      <c r="C190" s="382">
        <v>0.65</v>
      </c>
      <c r="D190" s="382">
        <v>0.65</v>
      </c>
      <c r="E190" s="382">
        <v>0.65</v>
      </c>
      <c r="F190" s="382">
        <v>0.65</v>
      </c>
      <c r="G190" s="382">
        <v>0.65</v>
      </c>
      <c r="H190" s="382">
        <v>0.65</v>
      </c>
      <c r="I190" s="382">
        <v>0.65</v>
      </c>
      <c r="J190" s="382">
        <v>0.65</v>
      </c>
    </row>
    <row r="191" spans="1:10" x14ac:dyDescent="0.35">
      <c r="A191" s="444" t="s">
        <v>654</v>
      </c>
      <c r="B191" s="382">
        <v>0.75</v>
      </c>
      <c r="C191" s="382">
        <v>0.75</v>
      </c>
      <c r="D191" s="382">
        <v>0.75</v>
      </c>
      <c r="E191" s="382">
        <v>0.75</v>
      </c>
      <c r="F191" s="382">
        <v>0.75</v>
      </c>
      <c r="G191" s="382">
        <v>0.75</v>
      </c>
      <c r="H191" s="382">
        <v>0.75</v>
      </c>
      <c r="I191" s="382">
        <v>0.75</v>
      </c>
      <c r="J191" s="382">
        <v>0.75</v>
      </c>
    </row>
    <row r="192" spans="1:10" x14ac:dyDescent="0.35">
      <c r="A192" s="444" t="s">
        <v>655</v>
      </c>
      <c r="B192" s="382">
        <v>0.8</v>
      </c>
      <c r="C192" s="382">
        <v>0.8</v>
      </c>
      <c r="D192" s="382">
        <v>0.8</v>
      </c>
      <c r="E192" s="382">
        <v>0.8</v>
      </c>
      <c r="F192" s="382">
        <v>0.8</v>
      </c>
      <c r="G192" s="382">
        <v>0.8</v>
      </c>
      <c r="H192" s="382">
        <v>0.8</v>
      </c>
      <c r="I192" s="382">
        <v>0.8</v>
      </c>
      <c r="J192" s="382">
        <v>0.8</v>
      </c>
    </row>
    <row r="193" spans="1:10" x14ac:dyDescent="0.35">
      <c r="A193" s="444" t="s">
        <v>656</v>
      </c>
      <c r="B193" s="382">
        <v>0.8</v>
      </c>
      <c r="C193" s="382">
        <v>0.8</v>
      </c>
      <c r="D193" s="382">
        <v>0.8</v>
      </c>
      <c r="E193" s="382">
        <v>0.8</v>
      </c>
      <c r="F193" s="382">
        <v>0.8</v>
      </c>
      <c r="G193" s="382">
        <v>0.8</v>
      </c>
      <c r="H193" s="382">
        <v>0.8</v>
      </c>
      <c r="I193" s="382">
        <v>0.8</v>
      </c>
      <c r="J193" s="382">
        <v>0.8</v>
      </c>
    </row>
    <row r="194" spans="1:10" x14ac:dyDescent="0.35">
      <c r="A194" s="444" t="s">
        <v>657</v>
      </c>
      <c r="B194" s="382">
        <v>0.95</v>
      </c>
      <c r="C194" s="382">
        <v>0.95</v>
      </c>
      <c r="D194" s="382">
        <v>0.95</v>
      </c>
      <c r="E194" s="382">
        <v>0.95</v>
      </c>
      <c r="F194" s="382">
        <v>0.95</v>
      </c>
      <c r="G194" s="382">
        <v>0.95</v>
      </c>
      <c r="H194" s="382">
        <v>0.95</v>
      </c>
      <c r="I194" s="382">
        <v>0.95</v>
      </c>
      <c r="J194" s="382">
        <v>0.95</v>
      </c>
    </row>
    <row r="195" spans="1:10" x14ac:dyDescent="0.35">
      <c r="A195" s="444" t="s">
        <v>658</v>
      </c>
      <c r="B195" s="382">
        <v>1</v>
      </c>
      <c r="C195" s="382">
        <v>1</v>
      </c>
      <c r="D195" s="382">
        <v>1</v>
      </c>
      <c r="E195" s="382">
        <v>1</v>
      </c>
      <c r="F195" s="382">
        <v>1</v>
      </c>
      <c r="G195" s="382">
        <v>1</v>
      </c>
      <c r="H195" s="382">
        <v>1</v>
      </c>
      <c r="I195" s="382">
        <v>1</v>
      </c>
      <c r="J195" s="382">
        <v>1</v>
      </c>
    </row>
    <row r="196" spans="1:10" x14ac:dyDescent="0.35">
      <c r="A196" s="444" t="s">
        <v>659</v>
      </c>
      <c r="B196" s="446">
        <v>1</v>
      </c>
      <c r="C196" s="446">
        <v>1</v>
      </c>
      <c r="D196" s="446">
        <v>1</v>
      </c>
      <c r="E196" s="446">
        <v>1</v>
      </c>
      <c r="F196" s="446">
        <v>1</v>
      </c>
      <c r="G196" s="446">
        <v>1</v>
      </c>
      <c r="H196" s="446">
        <v>1</v>
      </c>
      <c r="I196" s="446">
        <v>1</v>
      </c>
      <c r="J196" s="446">
        <v>1</v>
      </c>
    </row>
    <row r="197" spans="1:10" x14ac:dyDescent="0.35">
      <c r="A197" s="444" t="s">
        <v>660</v>
      </c>
      <c r="B197" s="446">
        <v>1</v>
      </c>
      <c r="C197" s="446">
        <v>1</v>
      </c>
      <c r="D197" s="446">
        <v>1</v>
      </c>
      <c r="E197" s="446">
        <v>1</v>
      </c>
      <c r="F197" s="446">
        <v>1</v>
      </c>
      <c r="G197" s="446">
        <v>1</v>
      </c>
      <c r="H197" s="446">
        <v>1</v>
      </c>
      <c r="I197" s="446">
        <v>1</v>
      </c>
      <c r="J197" s="446">
        <v>1</v>
      </c>
    </row>
    <row r="198" spans="1:10" x14ac:dyDescent="0.35">
      <c r="A198" s="444" t="s">
        <v>661</v>
      </c>
      <c r="B198" s="446">
        <v>1</v>
      </c>
      <c r="C198" s="446">
        <v>1</v>
      </c>
      <c r="D198" s="446">
        <v>1</v>
      </c>
      <c r="E198" s="446">
        <v>1</v>
      </c>
      <c r="F198" s="446">
        <v>1</v>
      </c>
      <c r="G198" s="446">
        <v>1</v>
      </c>
      <c r="H198" s="446">
        <v>1</v>
      </c>
      <c r="I198" s="446">
        <v>1</v>
      </c>
      <c r="J198" s="446">
        <v>1</v>
      </c>
    </row>
    <row r="199" spans="1:10" x14ac:dyDescent="0.35">
      <c r="A199" s="444" t="s">
        <v>662</v>
      </c>
      <c r="B199" s="446">
        <v>1</v>
      </c>
      <c r="C199" s="446">
        <v>1</v>
      </c>
      <c r="D199" s="446">
        <v>1</v>
      </c>
      <c r="E199" s="446">
        <v>1</v>
      </c>
      <c r="F199" s="446">
        <v>1</v>
      </c>
      <c r="G199" s="446">
        <v>1</v>
      </c>
      <c r="H199" s="446">
        <v>1</v>
      </c>
      <c r="I199" s="446">
        <v>1</v>
      </c>
      <c r="J199" s="446">
        <v>1</v>
      </c>
    </row>
    <row r="200" spans="1:10" x14ac:dyDescent="0.35">
      <c r="A200" s="444" t="s">
        <v>663</v>
      </c>
      <c r="B200" s="446">
        <v>1</v>
      </c>
      <c r="C200" s="446">
        <v>1</v>
      </c>
      <c r="D200" s="446">
        <v>1</v>
      </c>
      <c r="E200" s="446">
        <v>1</v>
      </c>
      <c r="F200" s="446">
        <v>1</v>
      </c>
      <c r="G200" s="446">
        <v>1</v>
      </c>
      <c r="H200" s="446">
        <v>1</v>
      </c>
      <c r="I200" s="446">
        <v>1</v>
      </c>
      <c r="J200" s="446">
        <v>1</v>
      </c>
    </row>
    <row r="203" spans="1:10" x14ac:dyDescent="0.35">
      <c r="A203" s="447" t="s">
        <v>1198</v>
      </c>
      <c r="B203" s="119"/>
      <c r="C203" s="119"/>
      <c r="D203" s="119"/>
      <c r="E203" s="119"/>
      <c r="F203" s="119"/>
      <c r="G203" s="119"/>
      <c r="H203" s="119"/>
      <c r="I203" s="119"/>
      <c r="J203" s="119"/>
    </row>
    <row r="204" spans="1:10" x14ac:dyDescent="0.35">
      <c r="A204" s="441" t="s">
        <v>1066</v>
      </c>
      <c r="B204" s="387" t="s">
        <v>196</v>
      </c>
      <c r="C204" s="442" t="s">
        <v>136</v>
      </c>
      <c r="D204" s="442" t="s">
        <v>197</v>
      </c>
      <c r="E204" s="442" t="s">
        <v>218</v>
      </c>
      <c r="F204" s="442" t="s">
        <v>198</v>
      </c>
      <c r="G204" s="442" t="s">
        <v>140</v>
      </c>
      <c r="H204" s="442" t="s">
        <v>199</v>
      </c>
      <c r="I204" s="442" t="s">
        <v>142</v>
      </c>
      <c r="J204" s="442" t="s">
        <v>143</v>
      </c>
    </row>
    <row r="205" spans="1:10" x14ac:dyDescent="0.35">
      <c r="A205" s="443" t="s">
        <v>695</v>
      </c>
      <c r="B205" s="170" t="s">
        <v>476</v>
      </c>
      <c r="C205" s="170" t="s">
        <v>476</v>
      </c>
      <c r="D205" s="170" t="s">
        <v>476</v>
      </c>
      <c r="E205" s="170" t="s">
        <v>476</v>
      </c>
      <c r="F205" s="170" t="s">
        <v>476</v>
      </c>
      <c r="G205" s="170" t="s">
        <v>476</v>
      </c>
      <c r="H205" s="170" t="s">
        <v>476</v>
      </c>
      <c r="I205" s="170" t="s">
        <v>476</v>
      </c>
      <c r="J205" s="170" t="s">
        <v>476</v>
      </c>
    </row>
    <row r="206" spans="1:10" x14ac:dyDescent="0.35">
      <c r="A206" s="444" t="s">
        <v>619</v>
      </c>
      <c r="B206" s="382">
        <v>1</v>
      </c>
      <c r="C206" s="382">
        <v>1</v>
      </c>
      <c r="D206" s="382">
        <v>1</v>
      </c>
      <c r="E206" s="382">
        <v>1</v>
      </c>
      <c r="F206" s="382">
        <v>1</v>
      </c>
      <c r="G206" s="382">
        <v>1</v>
      </c>
      <c r="H206" s="382">
        <v>1</v>
      </c>
      <c r="I206" s="382">
        <v>1</v>
      </c>
      <c r="J206" s="382">
        <v>1</v>
      </c>
    </row>
    <row r="207" spans="1:10" x14ac:dyDescent="0.35">
      <c r="A207" s="449" t="s">
        <v>1199</v>
      </c>
      <c r="B207" s="382">
        <v>0.1</v>
      </c>
      <c r="C207" s="382">
        <v>0.1</v>
      </c>
      <c r="D207" s="382">
        <v>0.1</v>
      </c>
      <c r="E207" s="382">
        <v>0.1</v>
      </c>
      <c r="F207" s="382">
        <v>0.1</v>
      </c>
      <c r="G207" s="382">
        <v>0.1</v>
      </c>
      <c r="H207" s="382">
        <v>0.1</v>
      </c>
      <c r="I207" s="382">
        <v>0.1</v>
      </c>
      <c r="J207" s="382">
        <v>0.1</v>
      </c>
    </row>
    <row r="208" spans="1:10" x14ac:dyDescent="0.35">
      <c r="A208" s="448" t="s">
        <v>1200</v>
      </c>
      <c r="C208" s="449" t="s">
        <v>1201</v>
      </c>
      <c r="D208" s="445" t="s">
        <v>476</v>
      </c>
      <c r="E208" s="382">
        <v>0.2</v>
      </c>
      <c r="F208" s="119"/>
      <c r="G208" s="119"/>
      <c r="H208" s="119"/>
      <c r="I208" s="119"/>
      <c r="J208" s="119"/>
    </row>
    <row r="209" spans="1:10" x14ac:dyDescent="0.35">
      <c r="A209" s="448" t="s">
        <v>1202</v>
      </c>
      <c r="B209" s="382">
        <v>1E-3</v>
      </c>
      <c r="C209" s="449"/>
      <c r="D209" s="445"/>
      <c r="E209" s="382"/>
      <c r="F209" s="119"/>
      <c r="G209" s="119"/>
      <c r="H209" s="119"/>
      <c r="I209" s="119"/>
      <c r="J209" s="119"/>
    </row>
    <row r="210" spans="1:10" x14ac:dyDescent="0.35">
      <c r="A210" s="441" t="s">
        <v>620</v>
      </c>
      <c r="B210" s="387" t="s">
        <v>196</v>
      </c>
      <c r="C210" s="442" t="s">
        <v>136</v>
      </c>
      <c r="D210" s="442" t="s">
        <v>197</v>
      </c>
      <c r="E210" s="442" t="s">
        <v>218</v>
      </c>
      <c r="F210" s="442" t="s">
        <v>198</v>
      </c>
      <c r="G210" s="442" t="s">
        <v>140</v>
      </c>
      <c r="H210" s="442" t="s">
        <v>199</v>
      </c>
      <c r="I210" s="442" t="s">
        <v>142</v>
      </c>
      <c r="J210" s="442" t="s">
        <v>143</v>
      </c>
    </row>
    <row r="211" spans="1:10" x14ac:dyDescent="0.35">
      <c r="A211" s="169" t="s">
        <v>1253</v>
      </c>
      <c r="B211" s="170" t="s">
        <v>476</v>
      </c>
      <c r="C211" s="170" t="s">
        <v>476</v>
      </c>
      <c r="D211" s="170" t="s">
        <v>476</v>
      </c>
      <c r="E211" s="170" t="s">
        <v>476</v>
      </c>
      <c r="F211" s="170" t="s">
        <v>476</v>
      </c>
      <c r="G211" s="170" t="s">
        <v>476</v>
      </c>
      <c r="H211" s="170" t="s">
        <v>476</v>
      </c>
      <c r="I211" s="170" t="s">
        <v>476</v>
      </c>
      <c r="J211" s="170" t="s">
        <v>476</v>
      </c>
    </row>
    <row r="212" spans="1:10" x14ac:dyDescent="0.35">
      <c r="A212" s="444" t="s">
        <v>1203</v>
      </c>
      <c r="B212" s="382">
        <v>1</v>
      </c>
      <c r="C212" s="382">
        <v>1</v>
      </c>
      <c r="D212" s="382">
        <v>1</v>
      </c>
      <c r="E212" s="382">
        <v>1</v>
      </c>
      <c r="F212" s="382">
        <v>1</v>
      </c>
      <c r="G212" s="382">
        <v>1</v>
      </c>
      <c r="H212" s="382">
        <v>1</v>
      </c>
      <c r="I212" s="382">
        <v>1</v>
      </c>
      <c r="J212" s="382">
        <v>1</v>
      </c>
    </row>
    <row r="213" spans="1:10" x14ac:dyDescent="0.35">
      <c r="A213" s="444" t="s">
        <v>1204</v>
      </c>
      <c r="B213" s="382">
        <v>1</v>
      </c>
      <c r="C213" s="382">
        <v>1</v>
      </c>
      <c r="D213" s="382">
        <v>1</v>
      </c>
      <c r="E213" s="382">
        <v>1</v>
      </c>
      <c r="F213" s="382">
        <v>1</v>
      </c>
      <c r="G213" s="382">
        <v>1</v>
      </c>
      <c r="H213" s="382">
        <v>1</v>
      </c>
      <c r="I213" s="382">
        <v>1</v>
      </c>
      <c r="J213" s="382">
        <v>1</v>
      </c>
    </row>
    <row r="214" spans="1:10" x14ac:dyDescent="0.35">
      <c r="A214" s="444" t="s">
        <v>1205</v>
      </c>
      <c r="B214" s="382">
        <v>1</v>
      </c>
      <c r="C214" s="382">
        <v>1</v>
      </c>
      <c r="D214" s="382">
        <v>1</v>
      </c>
      <c r="E214" s="382">
        <v>1</v>
      </c>
      <c r="F214" s="382">
        <v>1</v>
      </c>
      <c r="G214" s="382">
        <v>1</v>
      </c>
      <c r="H214" s="382">
        <v>1</v>
      </c>
      <c r="I214" s="382">
        <v>1</v>
      </c>
      <c r="J214" s="382">
        <v>1</v>
      </c>
    </row>
    <row r="215" spans="1:10" x14ac:dyDescent="0.35">
      <c r="A215" s="444" t="s">
        <v>1206</v>
      </c>
      <c r="B215" s="450">
        <v>0</v>
      </c>
      <c r="C215" s="450">
        <v>0</v>
      </c>
      <c r="D215" s="450">
        <v>0</v>
      </c>
      <c r="E215" s="450">
        <v>0</v>
      </c>
      <c r="F215" s="450">
        <v>0</v>
      </c>
      <c r="G215" s="450">
        <v>0</v>
      </c>
      <c r="H215" s="450">
        <v>0</v>
      </c>
      <c r="I215" s="450">
        <v>0</v>
      </c>
      <c r="J215" s="450">
        <v>0</v>
      </c>
    </row>
    <row r="216" spans="1:10" x14ac:dyDescent="0.35">
      <c r="A216" s="444" t="s">
        <v>1207</v>
      </c>
      <c r="B216" s="382">
        <v>1</v>
      </c>
      <c r="C216" s="382">
        <v>1</v>
      </c>
      <c r="D216" s="382">
        <v>1</v>
      </c>
      <c r="E216" s="382">
        <v>1</v>
      </c>
      <c r="F216" s="382">
        <v>1</v>
      </c>
      <c r="G216" s="382">
        <v>1</v>
      </c>
      <c r="H216" s="382">
        <v>1</v>
      </c>
      <c r="I216" s="382">
        <v>1</v>
      </c>
      <c r="J216" s="382">
        <v>1</v>
      </c>
    </row>
    <row r="217" spans="1:10" x14ac:dyDescent="0.35">
      <c r="A217" s="444" t="s">
        <v>1208</v>
      </c>
      <c r="B217" s="382">
        <v>1</v>
      </c>
      <c r="C217" s="382">
        <v>1</v>
      </c>
      <c r="D217" s="382">
        <v>1</v>
      </c>
      <c r="E217" s="382">
        <v>1</v>
      </c>
      <c r="F217" s="382">
        <v>1</v>
      </c>
      <c r="G217" s="382">
        <v>1</v>
      </c>
      <c r="H217" s="382">
        <v>1</v>
      </c>
      <c r="I217" s="382">
        <v>1</v>
      </c>
      <c r="J217" s="382">
        <v>1</v>
      </c>
    </row>
    <row r="218" spans="1:10" x14ac:dyDescent="0.35">
      <c r="A218" s="444" t="s">
        <v>1209</v>
      </c>
      <c r="B218" s="450">
        <v>0</v>
      </c>
      <c r="C218" s="450">
        <v>0</v>
      </c>
      <c r="D218" s="450">
        <v>0</v>
      </c>
      <c r="E218" s="450">
        <v>0</v>
      </c>
      <c r="F218" s="450">
        <v>0</v>
      </c>
      <c r="G218" s="450">
        <v>0</v>
      </c>
      <c r="H218" s="450">
        <v>0</v>
      </c>
      <c r="I218" s="450">
        <v>0</v>
      </c>
      <c r="J218" s="450">
        <v>0</v>
      </c>
    </row>
    <row r="219" spans="1:10" ht="21" customHeight="1" x14ac:dyDescent="0.35"/>
    <row r="220" spans="1:10" x14ac:dyDescent="0.35">
      <c r="A220" s="444" t="s">
        <v>178</v>
      </c>
      <c r="B220" s="444" t="s">
        <v>1254</v>
      </c>
    </row>
    <row r="221" spans="1:10" x14ac:dyDescent="0.35">
      <c r="A221" s="345" t="s">
        <v>181</v>
      </c>
      <c r="B221" s="382">
        <v>0.25</v>
      </c>
    </row>
    <row r="222" spans="1:10" x14ac:dyDescent="0.35">
      <c r="B222" s="2"/>
    </row>
    <row r="223" spans="1:10" x14ac:dyDescent="0.35">
      <c r="A223" s="451" t="s">
        <v>1380</v>
      </c>
      <c r="B223" s="355" t="s">
        <v>465</v>
      </c>
      <c r="C223" s="408" t="s">
        <v>1379</v>
      </c>
    </row>
    <row r="224" spans="1:10" x14ac:dyDescent="0.35">
      <c r="A224" s="452" t="s">
        <v>1255</v>
      </c>
      <c r="B224" s="346" t="s">
        <v>746</v>
      </c>
      <c r="C224" s="346" t="s">
        <v>746</v>
      </c>
    </row>
    <row r="225" spans="1:63" x14ac:dyDescent="0.35">
      <c r="A225" s="388" t="s">
        <v>196</v>
      </c>
      <c r="B225" s="352">
        <v>0.2</v>
      </c>
      <c r="C225" s="453">
        <v>5.7495272727272721E-2</v>
      </c>
    </row>
    <row r="226" spans="1:63" x14ac:dyDescent="0.35">
      <c r="A226" s="389" t="s">
        <v>136</v>
      </c>
      <c r="B226" s="352">
        <v>0.2</v>
      </c>
      <c r="C226" s="453">
        <v>5.1429400000000004E-3</v>
      </c>
    </row>
    <row r="227" spans="1:63" x14ac:dyDescent="0.35">
      <c r="A227" s="389" t="s">
        <v>197</v>
      </c>
      <c r="B227" s="352">
        <v>0.2</v>
      </c>
      <c r="C227" s="453">
        <v>0.15752290909090907</v>
      </c>
    </row>
    <row r="228" spans="1:63" x14ac:dyDescent="0.35">
      <c r="A228" s="389" t="s">
        <v>218</v>
      </c>
      <c r="B228" s="352">
        <v>0.2</v>
      </c>
      <c r="C228" s="453">
        <v>8.2590545454545444E-2</v>
      </c>
    </row>
    <row r="229" spans="1:63" x14ac:dyDescent="0.35">
      <c r="A229" s="389" t="s">
        <v>198</v>
      </c>
      <c r="B229" s="352">
        <v>0.2</v>
      </c>
      <c r="C229" s="453">
        <v>4.8069818181818186E-2</v>
      </c>
    </row>
    <row r="230" spans="1:63" x14ac:dyDescent="0.35">
      <c r="A230" s="389" t="s">
        <v>140</v>
      </c>
      <c r="B230" s="352">
        <v>0.2</v>
      </c>
      <c r="C230" s="453">
        <v>0.19722763636363638</v>
      </c>
    </row>
    <row r="231" spans="1:63" x14ac:dyDescent="0.35">
      <c r="A231" s="389" t="s">
        <v>199</v>
      </c>
      <c r="B231" s="352">
        <v>0.2</v>
      </c>
      <c r="C231" s="453">
        <v>2.4353018181818183E-2</v>
      </c>
    </row>
    <row r="232" spans="1:63" x14ac:dyDescent="0.35">
      <c r="A232" s="389" t="s">
        <v>142</v>
      </c>
      <c r="B232" s="352">
        <v>0.2</v>
      </c>
      <c r="C232" s="453">
        <v>0.12205963636363637</v>
      </c>
    </row>
    <row r="233" spans="1:63" x14ac:dyDescent="0.35">
      <c r="A233" s="389" t="s">
        <v>143</v>
      </c>
      <c r="B233" s="352">
        <v>0.2</v>
      </c>
      <c r="C233" s="453">
        <v>0.34744581818181819</v>
      </c>
    </row>
    <row r="235" spans="1:63" x14ac:dyDescent="0.35">
      <c r="A235" s="451" t="s">
        <v>1319</v>
      </c>
    </row>
    <row r="236" spans="1:63" x14ac:dyDescent="0.35">
      <c r="A236" s="347" t="s">
        <v>905</v>
      </c>
    </row>
    <row r="237" spans="1:63" x14ac:dyDescent="0.35">
      <c r="A237" s="408" t="s">
        <v>905</v>
      </c>
      <c r="B237" s="408" t="s">
        <v>225</v>
      </c>
      <c r="C237" s="454" t="s">
        <v>227</v>
      </c>
      <c r="D237" s="454" t="s">
        <v>228</v>
      </c>
      <c r="F237" s="16"/>
    </row>
    <row r="238" spans="1:63" x14ac:dyDescent="0.35">
      <c r="A238" s="452" t="s">
        <v>1255</v>
      </c>
      <c r="B238" s="390" t="s">
        <v>28</v>
      </c>
      <c r="C238" s="345" t="s">
        <v>226</v>
      </c>
      <c r="D238" s="345" t="s">
        <v>226</v>
      </c>
      <c r="G238" s="28"/>
      <c r="H238" s="28"/>
      <c r="I238" s="28"/>
      <c r="J238" s="28"/>
      <c r="K238" s="28"/>
      <c r="L238" s="28"/>
      <c r="M238" s="28"/>
      <c r="N238" s="28"/>
      <c r="O238" s="28"/>
      <c r="P238" s="28"/>
      <c r="Q238" s="28"/>
      <c r="R238" s="28"/>
      <c r="S238" s="28"/>
      <c r="T238" s="28"/>
      <c r="U238" s="28"/>
      <c r="V238" s="28"/>
      <c r="W238" s="28"/>
      <c r="X238" s="28"/>
      <c r="Y238" s="28"/>
      <c r="Z238" s="28"/>
      <c r="AA238" s="28"/>
      <c r="AB238" s="28"/>
      <c r="AC238" s="28"/>
      <c r="AD238" s="28"/>
      <c r="AE238" s="28"/>
      <c r="AF238" s="28"/>
      <c r="AG238" s="28"/>
      <c r="AH238" s="28"/>
      <c r="AI238" s="28"/>
      <c r="AJ238" s="28"/>
      <c r="AK238" s="28"/>
      <c r="AL238" s="206"/>
      <c r="AM238" s="28"/>
      <c r="AN238" s="28"/>
      <c r="AO238" s="28"/>
      <c r="AP238" s="28"/>
      <c r="AQ238" s="28"/>
      <c r="AR238" s="28"/>
      <c r="AS238" s="28"/>
      <c r="AT238" s="28"/>
      <c r="AU238" s="28"/>
      <c r="AV238" s="28"/>
      <c r="AW238" s="28"/>
      <c r="AX238" s="28"/>
      <c r="AY238" s="28"/>
      <c r="AZ238" s="28"/>
      <c r="BA238" s="28"/>
      <c r="BB238" s="28"/>
      <c r="BC238" s="28"/>
      <c r="BD238" s="28"/>
      <c r="BE238" s="28"/>
      <c r="BF238" s="28"/>
      <c r="BG238" s="28"/>
      <c r="BH238" s="28"/>
      <c r="BI238" s="28"/>
      <c r="BJ238" s="28"/>
      <c r="BK238" s="28"/>
    </row>
    <row r="239" spans="1:63" x14ac:dyDescent="0.35">
      <c r="A239" s="388" t="s">
        <v>196</v>
      </c>
      <c r="B239" s="382">
        <v>2025</v>
      </c>
      <c r="C239" s="391">
        <v>0</v>
      </c>
      <c r="D239" s="391">
        <v>0</v>
      </c>
    </row>
    <row r="240" spans="1:63" x14ac:dyDescent="0.35">
      <c r="A240" s="389" t="s">
        <v>136</v>
      </c>
      <c r="B240" s="382">
        <v>2025</v>
      </c>
      <c r="C240" s="391">
        <v>0</v>
      </c>
      <c r="D240" s="391">
        <v>0</v>
      </c>
    </row>
    <row r="241" spans="1:38" x14ac:dyDescent="0.35">
      <c r="A241" s="389" t="s">
        <v>197</v>
      </c>
      <c r="B241" s="382">
        <v>2025</v>
      </c>
      <c r="C241" s="391">
        <v>0</v>
      </c>
      <c r="D241" s="391">
        <v>0</v>
      </c>
    </row>
    <row r="242" spans="1:38" x14ac:dyDescent="0.35">
      <c r="A242" s="389" t="s">
        <v>218</v>
      </c>
      <c r="B242" s="382">
        <v>2025</v>
      </c>
      <c r="C242" s="391">
        <v>0</v>
      </c>
      <c r="D242" s="391">
        <v>0</v>
      </c>
    </row>
    <row r="243" spans="1:38" x14ac:dyDescent="0.35">
      <c r="A243" s="389" t="s">
        <v>198</v>
      </c>
      <c r="B243" s="382">
        <v>2025</v>
      </c>
      <c r="C243" s="391">
        <v>0</v>
      </c>
      <c r="D243" s="391">
        <v>0</v>
      </c>
    </row>
    <row r="244" spans="1:38" x14ac:dyDescent="0.35">
      <c r="A244" s="389" t="s">
        <v>140</v>
      </c>
      <c r="B244" s="382">
        <v>2025</v>
      </c>
      <c r="C244" s="391">
        <v>0</v>
      </c>
      <c r="D244" s="391">
        <v>0</v>
      </c>
    </row>
    <row r="245" spans="1:38" x14ac:dyDescent="0.35">
      <c r="A245" s="389" t="s">
        <v>199</v>
      </c>
      <c r="B245" s="382">
        <v>2025</v>
      </c>
      <c r="C245" s="391">
        <v>0</v>
      </c>
      <c r="D245" s="391">
        <v>0</v>
      </c>
    </row>
    <row r="246" spans="1:38" x14ac:dyDescent="0.35">
      <c r="A246" s="389" t="s">
        <v>142</v>
      </c>
      <c r="B246" s="382">
        <v>2025</v>
      </c>
      <c r="C246" s="391">
        <v>0</v>
      </c>
      <c r="D246" s="391">
        <v>0</v>
      </c>
    </row>
    <row r="247" spans="1:38" x14ac:dyDescent="0.35">
      <c r="A247" s="389" t="s">
        <v>143</v>
      </c>
      <c r="B247" s="382">
        <v>2025</v>
      </c>
      <c r="C247" s="391">
        <v>0</v>
      </c>
      <c r="D247" s="391">
        <v>0</v>
      </c>
    </row>
    <row r="249" spans="1:38" x14ac:dyDescent="0.35">
      <c r="A249" s="455" t="s">
        <v>1256</v>
      </c>
      <c r="B249" s="386" t="s">
        <v>1257</v>
      </c>
      <c r="C249" s="361" t="s">
        <v>1258</v>
      </c>
      <c r="D249" s="361" t="s">
        <v>1259</v>
      </c>
      <c r="E249" s="361" t="s">
        <v>1260</v>
      </c>
      <c r="AL249"/>
    </row>
    <row r="250" spans="1:38" x14ac:dyDescent="0.35">
      <c r="A250" s="350" t="s">
        <v>446</v>
      </c>
      <c r="B250" t="s">
        <v>181</v>
      </c>
      <c r="C250" s="393" t="s">
        <v>386</v>
      </c>
      <c r="D250" s="393" t="s">
        <v>386</v>
      </c>
      <c r="E250" s="393" t="s">
        <v>1261</v>
      </c>
      <c r="AL250"/>
    </row>
    <row r="251" spans="1:38" x14ac:dyDescent="0.35">
      <c r="A251" s="423" t="s">
        <v>196</v>
      </c>
      <c r="B251" s="394">
        <v>0</v>
      </c>
      <c r="C251" s="394">
        <v>2025</v>
      </c>
      <c r="D251" s="394">
        <v>2050</v>
      </c>
      <c r="E251" s="456">
        <v>0.1</v>
      </c>
      <c r="AL251"/>
    </row>
    <row r="252" spans="1:38" x14ac:dyDescent="0.35">
      <c r="A252" s="423" t="s">
        <v>136</v>
      </c>
      <c r="B252" s="394">
        <v>0</v>
      </c>
      <c r="C252" s="394">
        <v>2025</v>
      </c>
      <c r="D252" s="394">
        <v>2050</v>
      </c>
      <c r="E252" s="456">
        <v>0.1</v>
      </c>
      <c r="AL252"/>
    </row>
    <row r="253" spans="1:38" x14ac:dyDescent="0.35">
      <c r="A253" s="423" t="s">
        <v>197</v>
      </c>
      <c r="B253" s="394">
        <v>0</v>
      </c>
      <c r="C253" s="394">
        <v>2025</v>
      </c>
      <c r="D253" s="394">
        <v>2050</v>
      </c>
      <c r="E253" s="456">
        <v>0.1</v>
      </c>
      <c r="AL253"/>
    </row>
    <row r="254" spans="1:38" x14ac:dyDescent="0.35">
      <c r="A254" s="423" t="s">
        <v>218</v>
      </c>
      <c r="B254" s="394">
        <v>0</v>
      </c>
      <c r="C254" s="394">
        <v>2025</v>
      </c>
      <c r="D254" s="394">
        <v>2050</v>
      </c>
      <c r="E254" s="456">
        <v>0.1</v>
      </c>
      <c r="AL254"/>
    </row>
    <row r="255" spans="1:38" x14ac:dyDescent="0.35">
      <c r="A255" s="423" t="s">
        <v>198</v>
      </c>
      <c r="B255" s="394">
        <v>0</v>
      </c>
      <c r="C255" s="394">
        <v>2025</v>
      </c>
      <c r="D255" s="394">
        <v>2050</v>
      </c>
      <c r="E255" s="456">
        <v>0.1</v>
      </c>
      <c r="AL255"/>
    </row>
    <row r="256" spans="1:38" x14ac:dyDescent="0.35">
      <c r="A256" s="423" t="s">
        <v>140</v>
      </c>
      <c r="B256" s="394">
        <v>0</v>
      </c>
      <c r="C256" s="394">
        <v>2025</v>
      </c>
      <c r="D256" s="394">
        <v>2050</v>
      </c>
      <c r="E256" s="456">
        <v>0.1</v>
      </c>
      <c r="AL256"/>
    </row>
    <row r="257" spans="1:38" x14ac:dyDescent="0.35">
      <c r="A257" s="423" t="s">
        <v>199</v>
      </c>
      <c r="B257" s="394">
        <v>0</v>
      </c>
      <c r="C257" s="394">
        <v>2025</v>
      </c>
      <c r="D257" s="394">
        <v>2050</v>
      </c>
      <c r="E257" s="456">
        <v>0.1</v>
      </c>
      <c r="AL257"/>
    </row>
    <row r="258" spans="1:38" x14ac:dyDescent="0.35">
      <c r="A258" s="423" t="s">
        <v>142</v>
      </c>
      <c r="B258" s="394">
        <v>0</v>
      </c>
      <c r="C258" s="394">
        <v>2025</v>
      </c>
      <c r="D258" s="394">
        <v>2050</v>
      </c>
      <c r="E258" s="456">
        <v>0.1</v>
      </c>
      <c r="AL258"/>
    </row>
    <row r="259" spans="1:38" x14ac:dyDescent="0.35">
      <c r="A259" s="423" t="s">
        <v>143</v>
      </c>
      <c r="B259" s="394">
        <v>0</v>
      </c>
      <c r="C259" s="394">
        <v>2025</v>
      </c>
      <c r="D259" s="394">
        <v>2050</v>
      </c>
      <c r="E259" s="456">
        <v>0.1</v>
      </c>
      <c r="AL259"/>
    </row>
    <row r="260" spans="1:38" x14ac:dyDescent="0.35">
      <c r="AL260"/>
    </row>
    <row r="261" spans="1:38" x14ac:dyDescent="0.35">
      <c r="A261" s="447" t="s">
        <v>891</v>
      </c>
      <c r="B261" s="119"/>
      <c r="C261" s="119"/>
      <c r="D261" s="119"/>
      <c r="E261" s="119"/>
      <c r="F261" s="119"/>
      <c r="G261" s="119"/>
      <c r="H261" s="119"/>
      <c r="I261" s="119"/>
      <c r="J261" s="119"/>
    </row>
    <row r="262" spans="1:38" x14ac:dyDescent="0.35">
      <c r="C262" s="119"/>
      <c r="D262" s="119"/>
      <c r="E262" s="119"/>
      <c r="F262" s="119"/>
      <c r="G262" s="119"/>
      <c r="H262" s="119"/>
      <c r="I262" s="119"/>
      <c r="J262" s="119"/>
    </row>
    <row r="263" spans="1:38" x14ac:dyDescent="0.35">
      <c r="A263" s="457" t="s">
        <v>919</v>
      </c>
      <c r="B263" s="361" t="s">
        <v>921</v>
      </c>
      <c r="C263" s="361" t="s">
        <v>922</v>
      </c>
      <c r="D263" s="361" t="s">
        <v>1262</v>
      </c>
      <c r="E263" s="119"/>
      <c r="F263" s="119"/>
      <c r="G263" s="119"/>
      <c r="H263" s="119"/>
      <c r="I263" s="119"/>
      <c r="J263" s="119"/>
    </row>
    <row r="264" spans="1:38" x14ac:dyDescent="0.35">
      <c r="A264" s="350" t="s">
        <v>446</v>
      </c>
      <c r="B264" s="393" t="s">
        <v>386</v>
      </c>
      <c r="C264" s="393" t="s">
        <v>386</v>
      </c>
      <c r="D264" s="393" t="s">
        <v>1261</v>
      </c>
      <c r="E264" s="119"/>
      <c r="F264" s="119"/>
      <c r="G264" s="119"/>
      <c r="H264" s="119"/>
      <c r="I264" s="119"/>
      <c r="J264" s="119"/>
    </row>
    <row r="265" spans="1:38" x14ac:dyDescent="0.35">
      <c r="A265" s="423" t="s">
        <v>196</v>
      </c>
      <c r="B265" s="394">
        <v>2025</v>
      </c>
      <c r="C265" s="394">
        <v>2040</v>
      </c>
      <c r="D265" s="456">
        <v>0</v>
      </c>
      <c r="E265" s="119"/>
      <c r="F265" s="119"/>
      <c r="G265" s="119"/>
      <c r="H265" s="119"/>
      <c r="I265" s="119"/>
      <c r="J265" s="119"/>
    </row>
    <row r="266" spans="1:38" x14ac:dyDescent="0.35">
      <c r="A266" s="423" t="s">
        <v>136</v>
      </c>
      <c r="B266" s="394">
        <v>2025</v>
      </c>
      <c r="C266" s="394">
        <v>2040</v>
      </c>
      <c r="D266" s="456">
        <v>0</v>
      </c>
      <c r="E266" s="119"/>
      <c r="F266" s="119"/>
      <c r="G266" s="119"/>
      <c r="H266" s="119"/>
      <c r="I266" s="119"/>
      <c r="J266" s="119"/>
    </row>
    <row r="267" spans="1:38" x14ac:dyDescent="0.35">
      <c r="A267" s="423" t="s">
        <v>197</v>
      </c>
      <c r="B267" s="394">
        <v>2025</v>
      </c>
      <c r="C267" s="394">
        <v>2040</v>
      </c>
      <c r="D267" s="456">
        <v>0</v>
      </c>
      <c r="E267" s="119"/>
      <c r="F267" s="119"/>
      <c r="G267" s="119"/>
      <c r="H267" s="119"/>
      <c r="I267" s="119"/>
      <c r="J267" s="119"/>
    </row>
    <row r="268" spans="1:38" x14ac:dyDescent="0.35">
      <c r="A268" s="423" t="s">
        <v>218</v>
      </c>
      <c r="B268" s="394">
        <v>2025</v>
      </c>
      <c r="C268" s="394">
        <v>2040</v>
      </c>
      <c r="D268" s="456">
        <v>0</v>
      </c>
      <c r="E268" s="119"/>
      <c r="F268" s="119"/>
      <c r="G268" s="119"/>
      <c r="H268" s="119"/>
      <c r="I268" s="119"/>
      <c r="J268" s="119"/>
    </row>
    <row r="269" spans="1:38" x14ac:dyDescent="0.35">
      <c r="A269" s="423" t="s">
        <v>198</v>
      </c>
      <c r="B269" s="394">
        <v>2025</v>
      </c>
      <c r="C269" s="394">
        <v>2040</v>
      </c>
      <c r="D269" s="456">
        <v>0</v>
      </c>
      <c r="E269" s="119"/>
      <c r="F269" s="119"/>
      <c r="G269" s="119"/>
      <c r="H269" s="119"/>
      <c r="I269" s="119"/>
      <c r="J269" s="119"/>
    </row>
    <row r="270" spans="1:38" x14ac:dyDescent="0.35">
      <c r="A270" s="423" t="s">
        <v>140</v>
      </c>
      <c r="B270" s="394">
        <v>2025</v>
      </c>
      <c r="C270" s="394">
        <v>2040</v>
      </c>
      <c r="D270" s="456">
        <v>0</v>
      </c>
      <c r="E270" s="119"/>
      <c r="F270" s="119"/>
      <c r="G270" s="119"/>
      <c r="H270" s="119"/>
      <c r="I270" s="119"/>
      <c r="J270" s="119"/>
    </row>
    <row r="271" spans="1:38" x14ac:dyDescent="0.35">
      <c r="A271" s="423" t="s">
        <v>199</v>
      </c>
      <c r="B271" s="394">
        <v>2025</v>
      </c>
      <c r="C271" s="394">
        <v>2040</v>
      </c>
      <c r="D271" s="456">
        <v>0</v>
      </c>
      <c r="E271" s="119"/>
      <c r="F271" s="119"/>
      <c r="G271" s="119"/>
      <c r="H271" s="119"/>
      <c r="I271" s="119"/>
      <c r="J271" s="119"/>
    </row>
    <row r="272" spans="1:38" x14ac:dyDescent="0.35">
      <c r="A272" s="423" t="s">
        <v>142</v>
      </c>
      <c r="B272" s="394">
        <v>2025</v>
      </c>
      <c r="C272" s="394">
        <v>2040</v>
      </c>
      <c r="D272" s="456">
        <v>0</v>
      </c>
      <c r="E272" s="119"/>
      <c r="F272" s="119"/>
      <c r="G272" s="119"/>
      <c r="H272" s="119"/>
      <c r="I272" s="119"/>
      <c r="J272" s="119"/>
    </row>
    <row r="273" spans="1:10" x14ac:dyDescent="0.35">
      <c r="A273" s="423" t="s">
        <v>143</v>
      </c>
      <c r="B273" s="394">
        <v>2025</v>
      </c>
      <c r="C273" s="394">
        <v>2040</v>
      </c>
      <c r="D273" s="456">
        <v>0</v>
      </c>
      <c r="E273" s="119"/>
      <c r="F273" s="119"/>
      <c r="G273" s="119"/>
      <c r="H273" s="119"/>
      <c r="I273" s="119"/>
      <c r="J273" s="119"/>
    </row>
    <row r="274" spans="1:10" x14ac:dyDescent="0.35">
      <c r="A274" s="458"/>
      <c r="B274" s="459"/>
      <c r="C274" s="459"/>
      <c r="D274" s="460"/>
      <c r="E274" s="119"/>
      <c r="F274" s="119"/>
      <c r="G274" s="119"/>
      <c r="H274" s="119"/>
      <c r="I274" s="119"/>
      <c r="J274" s="119"/>
    </row>
    <row r="275" spans="1:10" x14ac:dyDescent="0.35">
      <c r="A275" s="457" t="s">
        <v>920</v>
      </c>
      <c r="B275" s="361" t="s">
        <v>921</v>
      </c>
      <c r="C275" s="361" t="s">
        <v>922</v>
      </c>
      <c r="D275" s="361" t="s">
        <v>923</v>
      </c>
      <c r="E275" s="119"/>
      <c r="F275" s="119"/>
      <c r="G275" s="119"/>
      <c r="H275" s="119"/>
      <c r="I275" s="119"/>
      <c r="J275" s="119"/>
    </row>
    <row r="276" spans="1:10" x14ac:dyDescent="0.35">
      <c r="A276" s="350" t="s">
        <v>446</v>
      </c>
      <c r="B276" s="393" t="s">
        <v>386</v>
      </c>
      <c r="C276" s="393" t="s">
        <v>386</v>
      </c>
      <c r="D276" s="393" t="s">
        <v>1261</v>
      </c>
      <c r="E276" s="119"/>
      <c r="F276" s="119"/>
      <c r="G276" s="119"/>
      <c r="H276" s="119"/>
      <c r="I276" s="119"/>
      <c r="J276" s="119"/>
    </row>
    <row r="277" spans="1:10" x14ac:dyDescent="0.35">
      <c r="A277" s="423" t="s">
        <v>196</v>
      </c>
      <c r="B277" s="394">
        <v>2025</v>
      </c>
      <c r="C277" s="394">
        <v>2040</v>
      </c>
      <c r="D277" s="456">
        <v>0</v>
      </c>
      <c r="E277" s="119"/>
      <c r="F277" s="119"/>
      <c r="G277" s="119"/>
      <c r="H277" s="119"/>
      <c r="I277" s="119"/>
      <c r="J277" s="119"/>
    </row>
    <row r="278" spans="1:10" x14ac:dyDescent="0.35">
      <c r="A278" s="423" t="s">
        <v>136</v>
      </c>
      <c r="B278" s="394">
        <v>2025</v>
      </c>
      <c r="C278" s="394">
        <v>2040</v>
      </c>
      <c r="D278" s="456">
        <v>0</v>
      </c>
      <c r="E278" s="119"/>
      <c r="F278" s="119"/>
      <c r="G278" s="119"/>
      <c r="H278" s="119"/>
      <c r="I278" s="119"/>
      <c r="J278" s="119"/>
    </row>
    <row r="279" spans="1:10" x14ac:dyDescent="0.35">
      <c r="A279" s="423" t="s">
        <v>197</v>
      </c>
      <c r="B279" s="394">
        <v>2025</v>
      </c>
      <c r="C279" s="394">
        <v>2040</v>
      </c>
      <c r="D279" s="456">
        <v>0</v>
      </c>
      <c r="E279" s="119"/>
      <c r="F279" s="119"/>
      <c r="G279" s="119"/>
      <c r="H279" s="119"/>
      <c r="I279" s="119"/>
      <c r="J279" s="119"/>
    </row>
    <row r="280" spans="1:10" x14ac:dyDescent="0.35">
      <c r="A280" s="423" t="s">
        <v>218</v>
      </c>
      <c r="B280" s="394">
        <v>2025</v>
      </c>
      <c r="C280" s="394">
        <v>2040</v>
      </c>
      <c r="D280" s="456">
        <v>0</v>
      </c>
      <c r="E280" s="119"/>
      <c r="F280" s="119"/>
      <c r="G280" s="119"/>
      <c r="H280" s="119"/>
      <c r="I280" s="119"/>
      <c r="J280" s="119"/>
    </row>
    <row r="281" spans="1:10" x14ac:dyDescent="0.35">
      <c r="A281" s="423" t="s">
        <v>198</v>
      </c>
      <c r="B281" s="394">
        <v>2025</v>
      </c>
      <c r="C281" s="394">
        <v>2040</v>
      </c>
      <c r="D281" s="456">
        <v>0</v>
      </c>
      <c r="E281" s="119"/>
      <c r="F281" s="119"/>
      <c r="G281" s="119"/>
      <c r="H281" s="119"/>
      <c r="I281" s="119"/>
      <c r="J281" s="119"/>
    </row>
    <row r="282" spans="1:10" x14ac:dyDescent="0.35">
      <c r="A282" s="423" t="s">
        <v>140</v>
      </c>
      <c r="B282" s="394">
        <v>2025</v>
      </c>
      <c r="C282" s="394">
        <v>2040</v>
      </c>
      <c r="D282" s="456">
        <v>0</v>
      </c>
      <c r="E282" s="119"/>
      <c r="F282" s="119"/>
      <c r="G282" s="119"/>
      <c r="H282" s="119"/>
      <c r="I282" s="119"/>
      <c r="J282" s="119"/>
    </row>
    <row r="283" spans="1:10" x14ac:dyDescent="0.35">
      <c r="A283" s="423" t="s">
        <v>199</v>
      </c>
      <c r="B283" s="394">
        <v>2025</v>
      </c>
      <c r="C283" s="394">
        <v>2040</v>
      </c>
      <c r="D283" s="456">
        <v>0</v>
      </c>
      <c r="E283" s="119"/>
      <c r="F283" s="119"/>
      <c r="G283" s="119"/>
      <c r="H283" s="119"/>
      <c r="I283" s="119"/>
      <c r="J283" s="119"/>
    </row>
    <row r="284" spans="1:10" x14ac:dyDescent="0.35">
      <c r="A284" s="423" t="s">
        <v>142</v>
      </c>
      <c r="B284" s="394">
        <v>2025</v>
      </c>
      <c r="C284" s="394">
        <v>2040</v>
      </c>
      <c r="D284" s="456">
        <v>0</v>
      </c>
      <c r="E284" s="119"/>
      <c r="F284" s="119"/>
      <c r="G284" s="119"/>
      <c r="H284" s="119"/>
      <c r="I284" s="119"/>
      <c r="J284" s="119"/>
    </row>
    <row r="285" spans="1:10" x14ac:dyDescent="0.35">
      <c r="A285" s="423" t="s">
        <v>143</v>
      </c>
      <c r="B285" s="394">
        <v>2025</v>
      </c>
      <c r="C285" s="394">
        <v>2040</v>
      </c>
      <c r="D285" s="456">
        <v>0</v>
      </c>
      <c r="E285" s="119"/>
      <c r="F285" s="119"/>
      <c r="G285" s="119"/>
      <c r="H285" s="119"/>
      <c r="I285" s="119"/>
      <c r="J285" s="119"/>
    </row>
    <row r="286" spans="1:10" x14ac:dyDescent="0.35">
      <c r="A286" s="119"/>
      <c r="B286" s="119"/>
      <c r="C286" s="119"/>
      <c r="D286" s="119"/>
      <c r="E286" s="119"/>
      <c r="F286" s="119"/>
      <c r="G286" s="119"/>
      <c r="H286" s="119"/>
      <c r="I286" s="119"/>
      <c r="J286" s="119"/>
    </row>
    <row r="287" spans="1:10" customFormat="1" x14ac:dyDescent="0.35">
      <c r="A287" s="461" t="s">
        <v>1787</v>
      </c>
      <c r="B287" s="2"/>
    </row>
    <row r="288" spans="1:10" customFormat="1" x14ac:dyDescent="0.35">
      <c r="A288" s="378" t="s">
        <v>222</v>
      </c>
      <c r="B288" s="346" t="s">
        <v>223</v>
      </c>
    </row>
    <row r="289" spans="1:38" ht="29" x14ac:dyDescent="0.35">
      <c r="A289" s="379">
        <v>0</v>
      </c>
      <c r="B289" s="462" t="s">
        <v>1789</v>
      </c>
      <c r="AL289"/>
    </row>
    <row r="290" spans="1:38" ht="29" x14ac:dyDescent="0.35">
      <c r="A290" s="379">
        <v>1</v>
      </c>
      <c r="B290" s="462" t="s">
        <v>1786</v>
      </c>
      <c r="AL290"/>
    </row>
    <row r="291" spans="1:38" x14ac:dyDescent="0.35">
      <c r="A291" s="381" t="s">
        <v>224</v>
      </c>
      <c r="B291" s="382">
        <v>0</v>
      </c>
      <c r="C291" s="119"/>
      <c r="D291" s="119"/>
      <c r="E291" s="119"/>
      <c r="F291" s="119"/>
      <c r="G291" s="119"/>
      <c r="H291" s="119"/>
      <c r="I291" s="119"/>
      <c r="J291" s="119"/>
    </row>
    <row r="292" spans="1:38" x14ac:dyDescent="0.35">
      <c r="A292" s="381"/>
      <c r="C292" s="119"/>
      <c r="D292" s="119"/>
      <c r="E292" s="119"/>
      <c r="F292" s="119"/>
      <c r="G292" s="119"/>
      <c r="H292" s="119"/>
      <c r="I292" s="119"/>
      <c r="J292" s="119"/>
    </row>
    <row r="293" spans="1:38" ht="29" x14ac:dyDescent="0.35">
      <c r="A293" s="447" t="s">
        <v>1790</v>
      </c>
      <c r="B293" s="361" t="s">
        <v>1549</v>
      </c>
      <c r="C293" s="361" t="s">
        <v>1550</v>
      </c>
      <c r="D293" s="361" t="s">
        <v>1553</v>
      </c>
      <c r="E293" s="119"/>
      <c r="F293" s="119"/>
      <c r="G293" s="119"/>
      <c r="H293" s="119"/>
      <c r="I293" s="119"/>
      <c r="J293" s="119"/>
    </row>
    <row r="294" spans="1:38" x14ac:dyDescent="0.35">
      <c r="A294" s="350" t="s">
        <v>446</v>
      </c>
      <c r="B294" s="393" t="s">
        <v>386</v>
      </c>
      <c r="C294" s="393" t="s">
        <v>386</v>
      </c>
      <c r="D294" s="393" t="s">
        <v>1261</v>
      </c>
      <c r="E294" s="119"/>
      <c r="F294" s="119"/>
      <c r="G294" s="119"/>
      <c r="H294" s="119"/>
      <c r="I294" s="119"/>
      <c r="J294" s="119"/>
    </row>
    <row r="295" spans="1:38" x14ac:dyDescent="0.35">
      <c r="A295" s="423" t="s">
        <v>196</v>
      </c>
      <c r="B295" s="394">
        <v>2025</v>
      </c>
      <c r="C295" s="394">
        <v>2040</v>
      </c>
      <c r="D295" s="456">
        <v>0.08</v>
      </c>
      <c r="E295" s="119"/>
      <c r="F295" s="119"/>
      <c r="G295" s="119"/>
      <c r="H295" s="119"/>
      <c r="I295" s="119"/>
      <c r="J295" s="119"/>
    </row>
    <row r="296" spans="1:38" x14ac:dyDescent="0.35">
      <c r="A296" s="423" t="s">
        <v>136</v>
      </c>
      <c r="B296" s="394">
        <v>2025</v>
      </c>
      <c r="C296" s="394">
        <v>2040</v>
      </c>
      <c r="D296" s="456">
        <v>0</v>
      </c>
      <c r="E296" s="119"/>
      <c r="F296" s="119"/>
      <c r="G296" s="119"/>
      <c r="H296" s="119"/>
      <c r="I296" s="119"/>
      <c r="J296" s="119"/>
    </row>
    <row r="297" spans="1:38" x14ac:dyDescent="0.35">
      <c r="A297" s="423" t="s">
        <v>197</v>
      </c>
      <c r="B297" s="394">
        <v>2025</v>
      </c>
      <c r="C297" s="394">
        <v>2040</v>
      </c>
      <c r="D297" s="456">
        <v>0</v>
      </c>
      <c r="E297" s="119"/>
      <c r="F297" s="119"/>
      <c r="G297" s="119"/>
      <c r="H297" s="119"/>
      <c r="I297" s="119"/>
      <c r="J297" s="119"/>
    </row>
    <row r="298" spans="1:38" x14ac:dyDescent="0.35">
      <c r="A298" s="423" t="s">
        <v>218</v>
      </c>
      <c r="B298" s="394">
        <v>2025</v>
      </c>
      <c r="C298" s="394">
        <v>2040</v>
      </c>
      <c r="D298" s="456">
        <v>0</v>
      </c>
      <c r="E298" s="119"/>
      <c r="F298" s="119"/>
      <c r="G298" s="119"/>
      <c r="H298" s="119"/>
      <c r="I298" s="119"/>
      <c r="J298" s="119"/>
    </row>
    <row r="299" spans="1:38" x14ac:dyDescent="0.35">
      <c r="A299" s="423" t="s">
        <v>198</v>
      </c>
      <c r="B299" s="394">
        <v>2025</v>
      </c>
      <c r="C299" s="394">
        <v>2040</v>
      </c>
      <c r="D299" s="456">
        <v>0</v>
      </c>
      <c r="E299" s="119"/>
      <c r="F299" s="119"/>
      <c r="G299" s="119"/>
      <c r="H299" s="119"/>
      <c r="I299" s="119"/>
      <c r="J299" s="119"/>
    </row>
    <row r="300" spans="1:38" x14ac:dyDescent="0.35">
      <c r="A300" s="423" t="s">
        <v>140</v>
      </c>
      <c r="B300" s="394">
        <v>2025</v>
      </c>
      <c r="C300" s="394">
        <v>2040</v>
      </c>
      <c r="D300" s="456">
        <v>0</v>
      </c>
      <c r="E300" s="119"/>
      <c r="F300" s="119"/>
      <c r="G300" s="119"/>
      <c r="H300" s="119"/>
      <c r="I300" s="119"/>
      <c r="J300" s="119"/>
    </row>
    <row r="301" spans="1:38" x14ac:dyDescent="0.35">
      <c r="A301" s="423" t="s">
        <v>199</v>
      </c>
      <c r="B301" s="394">
        <v>2025</v>
      </c>
      <c r="C301" s="394">
        <v>2040</v>
      </c>
      <c r="D301" s="456">
        <v>0</v>
      </c>
      <c r="E301" s="119"/>
      <c r="F301" s="119"/>
      <c r="G301" s="119"/>
      <c r="H301" s="119"/>
      <c r="I301" s="119"/>
      <c r="J301" s="119"/>
    </row>
    <row r="302" spans="1:38" x14ac:dyDescent="0.35">
      <c r="A302" s="423" t="s">
        <v>142</v>
      </c>
      <c r="B302" s="394">
        <v>2025</v>
      </c>
      <c r="C302" s="394">
        <v>2040</v>
      </c>
      <c r="D302" s="456">
        <v>0</v>
      </c>
      <c r="E302" s="119"/>
      <c r="F302" s="119"/>
      <c r="G302" s="119"/>
      <c r="H302" s="119"/>
      <c r="I302" s="119"/>
      <c r="J302" s="119"/>
    </row>
    <row r="303" spans="1:38" x14ac:dyDescent="0.35">
      <c r="A303" s="423" t="s">
        <v>143</v>
      </c>
      <c r="B303" s="394">
        <v>2025</v>
      </c>
      <c r="C303" s="394">
        <v>2040</v>
      </c>
      <c r="D303" s="456">
        <v>0</v>
      </c>
      <c r="E303" s="119"/>
      <c r="F303" s="119"/>
      <c r="G303" s="119"/>
      <c r="H303" s="119"/>
      <c r="I303" s="119"/>
      <c r="J303" s="119"/>
    </row>
    <row r="304" spans="1:38" x14ac:dyDescent="0.35">
      <c r="A304" s="119"/>
      <c r="B304" s="119"/>
      <c r="C304" s="119"/>
      <c r="D304" s="119"/>
      <c r="E304" s="119"/>
      <c r="F304" s="119"/>
      <c r="G304" s="119"/>
      <c r="H304" s="119"/>
      <c r="I304" s="119"/>
      <c r="J304" s="119"/>
    </row>
    <row r="305" spans="1:38" x14ac:dyDescent="0.35">
      <c r="A305" s="347" t="s">
        <v>438</v>
      </c>
      <c r="B305" s="2"/>
      <c r="AL305"/>
    </row>
    <row r="306" spans="1:38" x14ac:dyDescent="0.35">
      <c r="A306" s="358"/>
      <c r="B306" s="2"/>
      <c r="AL306"/>
    </row>
    <row r="307" spans="1:38" x14ac:dyDescent="0.35">
      <c r="A307" s="348" t="s">
        <v>178</v>
      </c>
      <c r="B307" s="361" t="s">
        <v>439</v>
      </c>
      <c r="C307" s="361" t="s">
        <v>440</v>
      </c>
      <c r="D307" s="361" t="s">
        <v>441</v>
      </c>
      <c r="E307" s="361" t="s">
        <v>442</v>
      </c>
      <c r="F307" s="361" t="s">
        <v>443</v>
      </c>
      <c r="AL307"/>
    </row>
    <row r="308" spans="1:38" x14ac:dyDescent="0.35">
      <c r="A308" s="350" t="s">
        <v>448</v>
      </c>
      <c r="B308" s="351" t="s">
        <v>181</v>
      </c>
      <c r="C308" s="351" t="s">
        <v>386</v>
      </c>
      <c r="D308" s="351" t="s">
        <v>386</v>
      </c>
      <c r="E308" s="351" t="s">
        <v>181</v>
      </c>
      <c r="F308" s="351" t="s">
        <v>181</v>
      </c>
      <c r="AL308"/>
    </row>
    <row r="309" spans="1:38" x14ac:dyDescent="0.35">
      <c r="A309" s="350" t="s">
        <v>180</v>
      </c>
      <c r="B309" s="352">
        <v>1</v>
      </c>
      <c r="C309" s="352">
        <v>2020</v>
      </c>
      <c r="D309" s="352">
        <v>2050</v>
      </c>
      <c r="E309" s="352">
        <v>0.25</v>
      </c>
      <c r="F309" s="352">
        <v>0</v>
      </c>
      <c r="AL309"/>
    </row>
    <row r="310" spans="1:38" x14ac:dyDescent="0.35">
      <c r="A310" s="66"/>
      <c r="B310" s="66"/>
      <c r="AL310"/>
    </row>
    <row r="311" spans="1:38" x14ac:dyDescent="0.35">
      <c r="A311" s="347" t="s">
        <v>432</v>
      </c>
      <c r="B311" s="2"/>
      <c r="AL311"/>
    </row>
    <row r="312" spans="1:38" x14ac:dyDescent="0.35">
      <c r="A312" s="358"/>
      <c r="B312" s="2"/>
      <c r="AL312"/>
    </row>
    <row r="313" spans="1:38" x14ac:dyDescent="0.35">
      <c r="A313" s="348" t="s">
        <v>178</v>
      </c>
      <c r="B313" s="361" t="s">
        <v>436</v>
      </c>
      <c r="C313" s="361" t="s">
        <v>433</v>
      </c>
      <c r="D313" s="361" t="s">
        <v>434</v>
      </c>
      <c r="E313" s="361" t="s">
        <v>435</v>
      </c>
      <c r="F313" s="361" t="s">
        <v>437</v>
      </c>
      <c r="AL313"/>
    </row>
    <row r="314" spans="1:38" x14ac:dyDescent="0.35">
      <c r="A314" s="350" t="s">
        <v>448</v>
      </c>
      <c r="B314" s="351" t="s">
        <v>181</v>
      </c>
      <c r="C314" s="351" t="s">
        <v>386</v>
      </c>
      <c r="D314" s="351" t="s">
        <v>386</v>
      </c>
      <c r="E314" s="351" t="s">
        <v>181</v>
      </c>
      <c r="F314" s="351" t="s">
        <v>181</v>
      </c>
      <c r="AL314"/>
    </row>
    <row r="315" spans="1:38" x14ac:dyDescent="0.35">
      <c r="A315" s="350" t="s">
        <v>180</v>
      </c>
      <c r="B315" s="352">
        <v>0</v>
      </c>
      <c r="C315" s="352">
        <v>2020</v>
      </c>
      <c r="D315" s="352">
        <v>2050</v>
      </c>
      <c r="E315" s="352">
        <v>0</v>
      </c>
      <c r="F315" s="352">
        <v>0</v>
      </c>
      <c r="AL315"/>
    </row>
    <row r="316" spans="1:38" x14ac:dyDescent="0.35">
      <c r="E316" s="119"/>
      <c r="F316" s="119"/>
      <c r="G316" s="119"/>
      <c r="H316" s="119"/>
      <c r="I316" s="119"/>
      <c r="J316" s="119"/>
    </row>
    <row r="317" spans="1:38" x14ac:dyDescent="0.35">
      <c r="A317" s="447" t="s">
        <v>892</v>
      </c>
      <c r="B317" s="119"/>
      <c r="C317" s="119"/>
      <c r="D317" s="119"/>
      <c r="E317" s="119"/>
      <c r="F317" s="119"/>
      <c r="G317" s="119"/>
      <c r="H317" s="119"/>
      <c r="I317" s="119"/>
      <c r="J317" s="119"/>
    </row>
    <row r="318" spans="1:38" x14ac:dyDescent="0.35">
      <c r="A318" s="463"/>
      <c r="B318" s="119"/>
      <c r="C318" s="119"/>
      <c r="D318" s="119"/>
      <c r="E318" s="119"/>
      <c r="F318" s="119"/>
      <c r="G318" s="119"/>
      <c r="H318" s="119"/>
      <c r="I318" s="119"/>
      <c r="J318" s="119"/>
    </row>
    <row r="319" spans="1:38" x14ac:dyDescent="0.35">
      <c r="A319" s="349" t="s">
        <v>387</v>
      </c>
      <c r="B319" s="399" t="s">
        <v>747</v>
      </c>
      <c r="C319" s="361" t="s">
        <v>748</v>
      </c>
      <c r="D319" s="361" t="s">
        <v>749</v>
      </c>
      <c r="E319" s="361" t="s">
        <v>750</v>
      </c>
      <c r="F319" s="119"/>
      <c r="G319" s="119"/>
      <c r="H319" s="119"/>
      <c r="I319" s="119"/>
      <c r="J319" s="119"/>
    </row>
    <row r="320" spans="1:38" x14ac:dyDescent="0.35">
      <c r="A320" s="392" t="s">
        <v>751</v>
      </c>
      <c r="B320" s="393" t="s">
        <v>181</v>
      </c>
      <c r="C320" s="393" t="s">
        <v>386</v>
      </c>
      <c r="D320" s="393" t="s">
        <v>386</v>
      </c>
      <c r="E320" s="393" t="s">
        <v>752</v>
      </c>
      <c r="F320" s="119"/>
      <c r="G320" s="119"/>
      <c r="H320" s="119"/>
      <c r="I320" s="119"/>
      <c r="J320" s="119"/>
    </row>
    <row r="321" spans="1:38" x14ac:dyDescent="0.35">
      <c r="A321" s="423" t="s">
        <v>196</v>
      </c>
      <c r="B321" s="394">
        <v>0</v>
      </c>
      <c r="C321" s="394">
        <v>2015</v>
      </c>
      <c r="D321" s="394">
        <v>2030</v>
      </c>
      <c r="E321" s="456">
        <v>1</v>
      </c>
      <c r="F321" s="119"/>
      <c r="G321" s="119"/>
      <c r="H321" s="119"/>
      <c r="I321" s="119"/>
      <c r="J321" s="119"/>
    </row>
    <row r="322" spans="1:38" x14ac:dyDescent="0.35">
      <c r="A322" s="423" t="s">
        <v>136</v>
      </c>
      <c r="B322" s="394">
        <v>0</v>
      </c>
      <c r="C322" s="394">
        <v>2015</v>
      </c>
      <c r="D322" s="394">
        <v>2030</v>
      </c>
      <c r="E322" s="456">
        <v>1</v>
      </c>
      <c r="F322" s="119"/>
      <c r="G322" s="119"/>
      <c r="H322" s="119"/>
      <c r="I322" s="119"/>
      <c r="J322" s="119"/>
    </row>
    <row r="323" spans="1:38" x14ac:dyDescent="0.35">
      <c r="A323" s="423" t="s">
        <v>197</v>
      </c>
      <c r="B323" s="394">
        <v>0</v>
      </c>
      <c r="C323" s="394">
        <v>2015</v>
      </c>
      <c r="D323" s="394">
        <v>2030</v>
      </c>
      <c r="E323" s="456">
        <v>1</v>
      </c>
      <c r="F323" s="119"/>
      <c r="G323" s="119"/>
      <c r="H323" s="119"/>
      <c r="I323" s="119"/>
      <c r="J323" s="119"/>
    </row>
    <row r="324" spans="1:38" x14ac:dyDescent="0.35">
      <c r="A324" s="423" t="s">
        <v>218</v>
      </c>
      <c r="B324" s="394">
        <v>0</v>
      </c>
      <c r="C324" s="394">
        <v>2015</v>
      </c>
      <c r="D324" s="394">
        <v>2030</v>
      </c>
      <c r="E324" s="456">
        <v>1</v>
      </c>
      <c r="F324" s="119"/>
      <c r="G324" s="119"/>
      <c r="H324" s="119"/>
      <c r="I324" s="119"/>
      <c r="J324" s="119"/>
    </row>
    <row r="325" spans="1:38" x14ac:dyDescent="0.35">
      <c r="A325" s="423" t="s">
        <v>198</v>
      </c>
      <c r="B325" s="394">
        <v>0</v>
      </c>
      <c r="C325" s="394">
        <v>2015</v>
      </c>
      <c r="D325" s="394">
        <v>2030</v>
      </c>
      <c r="E325" s="456">
        <v>1</v>
      </c>
      <c r="F325" s="119"/>
      <c r="G325" s="119"/>
      <c r="H325" s="119"/>
      <c r="I325" s="119"/>
      <c r="J325" s="119"/>
    </row>
    <row r="326" spans="1:38" x14ac:dyDescent="0.35">
      <c r="A326" s="423" t="s">
        <v>140</v>
      </c>
      <c r="B326" s="394">
        <v>0</v>
      </c>
      <c r="C326" s="394">
        <v>2015</v>
      </c>
      <c r="D326" s="394">
        <v>2030</v>
      </c>
      <c r="E326" s="456">
        <v>1</v>
      </c>
      <c r="F326" s="119"/>
      <c r="G326" s="119"/>
      <c r="H326" s="119"/>
      <c r="I326" s="119"/>
      <c r="J326" s="119"/>
    </row>
    <row r="327" spans="1:38" x14ac:dyDescent="0.35">
      <c r="A327" s="423" t="s">
        <v>199</v>
      </c>
      <c r="B327" s="394">
        <v>0</v>
      </c>
      <c r="C327" s="394">
        <v>2015</v>
      </c>
      <c r="D327" s="394">
        <v>2030</v>
      </c>
      <c r="E327" s="456">
        <v>1</v>
      </c>
      <c r="F327" s="119"/>
      <c r="G327" s="119"/>
      <c r="H327" s="119"/>
      <c r="I327" s="119"/>
      <c r="J327" s="119"/>
    </row>
    <row r="328" spans="1:38" x14ac:dyDescent="0.35">
      <c r="A328" s="423" t="s">
        <v>142</v>
      </c>
      <c r="B328" s="394">
        <v>0</v>
      </c>
      <c r="C328" s="394">
        <v>2015</v>
      </c>
      <c r="D328" s="394">
        <v>2030</v>
      </c>
      <c r="E328" s="456">
        <v>1</v>
      </c>
      <c r="F328" s="119"/>
      <c r="G328" s="119"/>
      <c r="H328" s="119"/>
      <c r="I328" s="119"/>
      <c r="J328" s="119"/>
    </row>
    <row r="329" spans="1:38" x14ac:dyDescent="0.35">
      <c r="A329" s="423" t="s">
        <v>143</v>
      </c>
      <c r="B329" s="394">
        <v>0</v>
      </c>
      <c r="C329" s="394">
        <v>2015</v>
      </c>
      <c r="D329" s="394">
        <v>2030</v>
      </c>
      <c r="E329" s="456">
        <v>1</v>
      </c>
      <c r="F329" s="119"/>
      <c r="G329" s="119"/>
      <c r="H329" s="119"/>
      <c r="I329" s="119"/>
      <c r="J329" s="119"/>
    </row>
    <row r="330" spans="1:38" x14ac:dyDescent="0.35">
      <c r="AL330"/>
    </row>
    <row r="331" spans="1:38" ht="29" x14ac:dyDescent="0.35">
      <c r="A331" s="464" t="s">
        <v>1763</v>
      </c>
      <c r="B331" s="361" t="s">
        <v>1764</v>
      </c>
      <c r="C331" s="361" t="s">
        <v>1765</v>
      </c>
      <c r="D331" s="361" t="s">
        <v>1766</v>
      </c>
      <c r="E331" s="441" t="s">
        <v>1767</v>
      </c>
    </row>
    <row r="332" spans="1:38" x14ac:dyDescent="0.35">
      <c r="A332" s="465" t="s">
        <v>1215</v>
      </c>
      <c r="B332" s="466" t="s">
        <v>181</v>
      </c>
      <c r="C332" s="466" t="s">
        <v>386</v>
      </c>
      <c r="D332" s="138" t="s">
        <v>386</v>
      </c>
      <c r="E332" s="138" t="s">
        <v>476</v>
      </c>
    </row>
    <row r="333" spans="1:38" x14ac:dyDescent="0.35">
      <c r="A333" s="91" t="s">
        <v>196</v>
      </c>
      <c r="B333" s="467">
        <v>0</v>
      </c>
      <c r="C333" s="468">
        <v>2025</v>
      </c>
      <c r="D333" s="469">
        <v>2040</v>
      </c>
      <c r="E333" s="469">
        <v>1</v>
      </c>
    </row>
    <row r="334" spans="1:38" x14ac:dyDescent="0.35">
      <c r="A334" s="91" t="s">
        <v>136</v>
      </c>
      <c r="B334" s="467">
        <v>0</v>
      </c>
      <c r="C334" s="468">
        <v>2025</v>
      </c>
      <c r="D334" s="469">
        <v>2040</v>
      </c>
      <c r="E334" s="469">
        <v>1</v>
      </c>
    </row>
    <row r="335" spans="1:38" x14ac:dyDescent="0.35">
      <c r="A335" s="91" t="s">
        <v>197</v>
      </c>
      <c r="B335" s="467">
        <v>0</v>
      </c>
      <c r="C335" s="468">
        <v>2025</v>
      </c>
      <c r="D335" s="469">
        <v>2040</v>
      </c>
      <c r="E335" s="469">
        <v>1</v>
      </c>
    </row>
    <row r="336" spans="1:38" x14ac:dyDescent="0.35">
      <c r="A336" s="91" t="s">
        <v>218</v>
      </c>
      <c r="B336" s="467">
        <v>0</v>
      </c>
      <c r="C336" s="468">
        <v>2025</v>
      </c>
      <c r="D336" s="469">
        <v>2040</v>
      </c>
      <c r="E336" s="469">
        <v>1</v>
      </c>
    </row>
    <row r="337" spans="1:38" x14ac:dyDescent="0.35">
      <c r="A337" s="91" t="s">
        <v>198</v>
      </c>
      <c r="B337" s="467">
        <v>0</v>
      </c>
      <c r="C337" s="468">
        <v>2025</v>
      </c>
      <c r="D337" s="469">
        <v>2040</v>
      </c>
      <c r="E337" s="469">
        <v>1</v>
      </c>
    </row>
    <row r="338" spans="1:38" x14ac:dyDescent="0.35">
      <c r="A338" s="91" t="s">
        <v>140</v>
      </c>
      <c r="B338" s="467">
        <v>0</v>
      </c>
      <c r="C338" s="468">
        <v>2025</v>
      </c>
      <c r="D338" s="469">
        <v>2040</v>
      </c>
      <c r="E338" s="469">
        <v>1</v>
      </c>
    </row>
    <row r="339" spans="1:38" x14ac:dyDescent="0.35">
      <c r="A339" s="91" t="s">
        <v>199</v>
      </c>
      <c r="B339" s="467">
        <v>0</v>
      </c>
      <c r="C339" s="468">
        <v>2025</v>
      </c>
      <c r="D339" s="469">
        <v>2040</v>
      </c>
      <c r="E339" s="469">
        <v>1</v>
      </c>
    </row>
    <row r="340" spans="1:38" x14ac:dyDescent="0.35">
      <c r="A340" s="91" t="s">
        <v>142</v>
      </c>
      <c r="B340" s="467">
        <v>0</v>
      </c>
      <c r="C340" s="468">
        <v>2025</v>
      </c>
      <c r="D340" s="469">
        <v>2040</v>
      </c>
      <c r="E340" s="469">
        <v>1</v>
      </c>
    </row>
    <row r="341" spans="1:38" x14ac:dyDescent="0.35">
      <c r="A341" s="91" t="s">
        <v>143</v>
      </c>
      <c r="B341" s="467">
        <v>0</v>
      </c>
      <c r="C341" s="468">
        <v>2025</v>
      </c>
      <c r="D341" s="469">
        <v>2040</v>
      </c>
      <c r="E341" s="469">
        <v>1</v>
      </c>
      <c r="F341" s="290"/>
    </row>
    <row r="342" spans="1:38" x14ac:dyDescent="0.35">
      <c r="AL342"/>
    </row>
    <row r="343" spans="1:38" ht="29" x14ac:dyDescent="0.35">
      <c r="A343" s="464" t="s">
        <v>1301</v>
      </c>
      <c r="B343" s="361" t="s">
        <v>1302</v>
      </c>
      <c r="C343" s="361" t="s">
        <v>1303</v>
      </c>
      <c r="D343" s="361" t="s">
        <v>1304</v>
      </c>
      <c r="E343" s="441" t="s">
        <v>1305</v>
      </c>
      <c r="F343" s="441" t="s">
        <v>1306</v>
      </c>
    </row>
    <row r="344" spans="1:38" x14ac:dyDescent="0.35">
      <c r="A344" s="465" t="s">
        <v>1215</v>
      </c>
      <c r="B344" s="466" t="s">
        <v>181</v>
      </c>
      <c r="C344" s="466" t="s">
        <v>386</v>
      </c>
      <c r="D344" s="138" t="s">
        <v>386</v>
      </c>
      <c r="E344" s="138" t="s">
        <v>476</v>
      </c>
      <c r="F344" s="138" t="s">
        <v>476</v>
      </c>
    </row>
    <row r="345" spans="1:38" x14ac:dyDescent="0.35">
      <c r="A345" s="91" t="s">
        <v>196</v>
      </c>
      <c r="B345" s="467">
        <v>0</v>
      </c>
      <c r="C345" s="468">
        <v>2025</v>
      </c>
      <c r="D345" s="469">
        <v>2040</v>
      </c>
      <c r="E345" s="469">
        <v>0.1</v>
      </c>
      <c r="F345" s="469">
        <v>0.1</v>
      </c>
    </row>
    <row r="346" spans="1:38" x14ac:dyDescent="0.35">
      <c r="A346" s="91" t="s">
        <v>136</v>
      </c>
      <c r="B346" s="467">
        <v>0</v>
      </c>
      <c r="C346" s="468">
        <v>2025</v>
      </c>
      <c r="D346" s="469">
        <v>2040</v>
      </c>
      <c r="E346" s="469">
        <v>0.1</v>
      </c>
      <c r="F346" s="469">
        <v>0.1</v>
      </c>
    </row>
    <row r="347" spans="1:38" x14ac:dyDescent="0.35">
      <c r="A347" s="91" t="s">
        <v>197</v>
      </c>
      <c r="B347" s="467">
        <v>0</v>
      </c>
      <c r="C347" s="468">
        <v>2025</v>
      </c>
      <c r="D347" s="469">
        <v>2040</v>
      </c>
      <c r="E347" s="469">
        <v>0.1</v>
      </c>
      <c r="F347" s="469">
        <v>0.1</v>
      </c>
    </row>
    <row r="348" spans="1:38" x14ac:dyDescent="0.35">
      <c r="A348" s="91" t="s">
        <v>218</v>
      </c>
      <c r="B348" s="467">
        <v>0</v>
      </c>
      <c r="C348" s="468">
        <v>2025</v>
      </c>
      <c r="D348" s="469">
        <v>2040</v>
      </c>
      <c r="E348" s="469">
        <v>0.1</v>
      </c>
      <c r="F348" s="469">
        <v>0.1</v>
      </c>
    </row>
    <row r="349" spans="1:38" x14ac:dyDescent="0.35">
      <c r="A349" s="91" t="s">
        <v>198</v>
      </c>
      <c r="B349" s="467">
        <v>0</v>
      </c>
      <c r="C349" s="468">
        <v>2025</v>
      </c>
      <c r="D349" s="469">
        <v>2040</v>
      </c>
      <c r="E349" s="469">
        <v>0.1</v>
      </c>
      <c r="F349" s="469">
        <v>0.1</v>
      </c>
    </row>
    <row r="350" spans="1:38" x14ac:dyDescent="0.35">
      <c r="A350" s="91" t="s">
        <v>140</v>
      </c>
      <c r="B350" s="467">
        <v>0</v>
      </c>
      <c r="C350" s="468">
        <v>2025</v>
      </c>
      <c r="D350" s="469">
        <v>2040</v>
      </c>
      <c r="E350" s="469">
        <v>0.1</v>
      </c>
      <c r="F350" s="469">
        <v>0.1</v>
      </c>
    </row>
    <row r="351" spans="1:38" x14ac:dyDescent="0.35">
      <c r="A351" s="91" t="s">
        <v>199</v>
      </c>
      <c r="B351" s="467">
        <v>0</v>
      </c>
      <c r="C351" s="468">
        <v>2025</v>
      </c>
      <c r="D351" s="469">
        <v>2040</v>
      </c>
      <c r="E351" s="469">
        <v>0.1</v>
      </c>
      <c r="F351" s="469">
        <v>0.1</v>
      </c>
    </row>
    <row r="352" spans="1:38" x14ac:dyDescent="0.35">
      <c r="A352" s="91" t="s">
        <v>142</v>
      </c>
      <c r="B352" s="467">
        <v>0</v>
      </c>
      <c r="C352" s="468">
        <v>2025</v>
      </c>
      <c r="D352" s="469">
        <v>2040</v>
      </c>
      <c r="E352" s="469">
        <v>0.1</v>
      </c>
      <c r="F352" s="469">
        <v>0.1</v>
      </c>
    </row>
    <row r="353" spans="1:38" x14ac:dyDescent="0.35">
      <c r="A353" s="91" t="s">
        <v>143</v>
      </c>
      <c r="B353" s="467">
        <v>0</v>
      </c>
      <c r="C353" s="468">
        <v>2025</v>
      </c>
      <c r="D353" s="469">
        <v>2040</v>
      </c>
      <c r="E353" s="469">
        <v>0.1</v>
      </c>
      <c r="F353" s="469">
        <v>0.1</v>
      </c>
    </row>
    <row r="354" spans="1:38" x14ac:dyDescent="0.35">
      <c r="AL354"/>
    </row>
    <row r="355" spans="1:38" x14ac:dyDescent="0.35">
      <c r="AL355"/>
    </row>
    <row r="356" spans="1:38" x14ac:dyDescent="0.35">
      <c r="A356" s="348" t="s">
        <v>1228</v>
      </c>
      <c r="B356" s="2"/>
    </row>
    <row r="357" spans="1:38" x14ac:dyDescent="0.35">
      <c r="A357" s="378" t="s">
        <v>222</v>
      </c>
      <c r="B357" s="346" t="s">
        <v>223</v>
      </c>
    </row>
    <row r="358" spans="1:38" x14ac:dyDescent="0.35">
      <c r="A358" s="379">
        <v>0</v>
      </c>
      <c r="B358" s="345" t="s">
        <v>1235</v>
      </c>
    </row>
    <row r="359" spans="1:38" x14ac:dyDescent="0.35">
      <c r="A359" s="379">
        <v>1</v>
      </c>
      <c r="B359" s="345" t="s">
        <v>1229</v>
      </c>
    </row>
    <row r="360" spans="1:38" x14ac:dyDescent="0.35">
      <c r="A360" s="379">
        <v>2</v>
      </c>
      <c r="B360" s="345" t="s">
        <v>1225</v>
      </c>
    </row>
    <row r="361" spans="1:38" x14ac:dyDescent="0.35">
      <c r="A361" s="379">
        <v>3</v>
      </c>
      <c r="B361" s="345" t="s">
        <v>1226</v>
      </c>
    </row>
    <row r="362" spans="1:38" x14ac:dyDescent="0.35">
      <c r="A362" s="379">
        <v>4</v>
      </c>
      <c r="B362" s="392" t="s">
        <v>1233</v>
      </c>
    </row>
    <row r="363" spans="1:38" x14ac:dyDescent="0.35">
      <c r="A363" s="379">
        <v>5</v>
      </c>
      <c r="B363" s="392" t="s">
        <v>1232</v>
      </c>
    </row>
    <row r="364" spans="1:38" x14ac:dyDescent="0.35">
      <c r="A364" s="381" t="s">
        <v>224</v>
      </c>
      <c r="B364" s="470">
        <v>2</v>
      </c>
    </row>
    <row r="365" spans="1:38" x14ac:dyDescent="0.35">
      <c r="B365" s="291"/>
    </row>
    <row r="366" spans="1:38" x14ac:dyDescent="0.35">
      <c r="F366" s="119"/>
      <c r="G366" s="119"/>
      <c r="H366" s="119"/>
      <c r="I366" s="119"/>
      <c r="J366" s="119"/>
    </row>
    <row r="367" spans="1:38" x14ac:dyDescent="0.35">
      <c r="A367" s="439"/>
      <c r="B367" s="119"/>
      <c r="C367" s="119"/>
      <c r="D367" s="119"/>
      <c r="E367" s="119"/>
      <c r="F367" s="119"/>
      <c r="G367" s="119"/>
      <c r="H367" s="119"/>
      <c r="I367" s="119"/>
      <c r="J367" s="119"/>
    </row>
    <row r="368" spans="1:38" x14ac:dyDescent="0.35">
      <c r="A368" s="461" t="s">
        <v>711</v>
      </c>
      <c r="B368" s="2"/>
      <c r="C368" s="119"/>
      <c r="F368" s="119"/>
      <c r="G368" s="119"/>
      <c r="H368" s="119"/>
      <c r="I368" s="119"/>
      <c r="J368" s="119"/>
    </row>
    <row r="369" spans="1:10" x14ac:dyDescent="0.35">
      <c r="A369" s="378" t="s">
        <v>222</v>
      </c>
      <c r="B369" s="346" t="s">
        <v>223</v>
      </c>
      <c r="C369" s="119"/>
      <c r="F369" s="119"/>
      <c r="G369" s="119"/>
      <c r="H369" s="119"/>
      <c r="I369" s="119"/>
      <c r="J369" s="119"/>
    </row>
    <row r="370" spans="1:10" x14ac:dyDescent="0.35">
      <c r="A370" s="379">
        <v>0</v>
      </c>
      <c r="B370" s="462" t="s">
        <v>713</v>
      </c>
      <c r="C370" s="119"/>
      <c r="F370" s="119"/>
      <c r="G370" s="119"/>
      <c r="H370" s="119"/>
      <c r="I370" s="119"/>
      <c r="J370" s="119"/>
    </row>
    <row r="371" spans="1:10" x14ac:dyDescent="0.35">
      <c r="A371" s="379">
        <v>1</v>
      </c>
      <c r="B371" s="462" t="s">
        <v>712</v>
      </c>
      <c r="C371" s="119"/>
      <c r="F371" s="119"/>
      <c r="G371" s="119"/>
      <c r="H371" s="119"/>
      <c r="I371" s="119"/>
      <c r="J371" s="119"/>
    </row>
    <row r="372" spans="1:10" ht="59.15" customHeight="1" x14ac:dyDescent="0.35">
      <c r="A372" s="379">
        <v>2</v>
      </c>
      <c r="B372" s="462" t="s">
        <v>1231</v>
      </c>
      <c r="C372" s="119"/>
      <c r="F372" s="119"/>
      <c r="G372" s="119"/>
      <c r="H372" s="119"/>
      <c r="I372" s="119"/>
      <c r="J372" s="119"/>
    </row>
    <row r="373" spans="1:10" x14ac:dyDescent="0.35">
      <c r="A373" s="381" t="s">
        <v>224</v>
      </c>
      <c r="B373" s="382">
        <v>2</v>
      </c>
      <c r="C373" s="119"/>
      <c r="D373" s="119"/>
      <c r="E373" s="119"/>
      <c r="F373" s="119"/>
      <c r="G373" s="119"/>
      <c r="H373" s="119"/>
      <c r="I373" s="119"/>
      <c r="J373" s="119"/>
    </row>
    <row r="374" spans="1:10" x14ac:dyDescent="0.35">
      <c r="A374" s="439"/>
      <c r="B374" s="119"/>
      <c r="C374" s="119"/>
      <c r="D374" s="119"/>
      <c r="E374" s="119"/>
      <c r="F374" s="119"/>
      <c r="G374" s="119"/>
      <c r="H374" s="119"/>
      <c r="I374" s="119"/>
      <c r="J374" s="119"/>
    </row>
    <row r="375" spans="1:10" x14ac:dyDescent="0.35">
      <c r="A375" s="471"/>
      <c r="B375" s="119"/>
      <c r="C375" s="119"/>
      <c r="D375" s="119"/>
      <c r="E375" s="119"/>
      <c r="F375" s="119"/>
      <c r="G375" s="119"/>
      <c r="H375" s="119"/>
      <c r="I375" s="119"/>
      <c r="J375" s="119"/>
    </row>
    <row r="376" spans="1:10" x14ac:dyDescent="0.35">
      <c r="B376" s="119"/>
      <c r="C376" s="119"/>
      <c r="D376" s="119"/>
      <c r="E376" s="119"/>
      <c r="F376" s="119"/>
      <c r="G376" s="119"/>
      <c r="H376" s="119"/>
      <c r="I376" s="119"/>
      <c r="J376" s="119"/>
    </row>
    <row r="377" spans="1:10" x14ac:dyDescent="0.35">
      <c r="A377" s="472" t="s">
        <v>710</v>
      </c>
      <c r="B377" s="119"/>
      <c r="C377" s="119"/>
      <c r="D377" s="119"/>
      <c r="E377" s="119"/>
      <c r="F377" s="119"/>
      <c r="G377" s="119"/>
      <c r="H377" s="119"/>
      <c r="I377" s="119"/>
      <c r="J377" s="119"/>
    </row>
    <row r="378" spans="1:10" x14ac:dyDescent="0.35">
      <c r="A378" s="473" t="s">
        <v>709</v>
      </c>
      <c r="B378" s="387" t="s">
        <v>196</v>
      </c>
      <c r="C378" s="442" t="s">
        <v>136</v>
      </c>
      <c r="D378" s="442" t="s">
        <v>197</v>
      </c>
      <c r="E378" s="442" t="s">
        <v>218</v>
      </c>
      <c r="F378" s="442" t="s">
        <v>198</v>
      </c>
      <c r="G378" s="442" t="s">
        <v>140</v>
      </c>
      <c r="H378" s="442" t="s">
        <v>199</v>
      </c>
      <c r="I378" s="442" t="s">
        <v>142</v>
      </c>
      <c r="J378" s="442" t="s">
        <v>143</v>
      </c>
    </row>
    <row r="379" spans="1:10" x14ac:dyDescent="0.35">
      <c r="A379" s="474" t="s">
        <v>1023</v>
      </c>
      <c r="B379" s="475">
        <v>0</v>
      </c>
      <c r="C379" s="475">
        <v>0</v>
      </c>
      <c r="D379" s="475">
        <v>0</v>
      </c>
      <c r="E379" s="475">
        <v>0</v>
      </c>
      <c r="F379" s="475">
        <v>0</v>
      </c>
      <c r="G379" s="475">
        <v>0</v>
      </c>
      <c r="H379" s="475">
        <v>0</v>
      </c>
      <c r="I379" s="475">
        <v>0</v>
      </c>
      <c r="J379" s="475">
        <v>0</v>
      </c>
    </row>
    <row r="380" spans="1:10" x14ac:dyDescent="0.35">
      <c r="A380" s="476" t="s">
        <v>629</v>
      </c>
      <c r="B380" s="477">
        <v>1.8374600000000001E-2</v>
      </c>
      <c r="C380" s="477">
        <v>2.49373E-3</v>
      </c>
      <c r="D380" s="477">
        <v>0</v>
      </c>
      <c r="E380" s="477">
        <v>4.66847E-4</v>
      </c>
      <c r="F380" s="477">
        <v>0</v>
      </c>
      <c r="G380" s="477">
        <v>0</v>
      </c>
      <c r="H380" s="477">
        <v>1.4511100000000001E-2</v>
      </c>
      <c r="I380" s="477">
        <v>6.8814899999999999E-4</v>
      </c>
      <c r="J380" s="477">
        <v>7.7705899999999997E-4</v>
      </c>
    </row>
    <row r="381" spans="1:10" x14ac:dyDescent="0.35">
      <c r="A381" s="476" t="s">
        <v>630</v>
      </c>
      <c r="B381" s="477">
        <v>10000</v>
      </c>
      <c r="C381" s="477">
        <v>10000</v>
      </c>
      <c r="D381" s="477">
        <v>10000</v>
      </c>
      <c r="E381" s="477">
        <v>10000</v>
      </c>
      <c r="F381" s="477">
        <v>10000</v>
      </c>
      <c r="G381" s="477">
        <v>10000</v>
      </c>
      <c r="H381" s="477">
        <v>10000</v>
      </c>
      <c r="I381" s="477">
        <v>10000</v>
      </c>
      <c r="J381" s="477">
        <v>10000</v>
      </c>
    </row>
    <row r="382" spans="1:10" x14ac:dyDescent="0.35">
      <c r="A382" s="476" t="s">
        <v>631</v>
      </c>
      <c r="B382" s="477">
        <v>0</v>
      </c>
      <c r="C382" s="477">
        <v>0</v>
      </c>
      <c r="D382" s="477">
        <v>0</v>
      </c>
      <c r="E382" s="477">
        <v>0</v>
      </c>
      <c r="F382" s="477">
        <v>0</v>
      </c>
      <c r="G382" s="477">
        <v>0</v>
      </c>
      <c r="H382" s="477">
        <v>0</v>
      </c>
      <c r="I382" s="477">
        <v>0</v>
      </c>
      <c r="J382" s="477">
        <v>0</v>
      </c>
    </row>
    <row r="383" spans="1:10" x14ac:dyDescent="0.35">
      <c r="A383" s="476" t="s">
        <v>633</v>
      </c>
      <c r="B383" s="477">
        <v>10000</v>
      </c>
      <c r="C383" s="477">
        <v>10000</v>
      </c>
      <c r="D383" s="477">
        <v>10000</v>
      </c>
      <c r="E383" s="477">
        <v>10000</v>
      </c>
      <c r="F383" s="477">
        <v>10000</v>
      </c>
      <c r="G383" s="477">
        <v>10000</v>
      </c>
      <c r="H383" s="477">
        <v>10000</v>
      </c>
      <c r="I383" s="477">
        <v>10000</v>
      </c>
      <c r="J383" s="477">
        <v>10000</v>
      </c>
    </row>
    <row r="384" spans="1:10" x14ac:dyDescent="0.35">
      <c r="A384" s="476" t="s">
        <v>634</v>
      </c>
      <c r="B384" s="477">
        <v>0.43200000000000005</v>
      </c>
      <c r="C384" s="477">
        <v>2.0000000000000004E-2</v>
      </c>
      <c r="D384" s="477">
        <v>0.77600000000000002</v>
      </c>
      <c r="E384" s="477">
        <v>1.0920000000000001</v>
      </c>
      <c r="F384" s="477">
        <v>0.20400000000000001</v>
      </c>
      <c r="G384" s="477">
        <v>1.6359999999999999</v>
      </c>
      <c r="H384" s="477">
        <v>0.88800000000000012</v>
      </c>
      <c r="I384" s="477">
        <v>0.8640000000000001</v>
      </c>
      <c r="J384" s="477">
        <v>1.6639999999999999</v>
      </c>
    </row>
    <row r="385" spans="1:10" x14ac:dyDescent="0.35">
      <c r="A385" s="474" t="s">
        <v>1024</v>
      </c>
      <c r="B385" s="475">
        <v>0</v>
      </c>
      <c r="C385" s="475">
        <v>0</v>
      </c>
      <c r="D385" s="475">
        <v>0</v>
      </c>
      <c r="E385" s="475">
        <v>0</v>
      </c>
      <c r="F385" s="475">
        <v>0</v>
      </c>
      <c r="G385" s="475">
        <v>0</v>
      </c>
      <c r="H385" s="475">
        <v>0</v>
      </c>
      <c r="I385" s="475">
        <v>0</v>
      </c>
      <c r="J385" s="475">
        <v>0</v>
      </c>
    </row>
    <row r="386" spans="1:10" x14ac:dyDescent="0.35">
      <c r="A386" s="476" t="s">
        <v>638</v>
      </c>
      <c r="B386" s="477">
        <v>1.60772E-2</v>
      </c>
      <c r="C386" s="477">
        <v>2.20341E-5</v>
      </c>
      <c r="D386" s="477">
        <v>7.8355600000000001E-3</v>
      </c>
      <c r="E386" s="477">
        <v>6.6772700000000001E-4</v>
      </c>
      <c r="F386" s="477">
        <v>0</v>
      </c>
      <c r="G386" s="477">
        <v>0</v>
      </c>
      <c r="H386" s="477">
        <v>1.2566300000000001E-2</v>
      </c>
      <c r="I386" s="477">
        <v>1.1267E-4</v>
      </c>
      <c r="J386" s="477">
        <v>1.5325199999999999E-4</v>
      </c>
    </row>
    <row r="387" spans="1:10" x14ac:dyDescent="0.35">
      <c r="A387" s="476" t="s">
        <v>639</v>
      </c>
      <c r="B387" s="477">
        <v>10000</v>
      </c>
      <c r="C387" s="477">
        <v>10000</v>
      </c>
      <c r="D387" s="477">
        <v>10000</v>
      </c>
      <c r="E387" s="477">
        <v>10000</v>
      </c>
      <c r="F387" s="477">
        <v>10000</v>
      </c>
      <c r="G387" s="477">
        <v>10000</v>
      </c>
      <c r="H387" s="477">
        <v>10000</v>
      </c>
      <c r="I387" s="477">
        <v>10000</v>
      </c>
      <c r="J387" s="477">
        <v>10000</v>
      </c>
    </row>
    <row r="388" spans="1:10" x14ac:dyDescent="0.35">
      <c r="A388" s="476" t="s">
        <v>640</v>
      </c>
      <c r="B388" s="477">
        <v>0</v>
      </c>
      <c r="C388" s="477">
        <v>0</v>
      </c>
      <c r="D388" s="477">
        <v>0</v>
      </c>
      <c r="E388" s="477">
        <v>0</v>
      </c>
      <c r="F388" s="477">
        <v>0</v>
      </c>
      <c r="G388" s="477">
        <v>0</v>
      </c>
      <c r="H388" s="477">
        <v>0</v>
      </c>
      <c r="I388" s="477">
        <v>0</v>
      </c>
      <c r="J388" s="477">
        <v>0</v>
      </c>
    </row>
    <row r="389" spans="1:10" x14ac:dyDescent="0.35">
      <c r="A389" s="476" t="s">
        <v>643</v>
      </c>
      <c r="B389" s="477">
        <v>0.432</v>
      </c>
      <c r="C389" s="477">
        <v>1.1879999999999998E-2</v>
      </c>
      <c r="D389" s="477">
        <v>0.58320000000000005</v>
      </c>
      <c r="E389" s="477">
        <v>0.80640000000000001</v>
      </c>
      <c r="F389" s="477">
        <v>0.4572</v>
      </c>
      <c r="G389" s="477">
        <v>1.0512000000000001</v>
      </c>
      <c r="H389" s="477">
        <v>7.8120000000000009E-2</v>
      </c>
      <c r="I389" s="477">
        <v>0.6372000000000001</v>
      </c>
      <c r="J389" s="477">
        <v>2.448</v>
      </c>
    </row>
    <row r="390" spans="1:10" x14ac:dyDescent="0.35">
      <c r="A390" s="476" t="s">
        <v>644</v>
      </c>
      <c r="B390" s="477">
        <v>1.3248</v>
      </c>
      <c r="C390" s="477">
        <v>2.2787999999999999E-2</v>
      </c>
      <c r="D390" s="477">
        <v>4.2300000000000004</v>
      </c>
      <c r="E390" s="477">
        <v>1.7172000000000001</v>
      </c>
      <c r="F390" s="477">
        <v>1.0116000000000001</v>
      </c>
      <c r="G390" s="477">
        <v>4.9752000000000001</v>
      </c>
      <c r="H390" s="477">
        <v>0.66600000000000004</v>
      </c>
      <c r="I390" s="477">
        <v>3.0924</v>
      </c>
      <c r="J390" s="477">
        <v>8.1684000000000001</v>
      </c>
    </row>
    <row r="391" spans="1:10" x14ac:dyDescent="0.35">
      <c r="A391" s="476" t="s">
        <v>645</v>
      </c>
      <c r="B391" s="477">
        <v>0.432</v>
      </c>
      <c r="C391" s="477">
        <v>1.1879999999999998E-2</v>
      </c>
      <c r="D391" s="477">
        <v>0.58320000000000005</v>
      </c>
      <c r="E391" s="477">
        <v>0.80640000000000001</v>
      </c>
      <c r="F391" s="477">
        <v>0.4572</v>
      </c>
      <c r="G391" s="477">
        <v>1.0512000000000001</v>
      </c>
      <c r="H391" s="477">
        <v>7.8120000000000009E-2</v>
      </c>
      <c r="I391" s="477">
        <v>0.6372000000000001</v>
      </c>
      <c r="J391" s="477">
        <v>2.448</v>
      </c>
    </row>
    <row r="392" spans="1:10" x14ac:dyDescent="0.35">
      <c r="A392" s="476" t="s">
        <v>649</v>
      </c>
      <c r="B392" s="477">
        <v>0</v>
      </c>
      <c r="C392" s="477">
        <v>0</v>
      </c>
      <c r="D392" s="477">
        <v>0</v>
      </c>
      <c r="E392" s="477">
        <v>0</v>
      </c>
      <c r="F392" s="477">
        <v>0</v>
      </c>
      <c r="G392" s="477">
        <v>0</v>
      </c>
      <c r="H392" s="477">
        <v>0</v>
      </c>
      <c r="I392" s="477">
        <v>0</v>
      </c>
      <c r="J392" s="477">
        <v>0</v>
      </c>
    </row>
    <row r="393" spans="1:10" x14ac:dyDescent="0.35">
      <c r="A393" s="476" t="s">
        <v>708</v>
      </c>
      <c r="B393" s="477">
        <v>0</v>
      </c>
      <c r="C393" s="477">
        <v>0</v>
      </c>
      <c r="D393" s="477">
        <v>3.77E-4</v>
      </c>
      <c r="E393" s="477">
        <v>1.3200000000000001E-6</v>
      </c>
      <c r="F393" s="477">
        <v>2.285E-4</v>
      </c>
      <c r="G393" s="477">
        <v>0</v>
      </c>
      <c r="H393" s="477">
        <v>0</v>
      </c>
      <c r="I393" s="477">
        <v>1.8140000000000001E-3</v>
      </c>
      <c r="J393" s="477">
        <v>3.8265499999999997E-4</v>
      </c>
    </row>
    <row r="394" spans="1:10" x14ac:dyDescent="0.35">
      <c r="A394" s="478" t="s">
        <v>651</v>
      </c>
      <c r="B394" s="477">
        <v>10000</v>
      </c>
      <c r="C394" s="477">
        <v>10000</v>
      </c>
      <c r="D394" s="477">
        <v>10000</v>
      </c>
      <c r="E394" s="477">
        <v>10000</v>
      </c>
      <c r="F394" s="477">
        <v>10000</v>
      </c>
      <c r="G394" s="477">
        <v>10000</v>
      </c>
      <c r="H394" s="477">
        <v>10000</v>
      </c>
      <c r="I394" s="477">
        <v>10000</v>
      </c>
      <c r="J394" s="477">
        <v>10000</v>
      </c>
    </row>
    <row r="395" spans="1:10" x14ac:dyDescent="0.35">
      <c r="A395" s="474" t="s">
        <v>983</v>
      </c>
      <c r="B395" s="475">
        <v>0</v>
      </c>
      <c r="C395" s="475">
        <v>0</v>
      </c>
      <c r="D395" s="475">
        <v>0</v>
      </c>
      <c r="E395" s="475">
        <v>0</v>
      </c>
      <c r="F395" s="475">
        <v>0</v>
      </c>
      <c r="G395" s="475">
        <v>0</v>
      </c>
      <c r="H395" s="475">
        <v>0</v>
      </c>
      <c r="I395" s="475">
        <v>0</v>
      </c>
      <c r="J395" s="475">
        <v>0</v>
      </c>
    </row>
    <row r="396" spans="1:10" x14ac:dyDescent="0.35">
      <c r="A396" s="476" t="s">
        <v>655</v>
      </c>
      <c r="B396" s="477">
        <v>1.3764700000000001E-3</v>
      </c>
      <c r="C396" s="477">
        <v>3.9225300000000001E-4</v>
      </c>
      <c r="D396" s="477">
        <v>3.9787399999999997E-3</v>
      </c>
      <c r="E396" s="477">
        <v>2.2298800000000001E-3</v>
      </c>
      <c r="F396" s="477">
        <v>2.4516199999999999E-4</v>
      </c>
      <c r="G396" s="477">
        <v>4.3498000000000003E-6</v>
      </c>
      <c r="H396" s="477">
        <v>0</v>
      </c>
      <c r="I396" s="477">
        <v>1.13843E-3</v>
      </c>
      <c r="J396" s="477">
        <v>4.4651199999999998E-4</v>
      </c>
    </row>
    <row r="397" spans="1:10" x14ac:dyDescent="0.35">
      <c r="A397" s="476" t="s">
        <v>656</v>
      </c>
      <c r="B397" s="477">
        <v>0</v>
      </c>
      <c r="C397" s="477">
        <v>0</v>
      </c>
      <c r="D397" s="477">
        <v>0</v>
      </c>
      <c r="E397" s="477">
        <v>0</v>
      </c>
      <c r="F397" s="477">
        <v>0</v>
      </c>
      <c r="G397" s="477">
        <v>0</v>
      </c>
      <c r="H397" s="477">
        <v>0</v>
      </c>
      <c r="I397" s="477">
        <v>0</v>
      </c>
      <c r="J397" s="477">
        <v>0</v>
      </c>
    </row>
    <row r="398" spans="1:10" x14ac:dyDescent="0.35">
      <c r="A398" s="478" t="s">
        <v>658</v>
      </c>
      <c r="B398" s="477">
        <v>10000</v>
      </c>
      <c r="C398" s="477">
        <v>10000</v>
      </c>
      <c r="D398" s="477">
        <v>10000</v>
      </c>
      <c r="E398" s="477">
        <v>10000</v>
      </c>
      <c r="F398" s="477">
        <v>10000</v>
      </c>
      <c r="G398" s="477">
        <v>10000</v>
      </c>
      <c r="H398" s="477">
        <v>10000</v>
      </c>
      <c r="I398" s="477">
        <v>10000</v>
      </c>
      <c r="J398" s="477">
        <v>10000</v>
      </c>
    </row>
    <row r="399" spans="1:10" x14ac:dyDescent="0.35">
      <c r="A399" s="478" t="s">
        <v>657</v>
      </c>
      <c r="B399" s="477">
        <v>10000</v>
      </c>
      <c r="C399" s="477">
        <v>10000</v>
      </c>
      <c r="D399" s="477">
        <v>10000</v>
      </c>
      <c r="E399" s="477">
        <v>10000</v>
      </c>
      <c r="F399" s="477">
        <v>10000</v>
      </c>
      <c r="G399" s="477">
        <v>10000</v>
      </c>
      <c r="H399" s="477">
        <v>10000</v>
      </c>
      <c r="I399" s="477">
        <v>10000</v>
      </c>
      <c r="J399" s="477">
        <v>10000</v>
      </c>
    </row>
    <row r="400" spans="1:10" x14ac:dyDescent="0.35">
      <c r="A400" s="439"/>
      <c r="B400" s="119"/>
      <c r="C400" s="119"/>
      <c r="D400" s="119"/>
      <c r="E400" s="119"/>
      <c r="F400" s="119"/>
      <c r="G400" s="119"/>
      <c r="H400" s="119"/>
      <c r="I400" s="119"/>
      <c r="J400" s="119"/>
    </row>
    <row r="401" spans="1:38" x14ac:dyDescent="0.35">
      <c r="A401" s="439"/>
      <c r="B401" s="119"/>
      <c r="C401" s="119"/>
      <c r="D401" s="119"/>
      <c r="E401" s="119"/>
      <c r="F401" s="119"/>
      <c r="G401" s="119"/>
      <c r="H401" s="119"/>
      <c r="I401" s="119"/>
      <c r="J401" s="119"/>
    </row>
    <row r="402" spans="1:38" x14ac:dyDescent="0.35">
      <c r="A402" s="447" t="s">
        <v>848</v>
      </c>
      <c r="B402" s="119"/>
      <c r="C402" s="119"/>
      <c r="D402" s="119"/>
      <c r="E402" s="119"/>
      <c r="F402" s="119"/>
      <c r="G402" s="119"/>
      <c r="H402" s="119"/>
      <c r="I402" s="119"/>
      <c r="J402" s="119"/>
    </row>
    <row r="403" spans="1:38" x14ac:dyDescent="0.35">
      <c r="A403" s="439"/>
      <c r="B403" s="119"/>
      <c r="C403" s="119"/>
      <c r="D403" s="119"/>
      <c r="E403" s="119"/>
      <c r="F403" s="119"/>
      <c r="G403" s="119"/>
      <c r="H403" s="119"/>
      <c r="I403" s="119"/>
      <c r="J403" s="119"/>
    </row>
    <row r="404" spans="1:38" x14ac:dyDescent="0.35">
      <c r="A404" s="386" t="s">
        <v>848</v>
      </c>
      <c r="B404" s="2"/>
      <c r="C404" s="119"/>
      <c r="D404" s="119"/>
      <c r="E404" s="119"/>
      <c r="F404" s="119"/>
      <c r="G404" s="119"/>
      <c r="H404" s="119"/>
      <c r="I404" s="119"/>
      <c r="J404" s="119"/>
    </row>
    <row r="405" spans="1:38" x14ac:dyDescent="0.35">
      <c r="A405" s="378" t="s">
        <v>222</v>
      </c>
      <c r="B405" s="346" t="s">
        <v>223</v>
      </c>
      <c r="C405" s="119"/>
      <c r="D405" s="119"/>
      <c r="E405" s="119"/>
      <c r="F405" s="119"/>
      <c r="G405" s="119"/>
      <c r="H405" s="119"/>
      <c r="I405" s="119"/>
      <c r="J405" s="119"/>
    </row>
    <row r="406" spans="1:38" x14ac:dyDescent="0.35">
      <c r="A406" s="379">
        <v>0</v>
      </c>
      <c r="B406" s="379" t="s">
        <v>849</v>
      </c>
      <c r="C406" s="185"/>
      <c r="D406" s="119"/>
      <c r="E406" s="119"/>
      <c r="F406" s="119"/>
      <c r="G406" s="119"/>
      <c r="H406" s="119"/>
      <c r="I406" s="119"/>
      <c r="J406" s="119"/>
    </row>
    <row r="407" spans="1:38" x14ac:dyDescent="0.35">
      <c r="A407" s="379">
        <v>1</v>
      </c>
      <c r="B407" s="379" t="s">
        <v>850</v>
      </c>
      <c r="C407" s="119"/>
      <c r="D407" s="119"/>
      <c r="E407" s="119"/>
      <c r="F407" s="119"/>
      <c r="G407" s="119"/>
      <c r="H407" s="119"/>
      <c r="I407" s="119"/>
      <c r="J407" s="119"/>
    </row>
    <row r="408" spans="1:38" x14ac:dyDescent="0.35">
      <c r="A408" s="379">
        <v>2</v>
      </c>
      <c r="B408" s="379" t="s">
        <v>851</v>
      </c>
      <c r="C408" s="119"/>
      <c r="D408" s="119"/>
      <c r="E408" s="119"/>
      <c r="F408" s="119"/>
      <c r="G408" s="119"/>
      <c r="H408" s="119"/>
      <c r="I408" s="119"/>
      <c r="J408" s="119"/>
    </row>
    <row r="409" spans="1:38" x14ac:dyDescent="0.35">
      <c r="A409" s="379">
        <v>3</v>
      </c>
      <c r="B409" s="379" t="s">
        <v>852</v>
      </c>
      <c r="C409" s="119"/>
      <c r="D409" s="119"/>
      <c r="E409" s="119"/>
      <c r="F409" s="119"/>
      <c r="G409" s="119"/>
      <c r="H409" s="119"/>
      <c r="I409" s="119"/>
      <c r="J409" s="119"/>
    </row>
    <row r="410" spans="1:38" x14ac:dyDescent="0.35">
      <c r="A410" s="379">
        <v>4</v>
      </c>
      <c r="B410" s="379" t="s">
        <v>853</v>
      </c>
      <c r="C410" s="119"/>
      <c r="D410" s="119"/>
      <c r="E410" s="119"/>
      <c r="F410" s="119"/>
      <c r="G410" s="119"/>
      <c r="H410" s="119"/>
      <c r="I410" s="119"/>
      <c r="J410" s="119"/>
    </row>
    <row r="411" spans="1:38" x14ac:dyDescent="0.35">
      <c r="A411" s="379">
        <v>5</v>
      </c>
      <c r="B411" s="479" t="s">
        <v>854</v>
      </c>
      <c r="C411" s="119"/>
      <c r="D411" s="119"/>
      <c r="E411" s="119"/>
      <c r="F411" s="119"/>
      <c r="G411" s="119"/>
      <c r="H411" s="119"/>
      <c r="I411" s="119"/>
      <c r="J411" s="119"/>
    </row>
    <row r="412" spans="1:38" x14ac:dyDescent="0.35">
      <c r="A412" s="381" t="s">
        <v>224</v>
      </c>
      <c r="B412" s="382">
        <v>2</v>
      </c>
      <c r="C412" s="119"/>
      <c r="D412" s="119"/>
      <c r="E412" s="119"/>
      <c r="F412" s="119"/>
      <c r="G412" s="119"/>
      <c r="H412" s="119"/>
      <c r="I412" s="119"/>
      <c r="J412" s="119"/>
    </row>
    <row r="413" spans="1:38" x14ac:dyDescent="0.35">
      <c r="C413" s="119"/>
      <c r="D413" s="119"/>
      <c r="E413" s="119"/>
      <c r="F413" s="119"/>
      <c r="G413" s="119"/>
      <c r="H413" s="119"/>
      <c r="I413" s="119"/>
      <c r="J413" s="119"/>
    </row>
    <row r="414" spans="1:38" x14ac:dyDescent="0.35">
      <c r="A414" s="386" t="s">
        <v>925</v>
      </c>
      <c r="G414" s="119"/>
      <c r="H414" s="119"/>
      <c r="I414" s="119"/>
      <c r="J414" s="119"/>
      <c r="AL414" s="480" t="s">
        <v>855</v>
      </c>
    </row>
    <row r="415" spans="1:38" x14ac:dyDescent="0.35">
      <c r="A415" s="481" t="s">
        <v>924</v>
      </c>
      <c r="B415" s="482">
        <v>0.14599999999999999</v>
      </c>
      <c r="C415" s="482">
        <v>0.14799999999999999</v>
      </c>
      <c r="D415" s="482">
        <v>0.15</v>
      </c>
      <c r="E415" s="483">
        <v>0.152</v>
      </c>
      <c r="F415" s="482">
        <v>0.154</v>
      </c>
      <c r="G415" s="484">
        <v>0.156</v>
      </c>
      <c r="H415" s="482">
        <v>0.158</v>
      </c>
      <c r="I415" s="482">
        <v>0.16</v>
      </c>
      <c r="J415" s="482">
        <v>0.16200000000000001</v>
      </c>
      <c r="K415" s="482">
        <v>0.16400000000000001</v>
      </c>
      <c r="L415" s="482">
        <v>0.16500000000000001</v>
      </c>
      <c r="M415" s="482">
        <v>0.16700000000000001</v>
      </c>
      <c r="N415" s="482">
        <v>0.16900000000000001</v>
      </c>
      <c r="O415" s="482">
        <v>0.17100000000000001</v>
      </c>
      <c r="P415" s="482">
        <v>0.17299999999999999</v>
      </c>
      <c r="Q415" s="482">
        <v>0.17499999999999999</v>
      </c>
      <c r="R415" s="482">
        <v>0.17699999999999999</v>
      </c>
      <c r="S415" s="482">
        <v>0.17899999999999999</v>
      </c>
      <c r="T415" s="482">
        <v>0.18099999999999999</v>
      </c>
      <c r="U415" s="482">
        <v>0.183</v>
      </c>
      <c r="V415" s="482">
        <v>0.185</v>
      </c>
      <c r="W415" s="482">
        <v>0.187</v>
      </c>
      <c r="X415" s="482">
        <v>0.188</v>
      </c>
      <c r="Y415" s="482">
        <v>0.19</v>
      </c>
      <c r="Z415" s="482">
        <v>0.192</v>
      </c>
      <c r="AA415" s="482">
        <v>0.19400000000000001</v>
      </c>
      <c r="AB415" s="482">
        <v>0.19600000000000001</v>
      </c>
      <c r="AC415" s="482">
        <v>0.19800000000000001</v>
      </c>
      <c r="AD415" s="482">
        <v>0.2</v>
      </c>
      <c r="AE415" s="482">
        <v>0.20200000000000001</v>
      </c>
      <c r="AF415" s="482">
        <v>0.20300000000000001</v>
      </c>
      <c r="AG415" s="482">
        <v>0.20499999999999999</v>
      </c>
      <c r="AH415" s="482">
        <v>0.20699999999999999</v>
      </c>
      <c r="AI415" s="482">
        <v>0.20899999999999999</v>
      </c>
      <c r="AJ415" s="482">
        <v>0.21099999999999999</v>
      </c>
      <c r="AK415" s="482">
        <v>0.21299999999999999</v>
      </c>
      <c r="AL415" s="346" t="s">
        <v>856</v>
      </c>
    </row>
    <row r="416" spans="1:38" x14ac:dyDescent="0.35">
      <c r="A416" s="205" t="s">
        <v>102</v>
      </c>
      <c r="B416" s="352">
        <v>0</v>
      </c>
      <c r="C416" s="352">
        <v>0</v>
      </c>
      <c r="D416" s="352">
        <v>0</v>
      </c>
      <c r="E416" s="352">
        <v>0</v>
      </c>
      <c r="F416" s="207">
        <v>0</v>
      </c>
      <c r="G416" s="352">
        <v>0</v>
      </c>
      <c r="H416" s="352">
        <v>0</v>
      </c>
      <c r="I416" s="352">
        <v>0</v>
      </c>
      <c r="J416" s="352">
        <v>0</v>
      </c>
      <c r="K416" s="352">
        <v>0</v>
      </c>
      <c r="L416" s="352">
        <v>0</v>
      </c>
      <c r="M416" s="352">
        <v>0</v>
      </c>
      <c r="N416" s="352">
        <v>0</v>
      </c>
      <c r="O416" s="352">
        <v>0</v>
      </c>
      <c r="P416" s="352">
        <v>0</v>
      </c>
      <c r="Q416" s="352">
        <v>0</v>
      </c>
      <c r="R416" s="352">
        <v>0</v>
      </c>
      <c r="S416" s="352">
        <v>0</v>
      </c>
      <c r="T416" s="352">
        <v>0</v>
      </c>
      <c r="U416" s="352">
        <v>0</v>
      </c>
      <c r="V416" s="352">
        <v>0</v>
      </c>
      <c r="W416" s="352">
        <v>0</v>
      </c>
      <c r="X416" s="352">
        <v>0</v>
      </c>
      <c r="Y416" s="352">
        <v>0</v>
      </c>
      <c r="Z416" s="352">
        <v>0</v>
      </c>
      <c r="AA416" s="352">
        <v>0</v>
      </c>
      <c r="AB416" s="352">
        <v>0</v>
      </c>
      <c r="AC416" s="352">
        <v>0</v>
      </c>
      <c r="AD416" s="352">
        <v>0</v>
      </c>
      <c r="AE416" s="352">
        <v>0</v>
      </c>
      <c r="AF416" s="352">
        <v>0</v>
      </c>
      <c r="AG416" s="352">
        <v>0</v>
      </c>
      <c r="AH416" s="352">
        <v>0</v>
      </c>
      <c r="AI416" s="352">
        <v>0</v>
      </c>
      <c r="AJ416" s="352">
        <v>0</v>
      </c>
      <c r="AK416" s="352">
        <v>0</v>
      </c>
      <c r="AL416" s="352">
        <v>0</v>
      </c>
    </row>
    <row r="417" spans="1:38" x14ac:dyDescent="0.35">
      <c r="A417" s="395" t="s">
        <v>110</v>
      </c>
      <c r="B417" s="352">
        <v>0</v>
      </c>
      <c r="C417" s="352">
        <v>0</v>
      </c>
      <c r="D417" s="352">
        <v>0</v>
      </c>
      <c r="E417" s="352">
        <v>0</v>
      </c>
      <c r="F417" s="352">
        <v>0</v>
      </c>
      <c r="G417" s="352">
        <v>0</v>
      </c>
      <c r="H417" s="352">
        <v>0</v>
      </c>
      <c r="I417" s="352">
        <v>0</v>
      </c>
      <c r="J417" s="352">
        <v>0</v>
      </c>
      <c r="K417" s="352">
        <v>0</v>
      </c>
      <c r="L417" s="352">
        <v>0</v>
      </c>
      <c r="M417" s="352">
        <v>0</v>
      </c>
      <c r="N417" s="352">
        <v>0</v>
      </c>
      <c r="O417" s="352">
        <v>0</v>
      </c>
      <c r="P417" s="352">
        <v>0</v>
      </c>
      <c r="Q417" s="352">
        <v>0</v>
      </c>
      <c r="R417" s="352">
        <v>0</v>
      </c>
      <c r="S417" s="352">
        <v>0</v>
      </c>
      <c r="T417" s="352">
        <v>0</v>
      </c>
      <c r="U417" s="352">
        <v>0</v>
      </c>
      <c r="V417" s="352">
        <v>0</v>
      </c>
      <c r="W417" s="352">
        <v>0</v>
      </c>
      <c r="X417" s="352">
        <v>0</v>
      </c>
      <c r="Y417" s="352">
        <v>0</v>
      </c>
      <c r="Z417" s="352">
        <v>0</v>
      </c>
      <c r="AA417" s="352">
        <v>0</v>
      </c>
      <c r="AB417" s="352">
        <v>0</v>
      </c>
      <c r="AC417" s="352">
        <v>0</v>
      </c>
      <c r="AD417" s="352">
        <v>0</v>
      </c>
      <c r="AE417" s="352">
        <v>0</v>
      </c>
      <c r="AF417" s="352">
        <v>0</v>
      </c>
      <c r="AG417" s="352">
        <v>0</v>
      </c>
      <c r="AH417" s="352">
        <v>0</v>
      </c>
      <c r="AI417" s="352">
        <v>0</v>
      </c>
      <c r="AJ417" s="352">
        <v>0</v>
      </c>
      <c r="AK417" s="352">
        <v>0</v>
      </c>
      <c r="AL417" s="352">
        <v>0</v>
      </c>
    </row>
    <row r="418" spans="1:38" x14ac:dyDescent="0.35">
      <c r="A418" s="395" t="s">
        <v>111</v>
      </c>
      <c r="B418" s="352">
        <v>0</v>
      </c>
      <c r="C418" s="352">
        <v>0</v>
      </c>
      <c r="D418" s="352">
        <v>0</v>
      </c>
      <c r="E418" s="352">
        <v>0</v>
      </c>
      <c r="F418" s="352">
        <v>0</v>
      </c>
      <c r="G418" s="352">
        <v>0</v>
      </c>
      <c r="H418" s="352">
        <v>0</v>
      </c>
      <c r="I418" s="352">
        <v>0</v>
      </c>
      <c r="J418" s="352">
        <v>0</v>
      </c>
      <c r="K418" s="352">
        <v>0</v>
      </c>
      <c r="L418" s="352">
        <v>0</v>
      </c>
      <c r="M418" s="352">
        <v>0</v>
      </c>
      <c r="N418" s="352">
        <v>0</v>
      </c>
      <c r="O418" s="352">
        <v>0</v>
      </c>
      <c r="P418" s="352">
        <v>0</v>
      </c>
      <c r="Q418" s="352">
        <v>0</v>
      </c>
      <c r="R418" s="352">
        <v>0</v>
      </c>
      <c r="S418" s="352">
        <v>0</v>
      </c>
      <c r="T418" s="352">
        <v>0</v>
      </c>
      <c r="U418" s="352">
        <v>0</v>
      </c>
      <c r="V418" s="352">
        <v>0</v>
      </c>
      <c r="W418" s="352">
        <v>0</v>
      </c>
      <c r="X418" s="352">
        <v>0</v>
      </c>
      <c r="Y418" s="352">
        <v>0</v>
      </c>
      <c r="Z418" s="352">
        <v>0</v>
      </c>
      <c r="AA418" s="352">
        <v>0</v>
      </c>
      <c r="AB418" s="352">
        <v>0</v>
      </c>
      <c r="AC418" s="352">
        <v>0</v>
      </c>
      <c r="AD418" s="352">
        <v>0</v>
      </c>
      <c r="AE418" s="352">
        <v>0</v>
      </c>
      <c r="AF418" s="352">
        <v>0</v>
      </c>
      <c r="AG418" s="352">
        <v>0</v>
      </c>
      <c r="AH418" s="352">
        <v>0</v>
      </c>
      <c r="AI418" s="352">
        <v>0</v>
      </c>
      <c r="AJ418" s="352">
        <v>0</v>
      </c>
      <c r="AK418" s="352">
        <v>0</v>
      </c>
      <c r="AL418" s="352">
        <v>0</v>
      </c>
    </row>
    <row r="419" spans="1:38" x14ac:dyDescent="0.35">
      <c r="A419" s="395" t="s">
        <v>112</v>
      </c>
      <c r="B419" s="352">
        <v>0</v>
      </c>
      <c r="C419" s="352">
        <v>0</v>
      </c>
      <c r="D419" s="352">
        <v>0</v>
      </c>
      <c r="E419" s="352">
        <v>0</v>
      </c>
      <c r="F419" s="352">
        <v>0</v>
      </c>
      <c r="G419" s="352">
        <v>0</v>
      </c>
      <c r="H419" s="352">
        <v>0</v>
      </c>
      <c r="I419" s="352">
        <v>0</v>
      </c>
      <c r="J419" s="352">
        <v>0</v>
      </c>
      <c r="K419" s="352">
        <v>0</v>
      </c>
      <c r="L419" s="352">
        <v>0</v>
      </c>
      <c r="M419" s="352">
        <v>0</v>
      </c>
      <c r="N419" s="352">
        <v>0</v>
      </c>
      <c r="O419" s="352">
        <v>0</v>
      </c>
      <c r="P419" s="352">
        <v>0</v>
      </c>
      <c r="Q419" s="352">
        <v>0</v>
      </c>
      <c r="R419" s="352">
        <v>0</v>
      </c>
      <c r="S419" s="352">
        <v>0</v>
      </c>
      <c r="T419" s="352">
        <v>0</v>
      </c>
      <c r="U419" s="352">
        <v>0</v>
      </c>
      <c r="V419" s="352">
        <v>0</v>
      </c>
      <c r="W419" s="352">
        <v>0</v>
      </c>
      <c r="X419" s="352">
        <v>0</v>
      </c>
      <c r="Y419" s="352">
        <v>0</v>
      </c>
      <c r="Z419" s="352">
        <v>0</v>
      </c>
      <c r="AA419" s="352">
        <v>0</v>
      </c>
      <c r="AB419" s="352">
        <v>0</v>
      </c>
      <c r="AC419" s="352">
        <v>0</v>
      </c>
      <c r="AD419" s="352">
        <v>0</v>
      </c>
      <c r="AE419" s="352">
        <v>0</v>
      </c>
      <c r="AF419" s="352">
        <v>0</v>
      </c>
      <c r="AG419" s="352">
        <v>0</v>
      </c>
      <c r="AH419" s="352">
        <v>0</v>
      </c>
      <c r="AI419" s="352">
        <v>0</v>
      </c>
      <c r="AJ419" s="352">
        <v>0</v>
      </c>
      <c r="AK419" s="352">
        <v>0</v>
      </c>
      <c r="AL419" s="352">
        <v>0</v>
      </c>
    </row>
    <row r="420" spans="1:38" x14ac:dyDescent="0.35">
      <c r="A420" s="395" t="s">
        <v>113</v>
      </c>
      <c r="B420" s="352">
        <v>0</v>
      </c>
      <c r="C420" s="352">
        <v>0</v>
      </c>
      <c r="D420" s="352">
        <v>0</v>
      </c>
      <c r="E420" s="352">
        <v>0</v>
      </c>
      <c r="F420" s="352">
        <v>0</v>
      </c>
      <c r="G420" s="352">
        <v>0</v>
      </c>
      <c r="H420" s="352">
        <v>0</v>
      </c>
      <c r="I420" s="352">
        <v>0</v>
      </c>
      <c r="J420" s="352">
        <v>0</v>
      </c>
      <c r="K420" s="352">
        <v>0</v>
      </c>
      <c r="L420" s="352">
        <v>0</v>
      </c>
      <c r="M420" s="352">
        <v>0</v>
      </c>
      <c r="N420" s="352">
        <v>0</v>
      </c>
      <c r="O420" s="352">
        <v>0</v>
      </c>
      <c r="P420" s="352">
        <v>0</v>
      </c>
      <c r="Q420" s="352">
        <v>0</v>
      </c>
      <c r="R420" s="352">
        <v>0</v>
      </c>
      <c r="S420" s="352">
        <v>0</v>
      </c>
      <c r="T420" s="352">
        <v>0</v>
      </c>
      <c r="U420" s="352">
        <v>0</v>
      </c>
      <c r="V420" s="352">
        <v>0</v>
      </c>
      <c r="W420" s="352">
        <v>0</v>
      </c>
      <c r="X420" s="352">
        <v>0</v>
      </c>
      <c r="Y420" s="352">
        <v>0</v>
      </c>
      <c r="Z420" s="352">
        <v>0</v>
      </c>
      <c r="AA420" s="352">
        <v>0</v>
      </c>
      <c r="AB420" s="352">
        <v>0</v>
      </c>
      <c r="AC420" s="352">
        <v>0</v>
      </c>
      <c r="AD420" s="352">
        <v>0</v>
      </c>
      <c r="AE420" s="352">
        <v>0</v>
      </c>
      <c r="AF420" s="352">
        <v>0</v>
      </c>
      <c r="AG420" s="352">
        <v>0</v>
      </c>
      <c r="AH420" s="352">
        <v>0</v>
      </c>
      <c r="AI420" s="352">
        <v>0</v>
      </c>
      <c r="AJ420" s="352">
        <v>0</v>
      </c>
      <c r="AK420" s="352">
        <v>0</v>
      </c>
      <c r="AL420" s="352">
        <v>0</v>
      </c>
    </row>
    <row r="421" spans="1:38" x14ac:dyDescent="0.35">
      <c r="A421" s="395" t="s">
        <v>114</v>
      </c>
      <c r="B421" s="352">
        <v>0</v>
      </c>
      <c r="C421" s="352">
        <v>0</v>
      </c>
      <c r="D421" s="352">
        <v>0</v>
      </c>
      <c r="E421" s="352">
        <v>0</v>
      </c>
      <c r="F421" s="352">
        <v>0</v>
      </c>
      <c r="G421" s="352">
        <v>0</v>
      </c>
      <c r="H421" s="352">
        <v>0</v>
      </c>
      <c r="I421" s="352">
        <v>0</v>
      </c>
      <c r="J421" s="352">
        <v>0</v>
      </c>
      <c r="K421" s="352">
        <v>0</v>
      </c>
      <c r="L421" s="352">
        <v>0</v>
      </c>
      <c r="M421" s="352">
        <v>0</v>
      </c>
      <c r="N421" s="352">
        <v>0</v>
      </c>
      <c r="O421" s="352">
        <v>0</v>
      </c>
      <c r="P421" s="352">
        <v>0</v>
      </c>
      <c r="Q421" s="352">
        <v>0</v>
      </c>
      <c r="R421" s="352">
        <v>0</v>
      </c>
      <c r="S421" s="352">
        <v>0</v>
      </c>
      <c r="T421" s="352">
        <v>0</v>
      </c>
      <c r="U421" s="352">
        <v>0</v>
      </c>
      <c r="V421" s="352">
        <v>0</v>
      </c>
      <c r="W421" s="352">
        <v>0</v>
      </c>
      <c r="X421" s="352">
        <v>0</v>
      </c>
      <c r="Y421" s="352">
        <v>0</v>
      </c>
      <c r="Z421" s="352">
        <v>0</v>
      </c>
      <c r="AA421" s="352">
        <v>0</v>
      </c>
      <c r="AB421" s="352">
        <v>0</v>
      </c>
      <c r="AC421" s="352">
        <v>0</v>
      </c>
      <c r="AD421" s="352">
        <v>0</v>
      </c>
      <c r="AE421" s="352">
        <v>0</v>
      </c>
      <c r="AF421" s="352">
        <v>0</v>
      </c>
      <c r="AG421" s="352">
        <v>0</v>
      </c>
      <c r="AH421" s="352">
        <v>0</v>
      </c>
      <c r="AI421" s="352">
        <v>0</v>
      </c>
      <c r="AJ421" s="352">
        <v>0</v>
      </c>
      <c r="AK421" s="352">
        <v>0</v>
      </c>
      <c r="AL421" s="352">
        <v>0</v>
      </c>
    </row>
    <row r="422" spans="1:38" x14ac:dyDescent="0.35">
      <c r="A422" s="395" t="s">
        <v>115</v>
      </c>
      <c r="B422" s="352">
        <v>0</v>
      </c>
      <c r="C422" s="352">
        <v>0</v>
      </c>
      <c r="D422" s="352">
        <v>0</v>
      </c>
      <c r="E422" s="352">
        <v>0</v>
      </c>
      <c r="F422" s="352">
        <v>0</v>
      </c>
      <c r="G422" s="352">
        <v>0</v>
      </c>
      <c r="H422" s="352">
        <v>0</v>
      </c>
      <c r="I422" s="352">
        <v>0</v>
      </c>
      <c r="J422" s="352">
        <v>0</v>
      </c>
      <c r="K422" s="352">
        <v>0</v>
      </c>
      <c r="L422" s="352">
        <v>0</v>
      </c>
      <c r="M422" s="352">
        <v>0</v>
      </c>
      <c r="N422" s="352">
        <v>0</v>
      </c>
      <c r="O422" s="352">
        <v>0</v>
      </c>
      <c r="P422" s="352">
        <v>0</v>
      </c>
      <c r="Q422" s="352">
        <v>0</v>
      </c>
      <c r="R422" s="352">
        <v>0</v>
      </c>
      <c r="S422" s="352">
        <v>0</v>
      </c>
      <c r="T422" s="352">
        <v>0</v>
      </c>
      <c r="U422" s="352">
        <v>0</v>
      </c>
      <c r="V422" s="352">
        <v>0</v>
      </c>
      <c r="W422" s="352">
        <v>0</v>
      </c>
      <c r="X422" s="352">
        <v>0</v>
      </c>
      <c r="Y422" s="352">
        <v>0</v>
      </c>
      <c r="Z422" s="352">
        <v>0</v>
      </c>
      <c r="AA422" s="352">
        <v>0</v>
      </c>
      <c r="AB422" s="352">
        <v>0</v>
      </c>
      <c r="AC422" s="352">
        <v>0</v>
      </c>
      <c r="AD422" s="352">
        <v>0</v>
      </c>
      <c r="AE422" s="352">
        <v>0</v>
      </c>
      <c r="AF422" s="352">
        <v>0</v>
      </c>
      <c r="AG422" s="352">
        <v>0</v>
      </c>
      <c r="AH422" s="352">
        <v>0</v>
      </c>
      <c r="AI422" s="352">
        <v>0</v>
      </c>
      <c r="AJ422" s="352">
        <v>0</v>
      </c>
      <c r="AK422" s="352">
        <v>0</v>
      </c>
      <c r="AL422" s="352">
        <v>0</v>
      </c>
    </row>
    <row r="423" spans="1:38" x14ac:dyDescent="0.35">
      <c r="A423" s="395" t="s">
        <v>116</v>
      </c>
      <c r="B423" s="352">
        <v>0</v>
      </c>
      <c r="C423" s="352">
        <v>0</v>
      </c>
      <c r="D423" s="352">
        <v>0</v>
      </c>
      <c r="E423" s="352">
        <v>0</v>
      </c>
      <c r="F423" s="352">
        <v>0</v>
      </c>
      <c r="G423" s="352">
        <v>0</v>
      </c>
      <c r="H423" s="352">
        <v>0</v>
      </c>
      <c r="I423" s="352">
        <v>0</v>
      </c>
      <c r="J423" s="352">
        <v>0</v>
      </c>
      <c r="K423" s="352">
        <v>0</v>
      </c>
      <c r="L423" s="352">
        <v>0</v>
      </c>
      <c r="M423" s="352">
        <v>0</v>
      </c>
      <c r="N423" s="352">
        <v>0</v>
      </c>
      <c r="O423" s="352">
        <v>0</v>
      </c>
      <c r="P423" s="352">
        <v>0</v>
      </c>
      <c r="Q423" s="352">
        <v>0</v>
      </c>
      <c r="R423" s="352">
        <v>0</v>
      </c>
      <c r="S423" s="352">
        <v>0</v>
      </c>
      <c r="T423" s="352">
        <v>0</v>
      </c>
      <c r="U423" s="352">
        <v>0</v>
      </c>
      <c r="V423" s="352">
        <v>0</v>
      </c>
      <c r="W423" s="352">
        <v>0</v>
      </c>
      <c r="X423" s="352">
        <v>0</v>
      </c>
      <c r="Y423" s="352">
        <v>0</v>
      </c>
      <c r="Z423" s="352">
        <v>0</v>
      </c>
      <c r="AA423" s="352">
        <v>0</v>
      </c>
      <c r="AB423" s="352">
        <v>0</v>
      </c>
      <c r="AC423" s="352">
        <v>0</v>
      </c>
      <c r="AD423" s="352">
        <v>0</v>
      </c>
      <c r="AE423" s="352">
        <v>0</v>
      </c>
      <c r="AF423" s="352">
        <v>0</v>
      </c>
      <c r="AG423" s="352">
        <v>0</v>
      </c>
      <c r="AH423" s="352">
        <v>0</v>
      </c>
      <c r="AI423" s="352">
        <v>0</v>
      </c>
      <c r="AJ423" s="352">
        <v>0</v>
      </c>
      <c r="AK423" s="352">
        <v>0</v>
      </c>
      <c r="AL423" s="352">
        <v>0</v>
      </c>
    </row>
    <row r="424" spans="1:38" x14ac:dyDescent="0.35">
      <c r="A424" s="395" t="s">
        <v>117</v>
      </c>
      <c r="B424" s="352">
        <v>0</v>
      </c>
      <c r="C424" s="352">
        <v>0</v>
      </c>
      <c r="D424" s="352">
        <v>0</v>
      </c>
      <c r="E424" s="352">
        <v>0</v>
      </c>
      <c r="F424" s="352">
        <v>0</v>
      </c>
      <c r="G424" s="352">
        <v>0</v>
      </c>
      <c r="H424" s="352">
        <v>0</v>
      </c>
      <c r="I424" s="352">
        <v>0</v>
      </c>
      <c r="J424" s="352">
        <v>0</v>
      </c>
      <c r="K424" s="352">
        <v>0</v>
      </c>
      <c r="L424" s="352">
        <v>0</v>
      </c>
      <c r="M424" s="352">
        <v>0</v>
      </c>
      <c r="N424" s="352">
        <v>0</v>
      </c>
      <c r="O424" s="352">
        <v>0</v>
      </c>
      <c r="P424" s="352">
        <v>0</v>
      </c>
      <c r="Q424" s="352">
        <v>0</v>
      </c>
      <c r="R424" s="352">
        <v>0</v>
      </c>
      <c r="S424" s="352">
        <v>0</v>
      </c>
      <c r="T424" s="352">
        <v>0</v>
      </c>
      <c r="U424" s="352">
        <v>0</v>
      </c>
      <c r="V424" s="352">
        <v>0</v>
      </c>
      <c r="W424" s="352">
        <v>0</v>
      </c>
      <c r="X424" s="352">
        <v>0</v>
      </c>
      <c r="Y424" s="352">
        <v>0</v>
      </c>
      <c r="Z424" s="352">
        <v>0</v>
      </c>
      <c r="AA424" s="352">
        <v>0</v>
      </c>
      <c r="AB424" s="352">
        <v>0</v>
      </c>
      <c r="AC424" s="352">
        <v>0</v>
      </c>
      <c r="AD424" s="352">
        <v>0</v>
      </c>
      <c r="AE424" s="352">
        <v>0</v>
      </c>
      <c r="AF424" s="352">
        <v>0</v>
      </c>
      <c r="AG424" s="352">
        <v>0</v>
      </c>
      <c r="AH424" s="352">
        <v>0</v>
      </c>
      <c r="AI424" s="352">
        <v>0</v>
      </c>
      <c r="AJ424" s="352">
        <v>0</v>
      </c>
      <c r="AK424" s="352">
        <v>0</v>
      </c>
      <c r="AL424" s="352">
        <v>0</v>
      </c>
    </row>
    <row r="425" spans="1:38" x14ac:dyDescent="0.35">
      <c r="A425" s="395" t="s">
        <v>118</v>
      </c>
      <c r="B425" s="352">
        <v>0</v>
      </c>
      <c r="C425" s="352">
        <v>0</v>
      </c>
      <c r="D425" s="352">
        <v>0</v>
      </c>
      <c r="E425" s="352">
        <v>0</v>
      </c>
      <c r="F425" s="352">
        <v>0</v>
      </c>
      <c r="G425" s="352">
        <v>0</v>
      </c>
      <c r="H425" s="352">
        <v>0</v>
      </c>
      <c r="I425" s="352">
        <v>0</v>
      </c>
      <c r="J425" s="352">
        <v>0</v>
      </c>
      <c r="K425" s="352">
        <v>0</v>
      </c>
      <c r="L425" s="352">
        <v>0</v>
      </c>
      <c r="M425" s="352">
        <v>0</v>
      </c>
      <c r="N425" s="352">
        <v>0</v>
      </c>
      <c r="O425" s="352">
        <v>0</v>
      </c>
      <c r="P425" s="352">
        <v>0</v>
      </c>
      <c r="Q425" s="352">
        <v>0</v>
      </c>
      <c r="R425" s="352">
        <v>0</v>
      </c>
      <c r="S425" s="352">
        <v>0</v>
      </c>
      <c r="T425" s="352">
        <v>0</v>
      </c>
      <c r="U425" s="352">
        <v>0</v>
      </c>
      <c r="V425" s="352">
        <v>0</v>
      </c>
      <c r="W425" s="352">
        <v>0</v>
      </c>
      <c r="X425" s="352">
        <v>0</v>
      </c>
      <c r="Y425" s="352">
        <v>0</v>
      </c>
      <c r="Z425" s="352">
        <v>0</v>
      </c>
      <c r="AA425" s="352">
        <v>0</v>
      </c>
      <c r="AB425" s="352">
        <v>0</v>
      </c>
      <c r="AC425" s="352">
        <v>0</v>
      </c>
      <c r="AD425" s="352">
        <v>0</v>
      </c>
      <c r="AE425" s="352">
        <v>0</v>
      </c>
      <c r="AF425" s="352">
        <v>0</v>
      </c>
      <c r="AG425" s="352">
        <v>0</v>
      </c>
      <c r="AH425" s="352">
        <v>0</v>
      </c>
      <c r="AI425" s="352">
        <v>0</v>
      </c>
      <c r="AJ425" s="352">
        <v>0</v>
      </c>
      <c r="AK425" s="352">
        <v>0</v>
      </c>
      <c r="AL425" s="352">
        <v>0</v>
      </c>
    </row>
    <row r="426" spans="1:38" x14ac:dyDescent="0.35">
      <c r="A426" s="395" t="s">
        <v>119</v>
      </c>
      <c r="B426" s="352">
        <v>0</v>
      </c>
      <c r="C426" s="352">
        <v>0</v>
      </c>
      <c r="D426" s="352">
        <v>0</v>
      </c>
      <c r="E426" s="352">
        <v>0</v>
      </c>
      <c r="F426" s="352">
        <v>0</v>
      </c>
      <c r="G426" s="352">
        <v>0</v>
      </c>
      <c r="H426" s="352">
        <v>0</v>
      </c>
      <c r="I426" s="352">
        <v>0</v>
      </c>
      <c r="J426" s="352">
        <v>0</v>
      </c>
      <c r="K426" s="352">
        <v>0</v>
      </c>
      <c r="L426" s="352">
        <v>0</v>
      </c>
      <c r="M426" s="352">
        <v>0</v>
      </c>
      <c r="N426" s="352">
        <v>0</v>
      </c>
      <c r="O426" s="352">
        <v>0</v>
      </c>
      <c r="P426" s="352">
        <v>0</v>
      </c>
      <c r="Q426" s="352">
        <v>0</v>
      </c>
      <c r="R426" s="352">
        <v>0</v>
      </c>
      <c r="S426" s="352">
        <v>0</v>
      </c>
      <c r="T426" s="352">
        <v>0</v>
      </c>
      <c r="U426" s="352">
        <v>0</v>
      </c>
      <c r="V426" s="352">
        <v>0</v>
      </c>
      <c r="W426" s="352">
        <v>0</v>
      </c>
      <c r="X426" s="352">
        <v>0</v>
      </c>
      <c r="Y426" s="352">
        <v>0</v>
      </c>
      <c r="Z426" s="352">
        <v>0</v>
      </c>
      <c r="AA426" s="352">
        <v>0</v>
      </c>
      <c r="AB426" s="352">
        <v>0</v>
      </c>
      <c r="AC426" s="352">
        <v>0</v>
      </c>
      <c r="AD426" s="352">
        <v>0</v>
      </c>
      <c r="AE426" s="352">
        <v>0</v>
      </c>
      <c r="AF426" s="352">
        <v>0</v>
      </c>
      <c r="AG426" s="352">
        <v>0</v>
      </c>
      <c r="AH426" s="352">
        <v>0</v>
      </c>
      <c r="AI426" s="352">
        <v>0</v>
      </c>
      <c r="AJ426" s="352">
        <v>0</v>
      </c>
      <c r="AK426" s="352">
        <v>0</v>
      </c>
      <c r="AL426" s="352">
        <v>0</v>
      </c>
    </row>
    <row r="427" spans="1:38" x14ac:dyDescent="0.35">
      <c r="A427" s="395" t="s">
        <v>120</v>
      </c>
      <c r="B427" s="352">
        <v>0</v>
      </c>
      <c r="C427" s="352">
        <v>0</v>
      </c>
      <c r="D427" s="352">
        <v>0</v>
      </c>
      <c r="E427" s="352">
        <v>0</v>
      </c>
      <c r="F427" s="352">
        <v>0</v>
      </c>
      <c r="G427" s="352">
        <v>0</v>
      </c>
      <c r="H427" s="352">
        <v>0</v>
      </c>
      <c r="I427" s="352">
        <v>0</v>
      </c>
      <c r="J427" s="352">
        <v>0</v>
      </c>
      <c r="K427" s="352">
        <v>0</v>
      </c>
      <c r="L427" s="352">
        <v>0</v>
      </c>
      <c r="M427" s="352">
        <v>0</v>
      </c>
      <c r="N427" s="352">
        <v>0</v>
      </c>
      <c r="O427" s="352">
        <v>0</v>
      </c>
      <c r="P427" s="352">
        <v>0</v>
      </c>
      <c r="Q427" s="352">
        <v>0</v>
      </c>
      <c r="R427" s="352">
        <v>0</v>
      </c>
      <c r="S427" s="352">
        <v>0</v>
      </c>
      <c r="T427" s="352">
        <v>0</v>
      </c>
      <c r="U427" s="352">
        <v>0</v>
      </c>
      <c r="V427" s="352">
        <v>0</v>
      </c>
      <c r="W427" s="352">
        <v>0</v>
      </c>
      <c r="X427" s="352">
        <v>0</v>
      </c>
      <c r="Y427" s="352">
        <v>0</v>
      </c>
      <c r="Z427" s="352">
        <v>0</v>
      </c>
      <c r="AA427" s="352">
        <v>0</v>
      </c>
      <c r="AB427" s="352">
        <v>0</v>
      </c>
      <c r="AC427" s="352">
        <v>0</v>
      </c>
      <c r="AD427" s="352">
        <v>0</v>
      </c>
      <c r="AE427" s="352">
        <v>0</v>
      </c>
      <c r="AF427" s="352">
        <v>0</v>
      </c>
      <c r="AG427" s="352">
        <v>0</v>
      </c>
      <c r="AH427" s="352">
        <v>0</v>
      </c>
      <c r="AI427" s="352">
        <v>0</v>
      </c>
      <c r="AJ427" s="352">
        <v>0</v>
      </c>
      <c r="AK427" s="352">
        <v>0</v>
      </c>
      <c r="AL427" s="352">
        <v>0</v>
      </c>
    </row>
    <row r="428" spans="1:38" x14ac:dyDescent="0.35">
      <c r="A428" s="395" t="s">
        <v>121</v>
      </c>
      <c r="B428" s="352">
        <v>0</v>
      </c>
      <c r="C428" s="352">
        <v>0</v>
      </c>
      <c r="D428" s="352">
        <v>0</v>
      </c>
      <c r="E428" s="352">
        <v>0</v>
      </c>
      <c r="F428" s="352">
        <v>0</v>
      </c>
      <c r="G428" s="352">
        <v>0</v>
      </c>
      <c r="H428" s="352">
        <v>0</v>
      </c>
      <c r="I428" s="352">
        <v>0</v>
      </c>
      <c r="J428" s="352">
        <v>0</v>
      </c>
      <c r="K428" s="352">
        <v>0</v>
      </c>
      <c r="L428" s="352">
        <v>0</v>
      </c>
      <c r="M428" s="352">
        <v>0</v>
      </c>
      <c r="N428" s="352">
        <v>0</v>
      </c>
      <c r="O428" s="352">
        <v>0</v>
      </c>
      <c r="P428" s="352">
        <v>0</v>
      </c>
      <c r="Q428" s="352">
        <v>0</v>
      </c>
      <c r="R428" s="352">
        <v>0</v>
      </c>
      <c r="S428" s="352">
        <v>0</v>
      </c>
      <c r="T428" s="352">
        <v>0</v>
      </c>
      <c r="U428" s="352">
        <v>0</v>
      </c>
      <c r="V428" s="352">
        <v>0</v>
      </c>
      <c r="W428" s="352">
        <v>0</v>
      </c>
      <c r="X428" s="352">
        <v>0</v>
      </c>
      <c r="Y428" s="352">
        <v>0</v>
      </c>
      <c r="Z428" s="352">
        <v>0</v>
      </c>
      <c r="AA428" s="352">
        <v>0</v>
      </c>
      <c r="AB428" s="352">
        <v>0</v>
      </c>
      <c r="AC428" s="352">
        <v>0</v>
      </c>
      <c r="AD428" s="352">
        <v>0</v>
      </c>
      <c r="AE428" s="352">
        <v>0</v>
      </c>
      <c r="AF428" s="352">
        <v>0</v>
      </c>
      <c r="AG428" s="352">
        <v>0</v>
      </c>
      <c r="AH428" s="352">
        <v>0</v>
      </c>
      <c r="AI428" s="352">
        <v>0</v>
      </c>
      <c r="AJ428" s="352">
        <v>0</v>
      </c>
      <c r="AK428" s="352">
        <v>0</v>
      </c>
      <c r="AL428" s="352">
        <v>0</v>
      </c>
    </row>
    <row r="429" spans="1:38" x14ac:dyDescent="0.35">
      <c r="A429" s="395" t="s">
        <v>122</v>
      </c>
      <c r="B429" s="352">
        <v>0</v>
      </c>
      <c r="C429" s="352">
        <v>0</v>
      </c>
      <c r="D429" s="352">
        <v>0</v>
      </c>
      <c r="E429" s="352">
        <v>0</v>
      </c>
      <c r="F429" s="352">
        <v>0</v>
      </c>
      <c r="G429" s="352">
        <v>0</v>
      </c>
      <c r="H429" s="352">
        <v>0</v>
      </c>
      <c r="I429" s="352">
        <v>0</v>
      </c>
      <c r="J429" s="352">
        <v>0</v>
      </c>
      <c r="K429" s="352">
        <v>0</v>
      </c>
      <c r="L429" s="352">
        <v>0</v>
      </c>
      <c r="M429" s="352">
        <v>0</v>
      </c>
      <c r="N429" s="352">
        <v>0</v>
      </c>
      <c r="O429" s="352">
        <v>0</v>
      </c>
      <c r="P429" s="352">
        <v>0</v>
      </c>
      <c r="Q429" s="352">
        <v>0</v>
      </c>
      <c r="R429" s="352">
        <v>0</v>
      </c>
      <c r="S429" s="352">
        <v>0</v>
      </c>
      <c r="T429" s="352">
        <v>0</v>
      </c>
      <c r="U429" s="352">
        <v>0</v>
      </c>
      <c r="V429" s="352">
        <v>0</v>
      </c>
      <c r="W429" s="352">
        <v>0</v>
      </c>
      <c r="X429" s="352">
        <v>0</v>
      </c>
      <c r="Y429" s="352">
        <v>0</v>
      </c>
      <c r="Z429" s="352">
        <v>0</v>
      </c>
      <c r="AA429" s="352">
        <v>0</v>
      </c>
      <c r="AB429" s="352">
        <v>0</v>
      </c>
      <c r="AC429" s="352">
        <v>0</v>
      </c>
      <c r="AD429" s="352">
        <v>0</v>
      </c>
      <c r="AE429" s="352">
        <v>0</v>
      </c>
      <c r="AF429" s="352">
        <v>0</v>
      </c>
      <c r="AG429" s="352">
        <v>0</v>
      </c>
      <c r="AH429" s="352">
        <v>0</v>
      </c>
      <c r="AI429" s="352">
        <v>0</v>
      </c>
      <c r="AJ429" s="352">
        <v>0</v>
      </c>
      <c r="AK429" s="352">
        <v>0</v>
      </c>
      <c r="AL429" s="352">
        <v>0</v>
      </c>
    </row>
    <row r="430" spans="1:38" x14ac:dyDescent="0.35">
      <c r="A430" s="395" t="s">
        <v>123</v>
      </c>
      <c r="B430" s="352">
        <v>0</v>
      </c>
      <c r="C430" s="352">
        <v>0</v>
      </c>
      <c r="D430" s="352">
        <v>0</v>
      </c>
      <c r="E430" s="352">
        <v>0</v>
      </c>
      <c r="F430" s="352">
        <v>0</v>
      </c>
      <c r="G430" s="352">
        <v>0</v>
      </c>
      <c r="H430" s="352">
        <v>0</v>
      </c>
      <c r="I430" s="352">
        <v>0</v>
      </c>
      <c r="J430" s="352">
        <v>0</v>
      </c>
      <c r="K430" s="352">
        <v>0</v>
      </c>
      <c r="L430" s="352">
        <v>0</v>
      </c>
      <c r="M430" s="352">
        <v>0</v>
      </c>
      <c r="N430" s="352">
        <v>0</v>
      </c>
      <c r="O430" s="352">
        <v>0</v>
      </c>
      <c r="P430" s="352">
        <v>0</v>
      </c>
      <c r="Q430" s="352">
        <v>0</v>
      </c>
      <c r="R430" s="352">
        <v>0</v>
      </c>
      <c r="S430" s="352">
        <v>0</v>
      </c>
      <c r="T430" s="352">
        <v>0</v>
      </c>
      <c r="U430" s="352">
        <v>0</v>
      </c>
      <c r="V430" s="352">
        <v>0</v>
      </c>
      <c r="W430" s="352">
        <v>0</v>
      </c>
      <c r="X430" s="352">
        <v>0</v>
      </c>
      <c r="Y430" s="352">
        <v>0</v>
      </c>
      <c r="Z430" s="352">
        <v>0</v>
      </c>
      <c r="AA430" s="352">
        <v>0</v>
      </c>
      <c r="AB430" s="352">
        <v>0</v>
      </c>
      <c r="AC430" s="352">
        <v>0</v>
      </c>
      <c r="AD430" s="352">
        <v>0</v>
      </c>
      <c r="AE430" s="352">
        <v>0</v>
      </c>
      <c r="AF430" s="352">
        <v>0</v>
      </c>
      <c r="AG430" s="352">
        <v>0</v>
      </c>
      <c r="AH430" s="352">
        <v>0</v>
      </c>
      <c r="AI430" s="352">
        <v>0</v>
      </c>
      <c r="AJ430" s="352">
        <v>0</v>
      </c>
      <c r="AK430" s="352">
        <v>0</v>
      </c>
      <c r="AL430" s="352">
        <v>0</v>
      </c>
    </row>
    <row r="431" spans="1:38" x14ac:dyDescent="0.35">
      <c r="A431" s="395" t="s">
        <v>124</v>
      </c>
      <c r="B431" s="352">
        <v>0</v>
      </c>
      <c r="C431" s="352">
        <v>0</v>
      </c>
      <c r="D431" s="352">
        <v>0</v>
      </c>
      <c r="E431" s="352">
        <v>0</v>
      </c>
      <c r="F431" s="352">
        <v>0</v>
      </c>
      <c r="G431" s="352">
        <v>0</v>
      </c>
      <c r="H431" s="352">
        <v>0</v>
      </c>
      <c r="I431" s="352">
        <v>0</v>
      </c>
      <c r="J431" s="352">
        <v>0</v>
      </c>
      <c r="K431" s="352">
        <v>0</v>
      </c>
      <c r="L431" s="352">
        <v>0</v>
      </c>
      <c r="M431" s="352">
        <v>0</v>
      </c>
      <c r="N431" s="352">
        <v>0</v>
      </c>
      <c r="O431" s="352">
        <v>0</v>
      </c>
      <c r="P431" s="352">
        <v>0</v>
      </c>
      <c r="Q431" s="352">
        <v>0</v>
      </c>
      <c r="R431" s="352">
        <v>0</v>
      </c>
      <c r="S431" s="352">
        <v>0</v>
      </c>
      <c r="T431" s="352">
        <v>0</v>
      </c>
      <c r="U431" s="352">
        <v>0</v>
      </c>
      <c r="V431" s="352">
        <v>0</v>
      </c>
      <c r="W431" s="352">
        <v>0</v>
      </c>
      <c r="X431" s="352">
        <v>0</v>
      </c>
      <c r="Y431" s="352">
        <v>0</v>
      </c>
      <c r="Z431" s="352">
        <v>0</v>
      </c>
      <c r="AA431" s="352">
        <v>0</v>
      </c>
      <c r="AB431" s="352">
        <v>0</v>
      </c>
      <c r="AC431" s="352">
        <v>0</v>
      </c>
      <c r="AD431" s="352">
        <v>0</v>
      </c>
      <c r="AE431" s="352">
        <v>0</v>
      </c>
      <c r="AF431" s="352">
        <v>0</v>
      </c>
      <c r="AG431" s="352">
        <v>0</v>
      </c>
      <c r="AH431" s="352">
        <v>0</v>
      </c>
      <c r="AI431" s="352">
        <v>0</v>
      </c>
      <c r="AJ431" s="352">
        <v>0</v>
      </c>
      <c r="AK431" s="352">
        <v>0</v>
      </c>
      <c r="AL431" s="352">
        <v>0</v>
      </c>
    </row>
    <row r="432" spans="1:38" x14ac:dyDescent="0.35">
      <c r="A432" s="395" t="s">
        <v>125</v>
      </c>
      <c r="B432" s="352">
        <v>0</v>
      </c>
      <c r="C432" s="352">
        <v>0</v>
      </c>
      <c r="D432" s="352">
        <v>0</v>
      </c>
      <c r="E432" s="352">
        <v>0</v>
      </c>
      <c r="F432" s="352">
        <v>0</v>
      </c>
      <c r="G432" s="352">
        <v>0</v>
      </c>
      <c r="H432" s="352">
        <v>0</v>
      </c>
      <c r="I432" s="352">
        <v>0</v>
      </c>
      <c r="J432" s="352">
        <v>0</v>
      </c>
      <c r="K432" s="352">
        <v>0</v>
      </c>
      <c r="L432" s="352">
        <v>0</v>
      </c>
      <c r="M432" s="352">
        <v>0</v>
      </c>
      <c r="N432" s="352">
        <v>0</v>
      </c>
      <c r="O432" s="352">
        <v>0</v>
      </c>
      <c r="P432" s="352">
        <v>0</v>
      </c>
      <c r="Q432" s="352">
        <v>0</v>
      </c>
      <c r="R432" s="352">
        <v>0</v>
      </c>
      <c r="S432" s="352">
        <v>0</v>
      </c>
      <c r="T432" s="352">
        <v>0</v>
      </c>
      <c r="U432" s="352">
        <v>0</v>
      </c>
      <c r="V432" s="352">
        <v>0</v>
      </c>
      <c r="W432" s="352">
        <v>0</v>
      </c>
      <c r="X432" s="352">
        <v>0</v>
      </c>
      <c r="Y432" s="352">
        <v>0</v>
      </c>
      <c r="Z432" s="352">
        <v>0</v>
      </c>
      <c r="AA432" s="352">
        <v>0</v>
      </c>
      <c r="AB432" s="352">
        <v>0</v>
      </c>
      <c r="AC432" s="352">
        <v>0</v>
      </c>
      <c r="AD432" s="352">
        <v>0</v>
      </c>
      <c r="AE432" s="352">
        <v>0</v>
      </c>
      <c r="AF432" s="352">
        <v>0</v>
      </c>
      <c r="AG432" s="352">
        <v>0</v>
      </c>
      <c r="AH432" s="352">
        <v>0</v>
      </c>
      <c r="AI432" s="352">
        <v>0</v>
      </c>
      <c r="AJ432" s="352">
        <v>0</v>
      </c>
      <c r="AK432" s="352">
        <v>0</v>
      </c>
      <c r="AL432" s="352">
        <v>0</v>
      </c>
    </row>
    <row r="433" spans="1:38" x14ac:dyDescent="0.35">
      <c r="A433" s="395" t="s">
        <v>126</v>
      </c>
      <c r="B433" s="352">
        <v>0</v>
      </c>
      <c r="C433" s="352">
        <v>0</v>
      </c>
      <c r="D433" s="352">
        <v>0</v>
      </c>
      <c r="E433" s="352">
        <v>0</v>
      </c>
      <c r="F433" s="352">
        <v>0</v>
      </c>
      <c r="G433" s="352">
        <v>0</v>
      </c>
      <c r="H433" s="352">
        <v>0</v>
      </c>
      <c r="I433" s="352">
        <v>0</v>
      </c>
      <c r="J433" s="352">
        <v>0</v>
      </c>
      <c r="K433" s="352">
        <v>0</v>
      </c>
      <c r="L433" s="352">
        <v>0</v>
      </c>
      <c r="M433" s="352">
        <v>0</v>
      </c>
      <c r="N433" s="352">
        <v>0</v>
      </c>
      <c r="O433" s="352">
        <v>0</v>
      </c>
      <c r="P433" s="352">
        <v>0</v>
      </c>
      <c r="Q433" s="352">
        <v>0</v>
      </c>
      <c r="R433" s="352">
        <v>0</v>
      </c>
      <c r="S433" s="352">
        <v>0</v>
      </c>
      <c r="T433" s="352">
        <v>0</v>
      </c>
      <c r="U433" s="352">
        <v>0</v>
      </c>
      <c r="V433" s="352">
        <v>0</v>
      </c>
      <c r="W433" s="352">
        <v>0</v>
      </c>
      <c r="X433" s="352">
        <v>0</v>
      </c>
      <c r="Y433" s="352">
        <v>0</v>
      </c>
      <c r="Z433" s="352">
        <v>0</v>
      </c>
      <c r="AA433" s="352">
        <v>0</v>
      </c>
      <c r="AB433" s="352">
        <v>0</v>
      </c>
      <c r="AC433" s="352">
        <v>0</v>
      </c>
      <c r="AD433" s="352">
        <v>0</v>
      </c>
      <c r="AE433" s="352">
        <v>0</v>
      </c>
      <c r="AF433" s="352">
        <v>0</v>
      </c>
      <c r="AG433" s="352">
        <v>0</v>
      </c>
      <c r="AH433" s="352">
        <v>0</v>
      </c>
      <c r="AI433" s="352">
        <v>0</v>
      </c>
      <c r="AJ433" s="352">
        <v>0</v>
      </c>
      <c r="AK433" s="352">
        <v>0</v>
      </c>
      <c r="AL433" s="352">
        <v>0</v>
      </c>
    </row>
    <row r="434" spans="1:38" x14ac:dyDescent="0.35">
      <c r="A434" s="395" t="s">
        <v>127</v>
      </c>
      <c r="B434" s="352">
        <v>0</v>
      </c>
      <c r="C434" s="352">
        <v>0</v>
      </c>
      <c r="D434" s="352">
        <v>0</v>
      </c>
      <c r="E434" s="352">
        <v>0</v>
      </c>
      <c r="F434" s="352">
        <v>0</v>
      </c>
      <c r="G434" s="352">
        <v>0</v>
      </c>
      <c r="H434" s="352">
        <v>0</v>
      </c>
      <c r="I434" s="352">
        <v>0</v>
      </c>
      <c r="J434" s="352">
        <v>0</v>
      </c>
      <c r="K434" s="352">
        <v>0</v>
      </c>
      <c r="L434" s="352">
        <v>0</v>
      </c>
      <c r="M434" s="352">
        <v>0</v>
      </c>
      <c r="N434" s="352">
        <v>0</v>
      </c>
      <c r="O434" s="352">
        <v>0</v>
      </c>
      <c r="P434" s="352">
        <v>0</v>
      </c>
      <c r="Q434" s="352">
        <v>0</v>
      </c>
      <c r="R434" s="352">
        <v>0</v>
      </c>
      <c r="S434" s="352">
        <v>0</v>
      </c>
      <c r="T434" s="352">
        <v>0</v>
      </c>
      <c r="U434" s="352">
        <v>0</v>
      </c>
      <c r="V434" s="352">
        <v>0</v>
      </c>
      <c r="W434" s="352">
        <v>0</v>
      </c>
      <c r="X434" s="352">
        <v>0</v>
      </c>
      <c r="Y434" s="352">
        <v>0</v>
      </c>
      <c r="Z434" s="352">
        <v>0</v>
      </c>
      <c r="AA434" s="352">
        <v>0</v>
      </c>
      <c r="AB434" s="352">
        <v>0</v>
      </c>
      <c r="AC434" s="352">
        <v>0</v>
      </c>
      <c r="AD434" s="352">
        <v>0</v>
      </c>
      <c r="AE434" s="352">
        <v>0</v>
      </c>
      <c r="AF434" s="352">
        <v>0</v>
      </c>
      <c r="AG434" s="352">
        <v>0</v>
      </c>
      <c r="AH434" s="352">
        <v>0</v>
      </c>
      <c r="AI434" s="352">
        <v>0</v>
      </c>
      <c r="AJ434" s="352">
        <v>0</v>
      </c>
      <c r="AK434" s="352">
        <v>0</v>
      </c>
      <c r="AL434" s="352">
        <v>0</v>
      </c>
    </row>
    <row r="435" spans="1:38" x14ac:dyDescent="0.35">
      <c r="A435" s="395" t="s">
        <v>128</v>
      </c>
      <c r="B435" s="352">
        <v>0</v>
      </c>
      <c r="C435" s="352">
        <v>0</v>
      </c>
      <c r="D435" s="352">
        <v>0</v>
      </c>
      <c r="E435" s="352">
        <v>0</v>
      </c>
      <c r="F435" s="352">
        <v>0</v>
      </c>
      <c r="G435" s="352">
        <v>0</v>
      </c>
      <c r="H435" s="352">
        <v>0</v>
      </c>
      <c r="I435" s="352">
        <v>0</v>
      </c>
      <c r="J435" s="352">
        <v>0</v>
      </c>
      <c r="K435" s="352">
        <v>0</v>
      </c>
      <c r="L435" s="352">
        <v>0</v>
      </c>
      <c r="M435" s="352">
        <v>0</v>
      </c>
      <c r="N435" s="352">
        <v>0</v>
      </c>
      <c r="O435" s="352">
        <v>0</v>
      </c>
      <c r="P435" s="352">
        <v>0</v>
      </c>
      <c r="Q435" s="352">
        <v>0</v>
      </c>
      <c r="R435" s="352">
        <v>0</v>
      </c>
      <c r="S435" s="352">
        <v>0</v>
      </c>
      <c r="T435" s="352">
        <v>0</v>
      </c>
      <c r="U435" s="352">
        <v>0</v>
      </c>
      <c r="V435" s="352">
        <v>0</v>
      </c>
      <c r="W435" s="352">
        <v>0</v>
      </c>
      <c r="X435" s="352">
        <v>0</v>
      </c>
      <c r="Y435" s="352">
        <v>0</v>
      </c>
      <c r="Z435" s="352">
        <v>0</v>
      </c>
      <c r="AA435" s="352">
        <v>0</v>
      </c>
      <c r="AB435" s="352">
        <v>0</v>
      </c>
      <c r="AC435" s="352">
        <v>0</v>
      </c>
      <c r="AD435" s="352">
        <v>0</v>
      </c>
      <c r="AE435" s="352">
        <v>0</v>
      </c>
      <c r="AF435" s="352">
        <v>0</v>
      </c>
      <c r="AG435" s="352">
        <v>0</v>
      </c>
      <c r="AH435" s="352">
        <v>0</v>
      </c>
      <c r="AI435" s="352">
        <v>0</v>
      </c>
      <c r="AJ435" s="352">
        <v>0</v>
      </c>
      <c r="AK435" s="352">
        <v>0</v>
      </c>
      <c r="AL435" s="352">
        <v>0</v>
      </c>
    </row>
    <row r="436" spans="1:38" x14ac:dyDescent="0.35">
      <c r="A436" s="395" t="s">
        <v>129</v>
      </c>
      <c r="B436" s="352">
        <v>0</v>
      </c>
      <c r="C436" s="352">
        <v>0</v>
      </c>
      <c r="D436" s="352">
        <v>0</v>
      </c>
      <c r="E436" s="352">
        <v>0</v>
      </c>
      <c r="F436" s="352">
        <v>0</v>
      </c>
      <c r="G436" s="352">
        <v>0</v>
      </c>
      <c r="H436" s="352">
        <v>0</v>
      </c>
      <c r="I436" s="352">
        <v>0</v>
      </c>
      <c r="J436" s="352">
        <v>0</v>
      </c>
      <c r="K436" s="352">
        <v>0</v>
      </c>
      <c r="L436" s="352">
        <v>0</v>
      </c>
      <c r="M436" s="352">
        <v>0</v>
      </c>
      <c r="N436" s="352">
        <v>0</v>
      </c>
      <c r="O436" s="352">
        <v>0</v>
      </c>
      <c r="P436" s="352">
        <v>0</v>
      </c>
      <c r="Q436" s="352">
        <v>0</v>
      </c>
      <c r="R436" s="352">
        <v>0</v>
      </c>
      <c r="S436" s="352">
        <v>0</v>
      </c>
      <c r="T436" s="352">
        <v>0</v>
      </c>
      <c r="U436" s="352">
        <v>0</v>
      </c>
      <c r="V436" s="352">
        <v>0</v>
      </c>
      <c r="W436" s="352">
        <v>0</v>
      </c>
      <c r="X436" s="352">
        <v>0</v>
      </c>
      <c r="Y436" s="352">
        <v>0</v>
      </c>
      <c r="Z436" s="352">
        <v>0</v>
      </c>
      <c r="AA436" s="352">
        <v>0</v>
      </c>
      <c r="AB436" s="352">
        <v>0</v>
      </c>
      <c r="AC436" s="352">
        <v>0</v>
      </c>
      <c r="AD436" s="352">
        <v>0</v>
      </c>
      <c r="AE436" s="352">
        <v>0</v>
      </c>
      <c r="AF436" s="352">
        <v>0</v>
      </c>
      <c r="AG436" s="352">
        <v>0</v>
      </c>
      <c r="AH436" s="352">
        <v>0</v>
      </c>
      <c r="AI436" s="352">
        <v>0</v>
      </c>
      <c r="AJ436" s="352">
        <v>0</v>
      </c>
      <c r="AK436" s="352">
        <v>0</v>
      </c>
      <c r="AL436" s="352">
        <v>0</v>
      </c>
    </row>
    <row r="437" spans="1:38" x14ac:dyDescent="0.35">
      <c r="A437" s="395" t="s">
        <v>130</v>
      </c>
      <c r="B437" s="352">
        <v>0</v>
      </c>
      <c r="C437" s="352">
        <v>0</v>
      </c>
      <c r="D437" s="352">
        <v>0</v>
      </c>
      <c r="E437" s="352">
        <v>0</v>
      </c>
      <c r="F437" s="352">
        <v>0</v>
      </c>
      <c r="G437" s="352">
        <v>0</v>
      </c>
      <c r="H437" s="352">
        <v>0</v>
      </c>
      <c r="I437" s="352">
        <v>0</v>
      </c>
      <c r="J437" s="352">
        <v>0</v>
      </c>
      <c r="K437" s="352">
        <v>0</v>
      </c>
      <c r="L437" s="352">
        <v>0</v>
      </c>
      <c r="M437" s="352">
        <v>0</v>
      </c>
      <c r="N437" s="352">
        <v>0</v>
      </c>
      <c r="O437" s="352">
        <v>0</v>
      </c>
      <c r="P437" s="352">
        <v>0</v>
      </c>
      <c r="Q437" s="352">
        <v>0</v>
      </c>
      <c r="R437" s="352">
        <v>0</v>
      </c>
      <c r="S437" s="352">
        <v>0</v>
      </c>
      <c r="T437" s="352">
        <v>0</v>
      </c>
      <c r="U437" s="352">
        <v>0</v>
      </c>
      <c r="V437" s="352">
        <v>0</v>
      </c>
      <c r="W437" s="352">
        <v>0</v>
      </c>
      <c r="X437" s="352">
        <v>0</v>
      </c>
      <c r="Y437" s="352">
        <v>0</v>
      </c>
      <c r="Z437" s="352">
        <v>0</v>
      </c>
      <c r="AA437" s="352">
        <v>0</v>
      </c>
      <c r="AB437" s="352">
        <v>0</v>
      </c>
      <c r="AC437" s="352">
        <v>0</v>
      </c>
      <c r="AD437" s="352">
        <v>0</v>
      </c>
      <c r="AE437" s="352">
        <v>0</v>
      </c>
      <c r="AF437" s="352">
        <v>0</v>
      </c>
      <c r="AG437" s="352">
        <v>0</v>
      </c>
      <c r="AH437" s="352">
        <v>0</v>
      </c>
      <c r="AI437" s="352">
        <v>0</v>
      </c>
      <c r="AJ437" s="352">
        <v>0</v>
      </c>
      <c r="AK437" s="352">
        <v>0</v>
      </c>
      <c r="AL437" s="352">
        <v>0</v>
      </c>
    </row>
    <row r="438" spans="1:38" x14ac:dyDescent="0.35">
      <c r="A438" s="395" t="s">
        <v>131</v>
      </c>
      <c r="B438" s="352">
        <v>0</v>
      </c>
      <c r="C438" s="352">
        <v>0</v>
      </c>
      <c r="D438" s="352">
        <v>0</v>
      </c>
      <c r="E438" s="352">
        <v>0</v>
      </c>
      <c r="F438" s="352">
        <v>0</v>
      </c>
      <c r="G438" s="352">
        <v>0</v>
      </c>
      <c r="H438" s="352">
        <v>0</v>
      </c>
      <c r="I438" s="352">
        <v>0</v>
      </c>
      <c r="J438" s="352">
        <v>0</v>
      </c>
      <c r="K438" s="352">
        <v>0</v>
      </c>
      <c r="L438" s="352">
        <v>0</v>
      </c>
      <c r="M438" s="352">
        <v>0</v>
      </c>
      <c r="N438" s="352">
        <v>0</v>
      </c>
      <c r="O438" s="352">
        <v>0</v>
      </c>
      <c r="P438" s="352">
        <v>0</v>
      </c>
      <c r="Q438" s="352">
        <v>0</v>
      </c>
      <c r="R438" s="352">
        <v>0</v>
      </c>
      <c r="S438" s="352">
        <v>0</v>
      </c>
      <c r="T438" s="352">
        <v>0</v>
      </c>
      <c r="U438" s="352">
        <v>0</v>
      </c>
      <c r="V438" s="352">
        <v>0</v>
      </c>
      <c r="W438" s="352">
        <v>0</v>
      </c>
      <c r="X438" s="352">
        <v>0</v>
      </c>
      <c r="Y438" s="352">
        <v>0</v>
      </c>
      <c r="Z438" s="352">
        <v>0</v>
      </c>
      <c r="AA438" s="352">
        <v>0</v>
      </c>
      <c r="AB438" s="352">
        <v>0</v>
      </c>
      <c r="AC438" s="352">
        <v>0</v>
      </c>
      <c r="AD438" s="352">
        <v>0</v>
      </c>
      <c r="AE438" s="352">
        <v>0</v>
      </c>
      <c r="AF438" s="352">
        <v>0</v>
      </c>
      <c r="AG438" s="352">
        <v>0</v>
      </c>
      <c r="AH438" s="352">
        <v>0</v>
      </c>
      <c r="AI438" s="352">
        <v>0</v>
      </c>
      <c r="AJ438" s="352">
        <v>0</v>
      </c>
      <c r="AK438" s="352">
        <v>0</v>
      </c>
      <c r="AL438" s="352">
        <v>0</v>
      </c>
    </row>
    <row r="439" spans="1:38" x14ac:dyDescent="0.35">
      <c r="A439" s="395" t="s">
        <v>132</v>
      </c>
      <c r="B439" s="352">
        <v>0</v>
      </c>
      <c r="C439" s="352">
        <v>0</v>
      </c>
      <c r="D439" s="352">
        <v>0</v>
      </c>
      <c r="E439" s="352">
        <v>0</v>
      </c>
      <c r="F439" s="352">
        <v>0</v>
      </c>
      <c r="G439" s="352">
        <v>0</v>
      </c>
      <c r="H439" s="352">
        <v>0</v>
      </c>
      <c r="I439" s="352">
        <v>0</v>
      </c>
      <c r="J439" s="352">
        <v>0</v>
      </c>
      <c r="K439" s="352">
        <v>0</v>
      </c>
      <c r="L439" s="352">
        <v>0</v>
      </c>
      <c r="M439" s="352">
        <v>0</v>
      </c>
      <c r="N439" s="352">
        <v>0</v>
      </c>
      <c r="O439" s="352">
        <v>0</v>
      </c>
      <c r="P439" s="352">
        <v>0</v>
      </c>
      <c r="Q439" s="352">
        <v>0</v>
      </c>
      <c r="R439" s="352">
        <v>0</v>
      </c>
      <c r="S439" s="352">
        <v>0</v>
      </c>
      <c r="T439" s="352">
        <v>0</v>
      </c>
      <c r="U439" s="352">
        <v>0</v>
      </c>
      <c r="V439" s="352">
        <v>0</v>
      </c>
      <c r="W439" s="352">
        <v>0</v>
      </c>
      <c r="X439" s="352">
        <v>0</v>
      </c>
      <c r="Y439" s="352">
        <v>0</v>
      </c>
      <c r="Z439" s="352">
        <v>0</v>
      </c>
      <c r="AA439" s="352">
        <v>0</v>
      </c>
      <c r="AB439" s="352">
        <v>0</v>
      </c>
      <c r="AC439" s="352">
        <v>0</v>
      </c>
      <c r="AD439" s="352">
        <v>0</v>
      </c>
      <c r="AE439" s="352">
        <v>0</v>
      </c>
      <c r="AF439" s="352">
        <v>0</v>
      </c>
      <c r="AG439" s="352">
        <v>0</v>
      </c>
      <c r="AH439" s="352">
        <v>0</v>
      </c>
      <c r="AI439" s="352">
        <v>0</v>
      </c>
      <c r="AJ439" s="352">
        <v>0</v>
      </c>
      <c r="AK439" s="352">
        <v>0</v>
      </c>
      <c r="AL439" s="352">
        <v>0</v>
      </c>
    </row>
    <row r="440" spans="1:38" x14ac:dyDescent="0.35">
      <c r="A440" s="395" t="s">
        <v>133</v>
      </c>
      <c r="B440" s="352">
        <v>0</v>
      </c>
      <c r="C440" s="352">
        <v>0</v>
      </c>
      <c r="D440" s="352">
        <v>0</v>
      </c>
      <c r="E440" s="352">
        <v>0</v>
      </c>
      <c r="F440" s="352">
        <v>0</v>
      </c>
      <c r="G440" s="352">
        <v>0</v>
      </c>
      <c r="H440" s="352">
        <v>0</v>
      </c>
      <c r="I440" s="352">
        <v>0</v>
      </c>
      <c r="J440" s="352">
        <v>0</v>
      </c>
      <c r="K440" s="352">
        <v>0</v>
      </c>
      <c r="L440" s="352">
        <v>0</v>
      </c>
      <c r="M440" s="352">
        <v>0</v>
      </c>
      <c r="N440" s="352">
        <v>0</v>
      </c>
      <c r="O440" s="352">
        <v>0</v>
      </c>
      <c r="P440" s="352">
        <v>0</v>
      </c>
      <c r="Q440" s="352">
        <v>0</v>
      </c>
      <c r="R440" s="352">
        <v>0</v>
      </c>
      <c r="S440" s="352">
        <v>0</v>
      </c>
      <c r="T440" s="352">
        <v>0</v>
      </c>
      <c r="U440" s="352">
        <v>0</v>
      </c>
      <c r="V440" s="352">
        <v>0</v>
      </c>
      <c r="W440" s="352">
        <v>0</v>
      </c>
      <c r="X440" s="352">
        <v>0</v>
      </c>
      <c r="Y440" s="352">
        <v>0</v>
      </c>
      <c r="Z440" s="352">
        <v>0</v>
      </c>
      <c r="AA440" s="352">
        <v>0</v>
      </c>
      <c r="AB440" s="352">
        <v>0</v>
      </c>
      <c r="AC440" s="352">
        <v>0</v>
      </c>
      <c r="AD440" s="352">
        <v>0</v>
      </c>
      <c r="AE440" s="352">
        <v>0</v>
      </c>
      <c r="AF440" s="352">
        <v>0</v>
      </c>
      <c r="AG440" s="352">
        <v>0</v>
      </c>
      <c r="AH440" s="352">
        <v>0</v>
      </c>
      <c r="AI440" s="352">
        <v>0</v>
      </c>
      <c r="AJ440" s="352">
        <v>0</v>
      </c>
      <c r="AK440" s="352">
        <v>0</v>
      </c>
      <c r="AL440" s="352">
        <v>0</v>
      </c>
    </row>
    <row r="441" spans="1:38" x14ac:dyDescent="0.35">
      <c r="A441" s="395" t="s">
        <v>134</v>
      </c>
      <c r="B441" s="352">
        <v>0</v>
      </c>
      <c r="C441" s="352">
        <v>0</v>
      </c>
      <c r="D441" s="352">
        <v>0</v>
      </c>
      <c r="E441" s="352">
        <v>0</v>
      </c>
      <c r="F441" s="352">
        <v>0</v>
      </c>
      <c r="G441" s="352">
        <v>0</v>
      </c>
      <c r="H441" s="352">
        <v>0</v>
      </c>
      <c r="I441" s="352">
        <v>0</v>
      </c>
      <c r="J441" s="352">
        <v>0</v>
      </c>
      <c r="K441" s="352">
        <v>0</v>
      </c>
      <c r="L441" s="352">
        <v>0</v>
      </c>
      <c r="M441" s="352">
        <v>0</v>
      </c>
      <c r="N441" s="352">
        <v>0</v>
      </c>
      <c r="O441" s="352">
        <v>0</v>
      </c>
      <c r="P441" s="352">
        <v>0</v>
      </c>
      <c r="Q441" s="352">
        <v>0</v>
      </c>
      <c r="R441" s="352">
        <v>0</v>
      </c>
      <c r="S441" s="352">
        <v>0</v>
      </c>
      <c r="T441" s="352">
        <v>0</v>
      </c>
      <c r="U441" s="352">
        <v>0</v>
      </c>
      <c r="V441" s="352">
        <v>0</v>
      </c>
      <c r="W441" s="352">
        <v>0</v>
      </c>
      <c r="X441" s="352">
        <v>0</v>
      </c>
      <c r="Y441" s="352">
        <v>0</v>
      </c>
      <c r="Z441" s="352">
        <v>0</v>
      </c>
      <c r="AA441" s="352">
        <v>0</v>
      </c>
      <c r="AB441" s="352">
        <v>0</v>
      </c>
      <c r="AC441" s="352">
        <v>0</v>
      </c>
      <c r="AD441" s="352">
        <v>0</v>
      </c>
      <c r="AE441" s="352">
        <v>0</v>
      </c>
      <c r="AF441" s="352">
        <v>0</v>
      </c>
      <c r="AG441" s="352">
        <v>0</v>
      </c>
      <c r="AH441" s="352">
        <v>0</v>
      </c>
      <c r="AI441" s="352">
        <v>0</v>
      </c>
      <c r="AJ441" s="352">
        <v>0</v>
      </c>
      <c r="AK441" s="352">
        <v>0</v>
      </c>
      <c r="AL441" s="352">
        <v>0</v>
      </c>
    </row>
    <row r="442" spans="1:38" x14ac:dyDescent="0.35">
      <c r="A442" s="395" t="s">
        <v>135</v>
      </c>
      <c r="B442" s="352">
        <v>0</v>
      </c>
      <c r="C442" s="352">
        <v>0</v>
      </c>
      <c r="D442" s="352">
        <v>0</v>
      </c>
      <c r="E442" s="352">
        <v>0</v>
      </c>
      <c r="F442" s="352">
        <v>0</v>
      </c>
      <c r="G442" s="352">
        <v>0</v>
      </c>
      <c r="H442" s="352">
        <v>0</v>
      </c>
      <c r="I442" s="352">
        <v>0</v>
      </c>
      <c r="J442" s="352">
        <v>0</v>
      </c>
      <c r="K442" s="352">
        <v>0</v>
      </c>
      <c r="L442" s="352">
        <v>0</v>
      </c>
      <c r="M442" s="352">
        <v>0</v>
      </c>
      <c r="N442" s="352">
        <v>0</v>
      </c>
      <c r="O442" s="352">
        <v>0</v>
      </c>
      <c r="P442" s="352">
        <v>0</v>
      </c>
      <c r="Q442" s="352">
        <v>0</v>
      </c>
      <c r="R442" s="352">
        <v>0</v>
      </c>
      <c r="S442" s="352">
        <v>0</v>
      </c>
      <c r="T442" s="352">
        <v>0</v>
      </c>
      <c r="U442" s="352">
        <v>0</v>
      </c>
      <c r="V442" s="352">
        <v>0</v>
      </c>
      <c r="W442" s="352">
        <v>0</v>
      </c>
      <c r="X442" s="352">
        <v>0</v>
      </c>
      <c r="Y442" s="352">
        <v>0</v>
      </c>
      <c r="Z442" s="352">
        <v>0</v>
      </c>
      <c r="AA442" s="352">
        <v>0</v>
      </c>
      <c r="AB442" s="352">
        <v>0</v>
      </c>
      <c r="AC442" s="352">
        <v>0</v>
      </c>
      <c r="AD442" s="352">
        <v>0</v>
      </c>
      <c r="AE442" s="352">
        <v>0</v>
      </c>
      <c r="AF442" s="352">
        <v>0</v>
      </c>
      <c r="AG442" s="352">
        <v>0</v>
      </c>
      <c r="AH442" s="352">
        <v>0</v>
      </c>
      <c r="AI442" s="352">
        <v>0</v>
      </c>
      <c r="AJ442" s="352">
        <v>0</v>
      </c>
      <c r="AK442" s="352">
        <v>0</v>
      </c>
      <c r="AL442" s="352">
        <v>0</v>
      </c>
    </row>
    <row r="443" spans="1:38" x14ac:dyDescent="0.35">
      <c r="A443" s="395" t="s">
        <v>196</v>
      </c>
      <c r="B443" s="352">
        <v>0</v>
      </c>
      <c r="C443" s="352">
        <v>0</v>
      </c>
      <c r="D443" s="352">
        <v>0</v>
      </c>
      <c r="E443" s="352">
        <v>0</v>
      </c>
      <c r="F443" s="352">
        <v>0</v>
      </c>
      <c r="G443" s="352">
        <v>0</v>
      </c>
      <c r="H443" s="352">
        <v>0</v>
      </c>
      <c r="I443" s="352">
        <v>0</v>
      </c>
      <c r="J443" s="352">
        <v>0</v>
      </c>
      <c r="K443" s="352">
        <v>0</v>
      </c>
      <c r="L443" s="352">
        <v>0</v>
      </c>
      <c r="M443" s="352">
        <v>0</v>
      </c>
      <c r="N443" s="352">
        <v>0</v>
      </c>
      <c r="O443" s="352">
        <v>0</v>
      </c>
      <c r="P443" s="352">
        <v>0</v>
      </c>
      <c r="Q443" s="352">
        <v>0</v>
      </c>
      <c r="R443" s="352">
        <v>0</v>
      </c>
      <c r="S443" s="352">
        <v>0</v>
      </c>
      <c r="T443" s="352">
        <v>0</v>
      </c>
      <c r="U443" s="352">
        <v>0</v>
      </c>
      <c r="V443" s="352">
        <v>0</v>
      </c>
      <c r="W443" s="352">
        <v>0</v>
      </c>
      <c r="X443" s="352">
        <v>0</v>
      </c>
      <c r="Y443" s="352">
        <v>0</v>
      </c>
      <c r="Z443" s="352">
        <v>0</v>
      </c>
      <c r="AA443" s="352">
        <v>0</v>
      </c>
      <c r="AB443" s="352">
        <v>0</v>
      </c>
      <c r="AC443" s="352">
        <v>0</v>
      </c>
      <c r="AD443" s="352">
        <v>0</v>
      </c>
      <c r="AE443" s="352">
        <v>0</v>
      </c>
      <c r="AF443" s="352">
        <v>0</v>
      </c>
      <c r="AG443" s="352">
        <v>0</v>
      </c>
      <c r="AH443" s="352">
        <v>0</v>
      </c>
      <c r="AI443" s="352">
        <v>0</v>
      </c>
      <c r="AJ443" s="352">
        <v>0</v>
      </c>
      <c r="AK443" s="352">
        <v>0</v>
      </c>
      <c r="AL443" s="352">
        <v>0</v>
      </c>
    </row>
    <row r="444" spans="1:38" x14ac:dyDescent="0.35">
      <c r="A444" s="395" t="s">
        <v>136</v>
      </c>
      <c r="B444" s="352">
        <v>0</v>
      </c>
      <c r="C444" s="352">
        <v>0</v>
      </c>
      <c r="D444" s="352">
        <v>0</v>
      </c>
      <c r="E444" s="352">
        <v>0</v>
      </c>
      <c r="F444" s="352">
        <v>0</v>
      </c>
      <c r="G444" s="352">
        <v>0</v>
      </c>
      <c r="H444" s="352">
        <v>0</v>
      </c>
      <c r="I444" s="352">
        <v>0</v>
      </c>
      <c r="J444" s="352">
        <v>0</v>
      </c>
      <c r="K444" s="352">
        <v>0</v>
      </c>
      <c r="L444" s="352">
        <v>0</v>
      </c>
      <c r="M444" s="352">
        <v>0</v>
      </c>
      <c r="N444" s="352">
        <v>0</v>
      </c>
      <c r="O444" s="352">
        <v>0</v>
      </c>
      <c r="P444" s="352">
        <v>0</v>
      </c>
      <c r="Q444" s="352">
        <v>0</v>
      </c>
      <c r="R444" s="352">
        <v>0</v>
      </c>
      <c r="S444" s="352">
        <v>0</v>
      </c>
      <c r="T444" s="352">
        <v>0</v>
      </c>
      <c r="U444" s="352">
        <v>0</v>
      </c>
      <c r="V444" s="352">
        <v>0</v>
      </c>
      <c r="W444" s="352">
        <v>0</v>
      </c>
      <c r="X444" s="352">
        <v>0</v>
      </c>
      <c r="Y444" s="352">
        <v>0</v>
      </c>
      <c r="Z444" s="352">
        <v>0</v>
      </c>
      <c r="AA444" s="352">
        <v>0</v>
      </c>
      <c r="AB444" s="352">
        <v>0</v>
      </c>
      <c r="AC444" s="352">
        <v>0</v>
      </c>
      <c r="AD444" s="352">
        <v>0</v>
      </c>
      <c r="AE444" s="352">
        <v>0</v>
      </c>
      <c r="AF444" s="352">
        <v>0</v>
      </c>
      <c r="AG444" s="352">
        <v>0</v>
      </c>
      <c r="AH444" s="352">
        <v>0</v>
      </c>
      <c r="AI444" s="352">
        <v>0</v>
      </c>
      <c r="AJ444" s="352">
        <v>0</v>
      </c>
      <c r="AK444" s="352">
        <v>0</v>
      </c>
      <c r="AL444" s="352">
        <v>0</v>
      </c>
    </row>
    <row r="445" spans="1:38" x14ac:dyDescent="0.35">
      <c r="A445" s="395" t="s">
        <v>857</v>
      </c>
      <c r="B445" s="352">
        <v>0</v>
      </c>
      <c r="C445" s="352">
        <v>0</v>
      </c>
      <c r="D445" s="352">
        <v>0</v>
      </c>
      <c r="E445" s="352">
        <v>0</v>
      </c>
      <c r="F445" s="352">
        <v>0</v>
      </c>
      <c r="G445" s="352">
        <v>0</v>
      </c>
      <c r="H445" s="352">
        <v>0</v>
      </c>
      <c r="I445" s="352">
        <v>0</v>
      </c>
      <c r="J445" s="352">
        <v>0</v>
      </c>
      <c r="K445" s="352">
        <v>0</v>
      </c>
      <c r="L445" s="352">
        <v>0</v>
      </c>
      <c r="M445" s="352">
        <v>0</v>
      </c>
      <c r="N445" s="352">
        <v>0</v>
      </c>
      <c r="O445" s="352">
        <v>0</v>
      </c>
      <c r="P445" s="352">
        <v>0</v>
      </c>
      <c r="Q445" s="352">
        <v>0</v>
      </c>
      <c r="R445" s="352">
        <v>0</v>
      </c>
      <c r="S445" s="352">
        <v>0</v>
      </c>
      <c r="T445" s="352">
        <v>0</v>
      </c>
      <c r="U445" s="352">
        <v>0</v>
      </c>
      <c r="V445" s="352">
        <v>0</v>
      </c>
      <c r="W445" s="352">
        <v>0</v>
      </c>
      <c r="X445" s="352">
        <v>0</v>
      </c>
      <c r="Y445" s="352">
        <v>0</v>
      </c>
      <c r="Z445" s="352">
        <v>0</v>
      </c>
      <c r="AA445" s="352">
        <v>0</v>
      </c>
      <c r="AB445" s="352">
        <v>0</v>
      </c>
      <c r="AC445" s="352">
        <v>0</v>
      </c>
      <c r="AD445" s="352">
        <v>0</v>
      </c>
      <c r="AE445" s="352">
        <v>0</v>
      </c>
      <c r="AF445" s="352">
        <v>0</v>
      </c>
      <c r="AG445" s="352">
        <v>0</v>
      </c>
      <c r="AH445" s="352">
        <v>0</v>
      </c>
      <c r="AI445" s="352">
        <v>0</v>
      </c>
      <c r="AJ445" s="352">
        <v>0</v>
      </c>
      <c r="AK445" s="352">
        <v>0</v>
      </c>
      <c r="AL445" s="352">
        <v>0</v>
      </c>
    </row>
    <row r="446" spans="1:38" x14ac:dyDescent="0.35">
      <c r="A446" s="395" t="s">
        <v>218</v>
      </c>
      <c r="B446" s="352">
        <v>0</v>
      </c>
      <c r="C446" s="352">
        <v>0</v>
      </c>
      <c r="D446" s="352">
        <v>0</v>
      </c>
      <c r="E446" s="352">
        <v>0</v>
      </c>
      <c r="F446" s="352">
        <v>0</v>
      </c>
      <c r="G446" s="352">
        <v>0</v>
      </c>
      <c r="H446" s="352">
        <v>0</v>
      </c>
      <c r="I446" s="352">
        <v>0</v>
      </c>
      <c r="J446" s="352">
        <v>0</v>
      </c>
      <c r="K446" s="352">
        <v>0</v>
      </c>
      <c r="L446" s="352">
        <v>0</v>
      </c>
      <c r="M446" s="352">
        <v>0</v>
      </c>
      <c r="N446" s="352">
        <v>0</v>
      </c>
      <c r="O446" s="352">
        <v>0</v>
      </c>
      <c r="P446" s="352">
        <v>0</v>
      </c>
      <c r="Q446" s="352">
        <v>0</v>
      </c>
      <c r="R446" s="352">
        <v>0</v>
      </c>
      <c r="S446" s="352">
        <v>0</v>
      </c>
      <c r="T446" s="352">
        <v>0</v>
      </c>
      <c r="U446" s="352">
        <v>0</v>
      </c>
      <c r="V446" s="352">
        <v>0</v>
      </c>
      <c r="W446" s="352">
        <v>0</v>
      </c>
      <c r="X446" s="352">
        <v>0</v>
      </c>
      <c r="Y446" s="352">
        <v>0</v>
      </c>
      <c r="Z446" s="352">
        <v>0</v>
      </c>
      <c r="AA446" s="352">
        <v>0</v>
      </c>
      <c r="AB446" s="352">
        <v>0</v>
      </c>
      <c r="AC446" s="352">
        <v>0</v>
      </c>
      <c r="AD446" s="352">
        <v>0</v>
      </c>
      <c r="AE446" s="352">
        <v>0</v>
      </c>
      <c r="AF446" s="352">
        <v>0</v>
      </c>
      <c r="AG446" s="352">
        <v>0</v>
      </c>
      <c r="AH446" s="352">
        <v>0</v>
      </c>
      <c r="AI446" s="352">
        <v>0</v>
      </c>
      <c r="AJ446" s="352">
        <v>0</v>
      </c>
      <c r="AK446" s="352">
        <v>0</v>
      </c>
      <c r="AL446" s="352">
        <v>0</v>
      </c>
    </row>
    <row r="447" spans="1:38" x14ac:dyDescent="0.35">
      <c r="A447" s="395" t="s">
        <v>858</v>
      </c>
      <c r="B447" s="352">
        <v>0</v>
      </c>
      <c r="C447" s="352">
        <v>0</v>
      </c>
      <c r="D447" s="352">
        <v>0</v>
      </c>
      <c r="E447" s="352">
        <v>0</v>
      </c>
      <c r="F447" s="352">
        <v>0</v>
      </c>
      <c r="G447" s="352">
        <v>0</v>
      </c>
      <c r="H447" s="352">
        <v>0</v>
      </c>
      <c r="I447" s="352">
        <v>0</v>
      </c>
      <c r="J447" s="352">
        <v>0</v>
      </c>
      <c r="K447" s="352">
        <v>0</v>
      </c>
      <c r="L447" s="352">
        <v>0</v>
      </c>
      <c r="M447" s="352">
        <v>0</v>
      </c>
      <c r="N447" s="352">
        <v>0</v>
      </c>
      <c r="O447" s="352">
        <v>0</v>
      </c>
      <c r="P447" s="352">
        <v>0</v>
      </c>
      <c r="Q447" s="352">
        <v>0</v>
      </c>
      <c r="R447" s="352">
        <v>0</v>
      </c>
      <c r="S447" s="352">
        <v>0</v>
      </c>
      <c r="T447" s="352">
        <v>0</v>
      </c>
      <c r="U447" s="352">
        <v>0</v>
      </c>
      <c r="V447" s="352">
        <v>0</v>
      </c>
      <c r="W447" s="352">
        <v>0</v>
      </c>
      <c r="X447" s="352">
        <v>0</v>
      </c>
      <c r="Y447" s="352">
        <v>0</v>
      </c>
      <c r="Z447" s="352">
        <v>0</v>
      </c>
      <c r="AA447" s="352">
        <v>0</v>
      </c>
      <c r="AB447" s="352">
        <v>0</v>
      </c>
      <c r="AC447" s="352">
        <v>0</v>
      </c>
      <c r="AD447" s="352">
        <v>0</v>
      </c>
      <c r="AE447" s="352">
        <v>0</v>
      </c>
      <c r="AF447" s="352">
        <v>0</v>
      </c>
      <c r="AG447" s="352">
        <v>0</v>
      </c>
      <c r="AH447" s="352">
        <v>0</v>
      </c>
      <c r="AI447" s="352">
        <v>0</v>
      </c>
      <c r="AJ447" s="352">
        <v>0</v>
      </c>
      <c r="AK447" s="352">
        <v>0</v>
      </c>
      <c r="AL447" s="352">
        <v>0</v>
      </c>
    </row>
    <row r="448" spans="1:38" x14ac:dyDescent="0.35">
      <c r="A448" s="395" t="s">
        <v>140</v>
      </c>
      <c r="B448" s="352">
        <v>0</v>
      </c>
      <c r="C448" s="352">
        <v>0</v>
      </c>
      <c r="D448" s="352">
        <v>0</v>
      </c>
      <c r="E448" s="352">
        <v>0</v>
      </c>
      <c r="F448" s="352">
        <v>0</v>
      </c>
      <c r="G448" s="352">
        <v>0</v>
      </c>
      <c r="H448" s="352">
        <v>0</v>
      </c>
      <c r="I448" s="352">
        <v>0</v>
      </c>
      <c r="J448" s="352">
        <v>0</v>
      </c>
      <c r="K448" s="352">
        <v>0</v>
      </c>
      <c r="L448" s="352">
        <v>0</v>
      </c>
      <c r="M448" s="352">
        <v>0</v>
      </c>
      <c r="N448" s="352">
        <v>0</v>
      </c>
      <c r="O448" s="352">
        <v>0</v>
      </c>
      <c r="P448" s="352">
        <v>0</v>
      </c>
      <c r="Q448" s="352">
        <v>0</v>
      </c>
      <c r="R448" s="352">
        <v>0</v>
      </c>
      <c r="S448" s="352">
        <v>0</v>
      </c>
      <c r="T448" s="352">
        <v>0</v>
      </c>
      <c r="U448" s="352">
        <v>0</v>
      </c>
      <c r="V448" s="352">
        <v>0</v>
      </c>
      <c r="W448" s="352">
        <v>0</v>
      </c>
      <c r="X448" s="352">
        <v>0</v>
      </c>
      <c r="Y448" s="352">
        <v>0</v>
      </c>
      <c r="Z448" s="352">
        <v>0</v>
      </c>
      <c r="AA448" s="352">
        <v>0</v>
      </c>
      <c r="AB448" s="352">
        <v>0</v>
      </c>
      <c r="AC448" s="352">
        <v>0</v>
      </c>
      <c r="AD448" s="352">
        <v>0</v>
      </c>
      <c r="AE448" s="352">
        <v>0</v>
      </c>
      <c r="AF448" s="352">
        <v>0</v>
      </c>
      <c r="AG448" s="352">
        <v>0</v>
      </c>
      <c r="AH448" s="352">
        <v>0</v>
      </c>
      <c r="AI448" s="352">
        <v>0</v>
      </c>
      <c r="AJ448" s="352">
        <v>0</v>
      </c>
      <c r="AK448" s="352">
        <v>0</v>
      </c>
      <c r="AL448" s="352">
        <v>0</v>
      </c>
    </row>
    <row r="449" spans="1:38" x14ac:dyDescent="0.35">
      <c r="A449" s="395" t="s">
        <v>859</v>
      </c>
      <c r="B449" s="352">
        <v>0</v>
      </c>
      <c r="C449" s="352">
        <v>0</v>
      </c>
      <c r="D449" s="352">
        <v>0</v>
      </c>
      <c r="E449" s="352">
        <v>0</v>
      </c>
      <c r="F449" s="352">
        <v>0</v>
      </c>
      <c r="G449" s="352">
        <v>0</v>
      </c>
      <c r="H449" s="352">
        <v>0</v>
      </c>
      <c r="I449" s="352">
        <v>0</v>
      </c>
      <c r="J449" s="352">
        <v>0</v>
      </c>
      <c r="K449" s="352">
        <v>0</v>
      </c>
      <c r="L449" s="352">
        <v>0</v>
      </c>
      <c r="M449" s="352">
        <v>0</v>
      </c>
      <c r="N449" s="352">
        <v>0</v>
      </c>
      <c r="O449" s="352">
        <v>0</v>
      </c>
      <c r="P449" s="352">
        <v>0</v>
      </c>
      <c r="Q449" s="352">
        <v>0</v>
      </c>
      <c r="R449" s="352">
        <v>0</v>
      </c>
      <c r="S449" s="352">
        <v>0</v>
      </c>
      <c r="T449" s="352">
        <v>0</v>
      </c>
      <c r="U449" s="352">
        <v>0</v>
      </c>
      <c r="V449" s="352">
        <v>0</v>
      </c>
      <c r="W449" s="352">
        <v>0</v>
      </c>
      <c r="X449" s="352">
        <v>0</v>
      </c>
      <c r="Y449" s="352">
        <v>0</v>
      </c>
      <c r="Z449" s="352">
        <v>0</v>
      </c>
      <c r="AA449" s="352">
        <v>0</v>
      </c>
      <c r="AB449" s="352">
        <v>0</v>
      </c>
      <c r="AC449" s="352">
        <v>0</v>
      </c>
      <c r="AD449" s="352">
        <v>0</v>
      </c>
      <c r="AE449" s="352">
        <v>0</v>
      </c>
      <c r="AF449" s="352">
        <v>0</v>
      </c>
      <c r="AG449" s="352">
        <v>0</v>
      </c>
      <c r="AH449" s="352">
        <v>0</v>
      </c>
      <c r="AI449" s="352">
        <v>0</v>
      </c>
      <c r="AJ449" s="352">
        <v>0</v>
      </c>
      <c r="AK449" s="352">
        <v>0</v>
      </c>
      <c r="AL449" s="352">
        <v>0</v>
      </c>
    </row>
    <row r="450" spans="1:38" x14ac:dyDescent="0.35">
      <c r="A450" s="395" t="s">
        <v>142</v>
      </c>
      <c r="B450" s="352">
        <v>0</v>
      </c>
      <c r="C450" s="352">
        <v>0</v>
      </c>
      <c r="D450" s="352">
        <v>0</v>
      </c>
      <c r="E450" s="352">
        <v>0</v>
      </c>
      <c r="F450" s="352">
        <v>0</v>
      </c>
      <c r="G450" s="352">
        <v>0</v>
      </c>
      <c r="H450" s="352">
        <v>0</v>
      </c>
      <c r="I450" s="352">
        <v>0</v>
      </c>
      <c r="J450" s="352">
        <v>0</v>
      </c>
      <c r="K450" s="352">
        <v>0</v>
      </c>
      <c r="L450" s="352">
        <v>0</v>
      </c>
      <c r="M450" s="352">
        <v>0</v>
      </c>
      <c r="N450" s="352">
        <v>0</v>
      </c>
      <c r="O450" s="352">
        <v>0</v>
      </c>
      <c r="P450" s="352">
        <v>0</v>
      </c>
      <c r="Q450" s="352">
        <v>0</v>
      </c>
      <c r="R450" s="352">
        <v>0</v>
      </c>
      <c r="S450" s="352">
        <v>0</v>
      </c>
      <c r="T450" s="352">
        <v>0</v>
      </c>
      <c r="U450" s="352">
        <v>0</v>
      </c>
      <c r="V450" s="352">
        <v>0</v>
      </c>
      <c r="W450" s="352">
        <v>0</v>
      </c>
      <c r="X450" s="352">
        <v>0</v>
      </c>
      <c r="Y450" s="352">
        <v>0</v>
      </c>
      <c r="Z450" s="352">
        <v>0</v>
      </c>
      <c r="AA450" s="352">
        <v>0</v>
      </c>
      <c r="AB450" s="352">
        <v>0</v>
      </c>
      <c r="AC450" s="352">
        <v>0</v>
      </c>
      <c r="AD450" s="352">
        <v>0</v>
      </c>
      <c r="AE450" s="352">
        <v>0</v>
      </c>
      <c r="AF450" s="352">
        <v>0</v>
      </c>
      <c r="AG450" s="352">
        <v>0</v>
      </c>
      <c r="AH450" s="352">
        <v>0</v>
      </c>
      <c r="AI450" s="352">
        <v>0</v>
      </c>
      <c r="AJ450" s="352">
        <v>0</v>
      </c>
      <c r="AK450" s="352">
        <v>0</v>
      </c>
      <c r="AL450" s="352">
        <v>0</v>
      </c>
    </row>
    <row r="451" spans="1:38" x14ac:dyDescent="0.35">
      <c r="A451" s="395" t="s">
        <v>143</v>
      </c>
      <c r="B451" s="352">
        <v>0</v>
      </c>
      <c r="C451" s="352">
        <v>0</v>
      </c>
      <c r="D451" s="352">
        <v>0</v>
      </c>
      <c r="E451" s="352">
        <v>0</v>
      </c>
      <c r="F451" s="352">
        <v>0</v>
      </c>
      <c r="G451" s="352">
        <v>0</v>
      </c>
      <c r="H451" s="352">
        <v>0</v>
      </c>
      <c r="I451" s="352">
        <v>0</v>
      </c>
      <c r="J451" s="352">
        <v>0</v>
      </c>
      <c r="K451" s="352">
        <v>0</v>
      </c>
      <c r="L451" s="352">
        <v>0</v>
      </c>
      <c r="M451" s="352">
        <v>0</v>
      </c>
      <c r="N451" s="352">
        <v>0</v>
      </c>
      <c r="O451" s="352">
        <v>0</v>
      </c>
      <c r="P451" s="352">
        <v>0</v>
      </c>
      <c r="Q451" s="352">
        <v>0</v>
      </c>
      <c r="R451" s="352">
        <v>0</v>
      </c>
      <c r="S451" s="352">
        <v>0</v>
      </c>
      <c r="T451" s="352">
        <v>0</v>
      </c>
      <c r="U451" s="352">
        <v>0</v>
      </c>
      <c r="V451" s="352">
        <v>0</v>
      </c>
      <c r="W451" s="352">
        <v>0</v>
      </c>
      <c r="X451" s="352">
        <v>0</v>
      </c>
      <c r="Y451" s="352">
        <v>0</v>
      </c>
      <c r="Z451" s="352">
        <v>0</v>
      </c>
      <c r="AA451" s="352">
        <v>0</v>
      </c>
      <c r="AB451" s="352">
        <v>0</v>
      </c>
      <c r="AC451" s="352">
        <v>0</v>
      </c>
      <c r="AD451" s="352">
        <v>0</v>
      </c>
      <c r="AE451" s="352">
        <v>0</v>
      </c>
      <c r="AF451" s="352">
        <v>0</v>
      </c>
      <c r="AG451" s="352">
        <v>0</v>
      </c>
      <c r="AH451" s="352">
        <v>0</v>
      </c>
      <c r="AI451" s="352">
        <v>0</v>
      </c>
      <c r="AJ451" s="352">
        <v>0</v>
      </c>
      <c r="AK451" s="352">
        <v>0</v>
      </c>
      <c r="AL451" s="352">
        <v>0</v>
      </c>
    </row>
    <row r="452" spans="1:38" x14ac:dyDescent="0.35">
      <c r="A452" s="439"/>
      <c r="B452" s="119"/>
      <c r="C452" s="119"/>
      <c r="D452" s="119"/>
      <c r="E452" s="119"/>
      <c r="F452" s="119"/>
      <c r="G452" s="119"/>
      <c r="H452" s="119"/>
      <c r="I452" s="119"/>
      <c r="J452" s="119"/>
    </row>
    <row r="453" spans="1:38" x14ac:dyDescent="0.35">
      <c r="A453" s="485" t="s">
        <v>1012</v>
      </c>
      <c r="B453" s="2"/>
      <c r="C453" s="119"/>
      <c r="D453" s="119"/>
      <c r="E453" s="119"/>
      <c r="F453" s="119"/>
      <c r="G453" s="119"/>
      <c r="H453" s="119"/>
      <c r="I453" s="119"/>
      <c r="J453" s="119"/>
    </row>
    <row r="454" spans="1:38" x14ac:dyDescent="0.35">
      <c r="A454" s="378" t="s">
        <v>222</v>
      </c>
      <c r="B454" s="346" t="s">
        <v>223</v>
      </c>
      <c r="C454" s="119"/>
      <c r="D454" s="119"/>
      <c r="E454" s="119"/>
      <c r="F454" s="119"/>
      <c r="G454" s="119"/>
      <c r="H454" s="119"/>
      <c r="I454" s="119"/>
      <c r="J454" s="119"/>
    </row>
    <row r="455" spans="1:38" x14ac:dyDescent="0.35">
      <c r="A455" s="379">
        <v>0</v>
      </c>
      <c r="B455" s="379" t="s">
        <v>914</v>
      </c>
      <c r="C455" s="119"/>
      <c r="D455" s="119"/>
      <c r="E455" s="119"/>
      <c r="F455" s="119"/>
      <c r="G455" s="119"/>
      <c r="H455" s="119"/>
      <c r="I455" s="119"/>
      <c r="J455" s="119"/>
    </row>
    <row r="456" spans="1:38" x14ac:dyDescent="0.35">
      <c r="A456" s="379">
        <v>2</v>
      </c>
      <c r="B456" s="379" t="s">
        <v>913</v>
      </c>
      <c r="C456" s="119"/>
      <c r="D456" s="119"/>
      <c r="E456" s="119"/>
      <c r="F456" s="119"/>
      <c r="G456" s="119"/>
      <c r="H456" s="119"/>
      <c r="I456" s="119"/>
      <c r="J456" s="119"/>
    </row>
    <row r="457" spans="1:38" x14ac:dyDescent="0.35">
      <c r="A457" s="379">
        <v>3</v>
      </c>
      <c r="B457" s="379" t="s">
        <v>915</v>
      </c>
      <c r="C457" s="119"/>
      <c r="D457" s="119"/>
      <c r="E457" s="119"/>
      <c r="F457" s="119"/>
      <c r="G457" s="119"/>
      <c r="H457" s="119"/>
      <c r="I457" s="119"/>
      <c r="J457" s="119"/>
    </row>
    <row r="458" spans="1:38" x14ac:dyDescent="0.35">
      <c r="A458" s="379">
        <v>5</v>
      </c>
      <c r="B458" s="379" t="s">
        <v>916</v>
      </c>
      <c r="C458" s="119"/>
      <c r="D458" s="119"/>
      <c r="E458" s="119"/>
      <c r="F458" s="119"/>
      <c r="G458" s="119"/>
      <c r="H458" s="119"/>
      <c r="I458" s="119"/>
      <c r="J458" s="119"/>
    </row>
    <row r="459" spans="1:38" x14ac:dyDescent="0.35">
      <c r="A459" s="379">
        <v>8</v>
      </c>
      <c r="B459" s="379" t="s">
        <v>917</v>
      </c>
      <c r="C459" s="119"/>
      <c r="D459" s="119"/>
      <c r="E459" s="119"/>
      <c r="F459" s="119"/>
      <c r="G459" s="119"/>
      <c r="H459" s="119"/>
      <c r="I459" s="119"/>
      <c r="J459" s="119"/>
    </row>
    <row r="460" spans="1:38" x14ac:dyDescent="0.35">
      <c r="A460" s="379">
        <v>10</v>
      </c>
      <c r="B460" s="379" t="s">
        <v>918</v>
      </c>
      <c r="C460" s="119"/>
      <c r="D460" s="119"/>
      <c r="E460" s="119"/>
      <c r="F460" s="119"/>
      <c r="G460" s="119"/>
      <c r="H460" s="119"/>
      <c r="I460" s="119"/>
      <c r="J460" s="119"/>
    </row>
    <row r="461" spans="1:38" x14ac:dyDescent="0.35">
      <c r="A461" s="379">
        <v>12</v>
      </c>
      <c r="B461" s="379" t="s">
        <v>1015</v>
      </c>
      <c r="C461" s="119"/>
      <c r="D461" s="119"/>
      <c r="E461" s="119"/>
      <c r="F461" s="119"/>
      <c r="G461" s="119"/>
      <c r="H461" s="119"/>
      <c r="I461" s="119"/>
      <c r="J461" s="119"/>
    </row>
    <row r="462" spans="1:38" x14ac:dyDescent="0.35">
      <c r="A462" s="379">
        <v>15</v>
      </c>
      <c r="B462" s="379" t="s">
        <v>1016</v>
      </c>
      <c r="C462" s="119"/>
      <c r="D462" s="119"/>
      <c r="E462" s="119"/>
      <c r="F462" s="119"/>
      <c r="G462" s="119"/>
      <c r="H462" s="119"/>
      <c r="I462" s="119"/>
      <c r="J462" s="119"/>
    </row>
    <row r="463" spans="1:38" x14ac:dyDescent="0.35">
      <c r="A463" s="381" t="s">
        <v>224</v>
      </c>
      <c r="B463" s="382">
        <v>8</v>
      </c>
      <c r="C463" s="119"/>
      <c r="D463" s="119"/>
      <c r="E463" s="119"/>
      <c r="F463" s="119"/>
      <c r="G463" s="119"/>
      <c r="H463" s="119"/>
      <c r="I463" s="119"/>
      <c r="J463" s="119"/>
    </row>
    <row r="464" spans="1:38" x14ac:dyDescent="0.35">
      <c r="A464" s="439"/>
      <c r="B464" s="119"/>
      <c r="C464" s="119"/>
      <c r="D464" s="119"/>
      <c r="E464" s="119"/>
      <c r="F464" s="119"/>
      <c r="G464" s="119"/>
      <c r="H464" s="119"/>
      <c r="I464" s="119"/>
      <c r="J464" s="119"/>
    </row>
    <row r="465" spans="1:10" x14ac:dyDescent="0.35">
      <c r="A465" s="439"/>
      <c r="B465" s="119"/>
      <c r="C465" s="119"/>
      <c r="D465" s="119"/>
      <c r="E465" s="119"/>
      <c r="F465" s="119"/>
      <c r="G465" s="119"/>
      <c r="H465" s="119"/>
      <c r="I465" s="119"/>
      <c r="J465" s="119"/>
    </row>
    <row r="466" spans="1:10" x14ac:dyDescent="0.35">
      <c r="A466" s="486" t="s">
        <v>308</v>
      </c>
      <c r="B466" s="53"/>
      <c r="C466" s="53"/>
      <c r="D466" s="119"/>
      <c r="E466" s="119"/>
      <c r="F466" s="119"/>
      <c r="G466" s="119"/>
      <c r="H466" s="119"/>
      <c r="I466" s="119"/>
      <c r="J466" s="119"/>
    </row>
    <row r="467" spans="1:10" x14ac:dyDescent="0.35">
      <c r="A467" s="392" t="s">
        <v>476</v>
      </c>
      <c r="B467" s="385" t="s">
        <v>308</v>
      </c>
      <c r="C467" s="53"/>
      <c r="D467" s="119"/>
      <c r="E467" s="119"/>
      <c r="F467" s="119"/>
      <c r="G467" s="119"/>
      <c r="H467" s="119"/>
      <c r="I467" s="119"/>
      <c r="J467" s="119"/>
    </row>
    <row r="468" spans="1:10" x14ac:dyDescent="0.35">
      <c r="A468" s="392" t="s">
        <v>180</v>
      </c>
      <c r="B468" s="352">
        <v>0.5</v>
      </c>
    </row>
    <row r="470" spans="1:10" x14ac:dyDescent="0.35">
      <c r="A470" s="455" t="s">
        <v>319</v>
      </c>
    </row>
    <row r="471" spans="1:10" x14ac:dyDescent="0.35">
      <c r="A471" s="348" t="s">
        <v>178</v>
      </c>
      <c r="B471" s="355" t="s">
        <v>319</v>
      </c>
      <c r="C471" s="355" t="s">
        <v>311</v>
      </c>
    </row>
    <row r="472" spans="1:10" x14ac:dyDescent="0.35">
      <c r="A472" s="392" t="s">
        <v>179</v>
      </c>
      <c r="B472" s="390" t="s">
        <v>307</v>
      </c>
      <c r="C472" s="390" t="s">
        <v>28</v>
      </c>
    </row>
    <row r="473" spans="1:10" x14ac:dyDescent="0.35">
      <c r="A473" s="392" t="s">
        <v>180</v>
      </c>
      <c r="B473" s="352">
        <v>1.5E-3</v>
      </c>
      <c r="C473" s="352">
        <v>2022</v>
      </c>
    </row>
    <row r="476" spans="1:10" x14ac:dyDescent="0.35">
      <c r="A476" s="487" t="s">
        <v>1186</v>
      </c>
      <c r="B476" s="2"/>
    </row>
    <row r="477" spans="1:10" x14ac:dyDescent="0.35">
      <c r="A477" s="378" t="s">
        <v>222</v>
      </c>
      <c r="B477" s="346" t="s">
        <v>223</v>
      </c>
    </row>
    <row r="478" spans="1:10" x14ac:dyDescent="0.35">
      <c r="A478" s="379">
        <v>0</v>
      </c>
      <c r="B478" s="345" t="s">
        <v>1190</v>
      </c>
    </row>
    <row r="479" spans="1:10" x14ac:dyDescent="0.35">
      <c r="A479" s="379">
        <v>1</v>
      </c>
      <c r="B479" s="345" t="s">
        <v>1191</v>
      </c>
    </row>
    <row r="480" spans="1:10" x14ac:dyDescent="0.35">
      <c r="A480" s="379">
        <v>2</v>
      </c>
      <c r="B480" s="345" t="s">
        <v>1192</v>
      </c>
    </row>
    <row r="481" spans="1:6" x14ac:dyDescent="0.35">
      <c r="A481" s="379">
        <v>3</v>
      </c>
      <c r="B481" s="345" t="s">
        <v>1193</v>
      </c>
    </row>
    <row r="482" spans="1:6" x14ac:dyDescent="0.35">
      <c r="A482" s="379">
        <v>4</v>
      </c>
      <c r="B482" s="345" t="s">
        <v>1519</v>
      </c>
    </row>
    <row r="483" spans="1:6" x14ac:dyDescent="0.35">
      <c r="A483" s="381" t="s">
        <v>224</v>
      </c>
      <c r="B483" s="382">
        <v>0</v>
      </c>
    </row>
    <row r="485" spans="1:6" x14ac:dyDescent="0.35">
      <c r="A485" s="348" t="s">
        <v>1194</v>
      </c>
    </row>
    <row r="486" spans="1:6" x14ac:dyDescent="0.35">
      <c r="A486" s="345" t="s">
        <v>1195</v>
      </c>
      <c r="B486" s="488">
        <v>2015</v>
      </c>
      <c r="C486" s="489">
        <v>2020</v>
      </c>
      <c r="D486" s="489">
        <v>2030</v>
      </c>
      <c r="E486" s="489">
        <v>2040</v>
      </c>
      <c r="F486" s="489">
        <v>2050</v>
      </c>
    </row>
    <row r="487" spans="1:6" x14ac:dyDescent="0.35">
      <c r="A487" s="490" t="s">
        <v>622</v>
      </c>
      <c r="B487" s="438">
        <v>0.6657080470788731</v>
      </c>
      <c r="C487" s="438">
        <v>0.65461291296089186</v>
      </c>
      <c r="D487" s="438">
        <v>0.62132751060694824</v>
      </c>
      <c r="E487" s="438">
        <v>0.59913724237098576</v>
      </c>
      <c r="F487" s="438">
        <v>0.57694697413502338</v>
      </c>
    </row>
    <row r="488" spans="1:6" x14ac:dyDescent="0.35">
      <c r="A488" s="386" t="s">
        <v>623</v>
      </c>
      <c r="B488" s="438">
        <v>0.99856207061830959</v>
      </c>
      <c r="C488" s="438">
        <v>0.98191936944133773</v>
      </c>
      <c r="D488" s="438">
        <v>0.93199126591042236</v>
      </c>
      <c r="E488" s="438">
        <v>0.89870586355647863</v>
      </c>
      <c r="F488" s="438">
        <v>0.86542046120253513</v>
      </c>
    </row>
    <row r="489" spans="1:6" x14ac:dyDescent="0.35">
      <c r="A489" s="386" t="s">
        <v>1196</v>
      </c>
      <c r="B489" s="438">
        <v>5.7694697413502336</v>
      </c>
      <c r="C489" s="438">
        <v>5.6585184001704212</v>
      </c>
      <c r="D489" s="438">
        <v>5.3256643766309848</v>
      </c>
      <c r="E489" s="438">
        <v>5.1037616942713599</v>
      </c>
      <c r="F489" s="438">
        <v>4.659956329552112</v>
      </c>
    </row>
    <row r="490" spans="1:6" x14ac:dyDescent="0.35">
      <c r="A490" s="490" t="s">
        <v>625</v>
      </c>
      <c r="B490" s="438">
        <v>2.2079316894782623</v>
      </c>
      <c r="C490" s="438">
        <v>2.2079316894782623</v>
      </c>
      <c r="D490" s="438">
        <v>2.1080754824164312</v>
      </c>
      <c r="E490" s="438">
        <v>2.1080754824164312</v>
      </c>
      <c r="F490" s="438">
        <v>2.0082192753546004</v>
      </c>
    </row>
    <row r="491" spans="1:6" x14ac:dyDescent="0.35">
      <c r="A491" s="386" t="s">
        <v>626</v>
      </c>
      <c r="B491" s="438">
        <v>3.3118975342173935</v>
      </c>
      <c r="C491" s="438">
        <v>3.3118975342173935</v>
      </c>
      <c r="D491" s="438">
        <v>3.1621132236246465</v>
      </c>
      <c r="E491" s="438">
        <v>3.1621132236246465</v>
      </c>
      <c r="F491" s="438">
        <v>3.0123289130319009</v>
      </c>
    </row>
    <row r="492" spans="1:6" x14ac:dyDescent="0.35">
      <c r="A492" s="490" t="s">
        <v>627</v>
      </c>
      <c r="B492" s="438">
        <v>2.1413608847703749</v>
      </c>
      <c r="C492" s="438">
        <v>2.1080754824164312</v>
      </c>
      <c r="D492" s="438">
        <v>2.0636949459445066</v>
      </c>
      <c r="E492" s="438">
        <v>2.0193144094725817</v>
      </c>
      <c r="F492" s="438">
        <v>1.9749338730006569</v>
      </c>
    </row>
    <row r="493" spans="1:6" x14ac:dyDescent="0.35">
      <c r="A493" s="386" t="s">
        <v>628</v>
      </c>
      <c r="B493" s="438">
        <v>3.2120413271555623</v>
      </c>
      <c r="C493" s="438">
        <v>3.1621132236246465</v>
      </c>
      <c r="D493" s="438">
        <v>3.09554241891676</v>
      </c>
      <c r="E493" s="438">
        <v>3.0289716142088725</v>
      </c>
      <c r="F493" s="438">
        <v>2.9624008095009855</v>
      </c>
    </row>
    <row r="494" spans="1:6" x14ac:dyDescent="0.35">
      <c r="A494" s="490" t="s">
        <v>629</v>
      </c>
      <c r="B494" s="438">
        <v>9.2921748238092707</v>
      </c>
      <c r="C494" s="438">
        <v>9.0647245743906542</v>
      </c>
      <c r="D494" s="438">
        <v>8.5931813743764529</v>
      </c>
      <c r="E494" s="438">
        <v>8.0495198025953734</v>
      </c>
      <c r="F494" s="438">
        <v>7.5058582308142947</v>
      </c>
    </row>
    <row r="495" spans="1:6" x14ac:dyDescent="0.35">
      <c r="A495" s="490" t="s">
        <v>630</v>
      </c>
      <c r="B495" s="438">
        <v>3.4986656252034103</v>
      </c>
      <c r="C495" s="438">
        <v>3.4099045522595604</v>
      </c>
      <c r="D495" s="438">
        <v>3.2360807844111883</v>
      </c>
      <c r="E495" s="438">
        <v>3.1075621475445727</v>
      </c>
      <c r="F495" s="438">
        <v>2.9790435106779571</v>
      </c>
    </row>
    <row r="496" spans="1:6" x14ac:dyDescent="0.35">
      <c r="A496" s="386" t="s">
        <v>631</v>
      </c>
      <c r="B496" s="438">
        <v>5.2479984378051157</v>
      </c>
      <c r="C496" s="438">
        <v>5.1148568283893407</v>
      </c>
      <c r="D496" s="438">
        <v>4.8541211766167827</v>
      </c>
      <c r="E496" s="438">
        <v>4.6613432213168586</v>
      </c>
      <c r="F496" s="438">
        <v>4.4685652660169355</v>
      </c>
    </row>
    <row r="497" spans="1:6" x14ac:dyDescent="0.35">
      <c r="A497" s="490" t="s">
        <v>632</v>
      </c>
      <c r="B497" s="438">
        <v>0.11095134117981219</v>
      </c>
      <c r="C497" s="438">
        <v>0.11095134117981219</v>
      </c>
      <c r="D497" s="438">
        <v>0.11095134117981219</v>
      </c>
      <c r="E497" s="438">
        <v>0.11095134117981219</v>
      </c>
      <c r="F497" s="438">
        <v>0.11095134117981219</v>
      </c>
    </row>
    <row r="498" spans="1:6" x14ac:dyDescent="0.35">
      <c r="A498" s="490" t="s">
        <v>633</v>
      </c>
      <c r="B498" s="438">
        <v>0.65461291296089186</v>
      </c>
      <c r="C498" s="438">
        <v>0.63797021178391999</v>
      </c>
      <c r="D498" s="438">
        <v>0.610232376488967</v>
      </c>
      <c r="E498" s="438">
        <v>0.58526832472350931</v>
      </c>
      <c r="F498" s="438">
        <v>0.56030427295805152</v>
      </c>
    </row>
    <row r="499" spans="1:6" x14ac:dyDescent="0.35">
      <c r="A499" s="490" t="s">
        <v>634</v>
      </c>
      <c r="B499" s="438">
        <v>2.7760025563189004</v>
      </c>
      <c r="C499" s="438">
        <v>2.7760025563189004</v>
      </c>
      <c r="D499" s="438">
        <v>2.5829472226660273</v>
      </c>
      <c r="E499" s="438">
        <v>2.5119383643109479</v>
      </c>
      <c r="F499" s="438">
        <v>2.443148532779464</v>
      </c>
    </row>
    <row r="500" spans="1:6" x14ac:dyDescent="0.35">
      <c r="A500" s="490" t="s">
        <v>635</v>
      </c>
      <c r="B500" s="438">
        <v>0.1331416094157746</v>
      </c>
      <c r="C500" s="438">
        <v>0.1331416094157746</v>
      </c>
      <c r="D500" s="438">
        <v>0.1331416094157746</v>
      </c>
      <c r="E500" s="438">
        <v>0.1331416094157746</v>
      </c>
      <c r="F500" s="438">
        <v>0.1331416094157746</v>
      </c>
    </row>
    <row r="501" spans="1:6" x14ac:dyDescent="0.35">
      <c r="A501" s="386" t="s">
        <v>1197</v>
      </c>
      <c r="B501" s="438">
        <v>0.34394915765741774</v>
      </c>
      <c r="C501" s="438">
        <v>0.34394915765741774</v>
      </c>
      <c r="D501" s="438">
        <v>0.33285402353943655</v>
      </c>
      <c r="E501" s="438">
        <v>0.32175888942145536</v>
      </c>
      <c r="F501" s="438">
        <v>0.31066375530347412</v>
      </c>
    </row>
    <row r="502" spans="1:6" x14ac:dyDescent="0.35">
      <c r="A502" s="490" t="s">
        <v>637</v>
      </c>
      <c r="B502" s="438">
        <v>0.58915162166480273</v>
      </c>
      <c r="C502" s="438">
        <v>0.57417319060552796</v>
      </c>
      <c r="D502" s="438">
        <v>0.54920913884007039</v>
      </c>
      <c r="E502" s="438">
        <v>0.52674149225115841</v>
      </c>
      <c r="F502" s="438">
        <v>0.50427384566224642</v>
      </c>
    </row>
    <row r="503" spans="1:6" x14ac:dyDescent="0.35">
      <c r="A503" s="490" t="s">
        <v>638</v>
      </c>
      <c r="B503" s="438">
        <v>1.9749338730006569</v>
      </c>
      <c r="C503" s="438">
        <v>1.930553336528732</v>
      </c>
      <c r="D503" s="438">
        <v>1.8972679341747882</v>
      </c>
      <c r="E503" s="438">
        <v>1.8029592941719479</v>
      </c>
      <c r="F503" s="438">
        <v>1.7086506541691076</v>
      </c>
    </row>
    <row r="504" spans="1:6" x14ac:dyDescent="0.35">
      <c r="A504" s="490" t="s">
        <v>639</v>
      </c>
      <c r="B504" s="438">
        <v>2.427043406752492</v>
      </c>
      <c r="C504" s="438">
        <v>2.3528156958540465</v>
      </c>
      <c r="D504" s="438">
        <v>2.3528156958540465</v>
      </c>
      <c r="E504" s="438">
        <v>2.3528156958540465</v>
      </c>
      <c r="F504" s="438">
        <v>2.3528156958540465</v>
      </c>
    </row>
    <row r="505" spans="1:6" x14ac:dyDescent="0.35">
      <c r="A505" s="386" t="s">
        <v>640</v>
      </c>
      <c r="B505" s="438">
        <v>3.6405651101287377</v>
      </c>
      <c r="C505" s="438">
        <v>3.5292235437810699</v>
      </c>
      <c r="D505" s="438">
        <v>3.5292235437810699</v>
      </c>
      <c r="E505" s="438">
        <v>3.5292235437810699</v>
      </c>
      <c r="F505" s="438">
        <v>3.5292235437810699</v>
      </c>
    </row>
    <row r="506" spans="1:6" x14ac:dyDescent="0.35">
      <c r="A506" s="490" t="s">
        <v>641</v>
      </c>
      <c r="B506" s="438">
        <v>0.99856207061830959</v>
      </c>
      <c r="C506" s="438">
        <v>0.97637180238234722</v>
      </c>
      <c r="D506" s="438">
        <v>0.92089613179244101</v>
      </c>
      <c r="E506" s="438">
        <v>0.90425343061546926</v>
      </c>
      <c r="F506" s="438">
        <v>0.8876107294384975</v>
      </c>
    </row>
    <row r="507" spans="1:6" x14ac:dyDescent="0.35">
      <c r="A507" s="386" t="s">
        <v>642</v>
      </c>
      <c r="B507" s="438">
        <v>1.4978431059274644</v>
      </c>
      <c r="C507" s="438">
        <v>1.4645577035735209</v>
      </c>
      <c r="D507" s="438">
        <v>1.3813441976886616</v>
      </c>
      <c r="E507" s="438">
        <v>1.3563801459232039</v>
      </c>
      <c r="F507" s="438">
        <v>1.3314160941577462</v>
      </c>
    </row>
    <row r="508" spans="1:6" x14ac:dyDescent="0.35">
      <c r="A508" s="490" t="s">
        <v>643</v>
      </c>
      <c r="B508" s="438">
        <v>3.2735661951505786</v>
      </c>
      <c r="C508" s="438">
        <v>3.1109279307466919</v>
      </c>
      <c r="D508" s="438">
        <v>3.1109279307466919</v>
      </c>
      <c r="E508" s="438">
        <v>3.1109279307466919</v>
      </c>
      <c r="F508" s="438">
        <v>3.1109279307466919</v>
      </c>
    </row>
    <row r="509" spans="1:6" x14ac:dyDescent="0.35">
      <c r="A509" s="490" t="s">
        <v>644</v>
      </c>
      <c r="B509" s="438">
        <v>1.3403590077107761</v>
      </c>
      <c r="C509" s="438">
        <v>1.7273684131555427</v>
      </c>
      <c r="D509" s="438">
        <v>1.7273684131555427</v>
      </c>
      <c r="E509" s="438">
        <v>1.7273684131555427</v>
      </c>
      <c r="F509" s="438">
        <v>1.7273684131555427</v>
      </c>
    </row>
    <row r="510" spans="1:6" x14ac:dyDescent="0.35">
      <c r="A510" s="490" t="s">
        <v>645</v>
      </c>
      <c r="B510" s="438">
        <v>1.6678772830515183</v>
      </c>
      <c r="C510" s="438">
        <v>2.2752387620477772</v>
      </c>
      <c r="D510" s="438">
        <v>2.2752387620477772</v>
      </c>
      <c r="E510" s="438">
        <v>2.2752387620477772</v>
      </c>
      <c r="F510" s="438">
        <v>2.2752387620477772</v>
      </c>
    </row>
    <row r="511" spans="1:6" x14ac:dyDescent="0.35">
      <c r="A511" s="490" t="s">
        <v>646</v>
      </c>
      <c r="B511" s="438">
        <v>0.3883296941293426</v>
      </c>
      <c r="C511" s="438">
        <v>0.37723456001136146</v>
      </c>
      <c r="D511" s="438">
        <v>0.37723456001136146</v>
      </c>
      <c r="E511" s="438">
        <v>0.37723456001136146</v>
      </c>
      <c r="F511" s="438">
        <v>0.37723456001136146</v>
      </c>
    </row>
    <row r="512" spans="1:6" x14ac:dyDescent="0.35">
      <c r="A512" s="386" t="s">
        <v>647</v>
      </c>
      <c r="B512" s="438">
        <v>0.58249454119401389</v>
      </c>
      <c r="C512" s="438">
        <v>0.56585184001704225</v>
      </c>
      <c r="D512" s="438">
        <v>0.56585184001704225</v>
      </c>
      <c r="E512" s="438">
        <v>0.56585184001704225</v>
      </c>
      <c r="F512" s="438">
        <v>0.56585184001704225</v>
      </c>
    </row>
    <row r="513" spans="1:6" x14ac:dyDescent="0.35">
      <c r="A513" s="490" t="s">
        <v>648</v>
      </c>
      <c r="B513" s="438">
        <v>8.8568351587683232</v>
      </c>
      <c r="C513" s="438">
        <v>8.8568351587683232</v>
      </c>
      <c r="D513" s="438">
        <v>8.8568351587683232</v>
      </c>
      <c r="E513" s="438">
        <v>8.8568351587683232</v>
      </c>
      <c r="F513" s="438">
        <v>8.8568351587683232</v>
      </c>
    </row>
    <row r="514" spans="1:6" x14ac:dyDescent="0.35">
      <c r="A514" s="490" t="s">
        <v>649</v>
      </c>
      <c r="B514" s="438">
        <v>7.10088583550798</v>
      </c>
      <c r="C514" s="438">
        <v>7.10088583550798</v>
      </c>
      <c r="D514" s="438">
        <v>5.3256643766309972</v>
      </c>
      <c r="E514" s="438">
        <v>3.5504429177539771</v>
      </c>
      <c r="F514" s="438">
        <v>1.775221458876995</v>
      </c>
    </row>
    <row r="515" spans="1:6" x14ac:dyDescent="0.35">
      <c r="A515" s="490" t="s">
        <v>650</v>
      </c>
      <c r="B515" s="438">
        <v>10.65132875326197</v>
      </c>
      <c r="C515" s="438">
        <v>10.65132875326197</v>
      </c>
      <c r="D515" s="438">
        <v>7.9884965649464963</v>
      </c>
      <c r="E515" s="438">
        <v>5.3256643766309661</v>
      </c>
      <c r="F515" s="438">
        <v>2.6628321883154924</v>
      </c>
    </row>
    <row r="516" spans="1:6" x14ac:dyDescent="0.35">
      <c r="A516" s="490" t="s">
        <v>651</v>
      </c>
      <c r="B516" s="438">
        <v>1.7197457882870888</v>
      </c>
      <c r="C516" s="438">
        <v>0.62132751060694824</v>
      </c>
      <c r="D516" s="438">
        <v>0.42161509648328627</v>
      </c>
      <c r="E516" s="438">
        <v>0.35504429177539898</v>
      </c>
      <c r="F516" s="438">
        <v>0.32175888942145531</v>
      </c>
    </row>
    <row r="517" spans="1:6" x14ac:dyDescent="0.35">
      <c r="A517" s="490" t="s">
        <v>652</v>
      </c>
      <c r="B517" s="438">
        <v>1.8528873977028633</v>
      </c>
      <c r="C517" s="438">
        <v>1.3757966306296709</v>
      </c>
      <c r="D517" s="438">
        <v>0.93199126591042225</v>
      </c>
      <c r="E517" s="438">
        <v>0.77665938825868519</v>
      </c>
      <c r="F517" s="438">
        <v>0.71008858355079796</v>
      </c>
    </row>
    <row r="518" spans="1:6" x14ac:dyDescent="0.35">
      <c r="A518" s="490" t="s">
        <v>653</v>
      </c>
      <c r="B518" s="438">
        <v>4.2777122690909826</v>
      </c>
      <c r="C518" s="438">
        <v>4.2777122690909826</v>
      </c>
      <c r="D518" s="438">
        <v>4.2777122690909826</v>
      </c>
      <c r="E518" s="438">
        <v>4.2777122690909826</v>
      </c>
      <c r="F518" s="438">
        <v>4.2777122690909826</v>
      </c>
    </row>
    <row r="519" spans="1:6" x14ac:dyDescent="0.35">
      <c r="A519" s="386" t="s">
        <v>654</v>
      </c>
      <c r="B519" s="438">
        <v>6.4165684036364734</v>
      </c>
      <c r="C519" s="438">
        <v>6.4165684036364734</v>
      </c>
      <c r="D519" s="438">
        <v>6.4165684036364734</v>
      </c>
      <c r="E519" s="438">
        <v>6.4165684036364734</v>
      </c>
      <c r="F519" s="438">
        <v>6.4165684036364734</v>
      </c>
    </row>
    <row r="520" spans="1:6" x14ac:dyDescent="0.35">
      <c r="A520" s="490" t="s">
        <v>655</v>
      </c>
      <c r="B520" s="438">
        <v>8.3629573414283431</v>
      </c>
      <c r="C520" s="438">
        <v>8.1582521169515889</v>
      </c>
      <c r="D520" s="438">
        <v>7.7338632369388076</v>
      </c>
      <c r="E520" s="438">
        <v>7.2445678223358358</v>
      </c>
      <c r="F520" s="438">
        <v>6.755272407732865</v>
      </c>
    </row>
    <row r="521" spans="1:6" x14ac:dyDescent="0.35">
      <c r="A521" s="386" t="s">
        <v>656</v>
      </c>
      <c r="B521" s="438">
        <v>12.544436012142516</v>
      </c>
      <c r="C521" s="438">
        <v>12.237378175427384</v>
      </c>
      <c r="D521" s="438">
        <v>11.600794855408211</v>
      </c>
      <c r="E521" s="438">
        <v>10.866851733503754</v>
      </c>
      <c r="F521" s="438">
        <v>10.132908611599298</v>
      </c>
    </row>
    <row r="522" spans="1:6" x14ac:dyDescent="0.35">
      <c r="A522" s="490" t="s">
        <v>657</v>
      </c>
      <c r="B522" s="438">
        <v>2.539121442900127</v>
      </c>
      <c r="C522" s="438">
        <v>2.3521684330120185</v>
      </c>
      <c r="D522" s="438">
        <v>1.9971241412366192</v>
      </c>
      <c r="E522" s="438">
        <v>1.8639825318208445</v>
      </c>
      <c r="F522" s="438">
        <v>1.8196019953489195</v>
      </c>
    </row>
    <row r="523" spans="1:6" x14ac:dyDescent="0.35">
      <c r="A523" s="490" t="s">
        <v>658</v>
      </c>
      <c r="B523" s="438">
        <v>1.4756528376915021</v>
      </c>
      <c r="C523" s="438">
        <v>1.2426550212138965</v>
      </c>
      <c r="D523" s="438">
        <v>1.1538939482700468</v>
      </c>
      <c r="E523" s="438">
        <v>1.0873231435621593</v>
      </c>
      <c r="F523" s="438">
        <v>1.0651328753261968</v>
      </c>
    </row>
    <row r="525" spans="1:6" x14ac:dyDescent="0.35">
      <c r="A525" s="348" t="s">
        <v>1210</v>
      </c>
    </row>
    <row r="526" spans="1:6" x14ac:dyDescent="0.35">
      <c r="A526" s="345" t="s">
        <v>1211</v>
      </c>
      <c r="B526" s="491">
        <v>2015</v>
      </c>
      <c r="C526" s="492">
        <v>2020</v>
      </c>
      <c r="D526" s="492">
        <v>2030</v>
      </c>
      <c r="E526" s="492">
        <v>2040</v>
      </c>
      <c r="F526" s="492">
        <v>2050</v>
      </c>
    </row>
    <row r="527" spans="1:6" x14ac:dyDescent="0.35">
      <c r="A527" s="490" t="s">
        <v>1203</v>
      </c>
      <c r="B527" s="438">
        <v>1.0962444315438751</v>
      </c>
      <c r="C527" s="438">
        <v>1.0962444315438751</v>
      </c>
      <c r="D527" s="438">
        <v>0.96365265561632996</v>
      </c>
      <c r="E527" s="438">
        <v>0.92091135459206308</v>
      </c>
      <c r="F527" s="438">
        <v>0.87817005356779598</v>
      </c>
    </row>
    <row r="528" spans="1:6" x14ac:dyDescent="0.35">
      <c r="A528" s="490" t="s">
        <v>1204</v>
      </c>
      <c r="B528" s="438">
        <v>0.50461524465345431</v>
      </c>
      <c r="C528" s="438">
        <v>0.50461524465345431</v>
      </c>
      <c r="D528" s="438">
        <v>0.47735699098968393</v>
      </c>
      <c r="E528" s="438">
        <v>0.45586012489538374</v>
      </c>
      <c r="F528" s="438">
        <v>0.43436325880108362</v>
      </c>
    </row>
    <row r="529" spans="1:6" x14ac:dyDescent="0.35">
      <c r="A529" s="490" t="s">
        <v>1205</v>
      </c>
      <c r="B529" s="438">
        <v>1.3430493591575825</v>
      </c>
      <c r="C529" s="438">
        <v>1.1335883690512247</v>
      </c>
      <c r="D529" s="438">
        <v>0.78605839549700329</v>
      </c>
      <c r="E529" s="438">
        <v>0.70172281503682243</v>
      </c>
      <c r="F529" s="438">
        <v>0.61738723457664157</v>
      </c>
    </row>
    <row r="530" spans="1:6" x14ac:dyDescent="0.35">
      <c r="A530" s="490" t="s">
        <v>1263</v>
      </c>
      <c r="B530" s="438">
        <v>0.78595097570247074</v>
      </c>
      <c r="C530" s="438">
        <v>0.78595097570247074</v>
      </c>
      <c r="D530" s="438">
        <v>0.78595097570247074</v>
      </c>
      <c r="E530" s="438">
        <v>0.78595097570247074</v>
      </c>
      <c r="F530" s="438">
        <v>0.78595097570247074</v>
      </c>
    </row>
    <row r="531" spans="1:6" x14ac:dyDescent="0.35">
      <c r="A531" s="490" t="s">
        <v>1264</v>
      </c>
      <c r="B531" s="438">
        <v>2.4930511202860588</v>
      </c>
      <c r="C531" s="438">
        <v>2.4930511202860588</v>
      </c>
      <c r="D531" s="438">
        <v>2.4930511202860588</v>
      </c>
      <c r="E531" s="438">
        <v>2.4930511202860588</v>
      </c>
      <c r="F531" s="438">
        <v>2.4930511202860588</v>
      </c>
    </row>
    <row r="532" spans="1:6" x14ac:dyDescent="0.35">
      <c r="A532" s="490" t="s">
        <v>1208</v>
      </c>
      <c r="B532" s="438">
        <v>0.37845705967976712</v>
      </c>
      <c r="C532" s="438">
        <v>0.37845705967976712</v>
      </c>
      <c r="D532" s="438">
        <v>0.16795431642593214</v>
      </c>
      <c r="E532" s="438">
        <v>0.13772253946926435</v>
      </c>
      <c r="F532" s="438">
        <v>0.1175680214981525</v>
      </c>
    </row>
    <row r="533" spans="1:6" x14ac:dyDescent="0.35">
      <c r="A533" s="490" t="s">
        <v>1212</v>
      </c>
      <c r="B533" s="438">
        <v>2.1060615664913365E-2</v>
      </c>
      <c r="C533" s="438">
        <v>2.1060615664913365E-2</v>
      </c>
      <c r="D533" s="438">
        <v>2.1060615664913365E-2</v>
      </c>
      <c r="E533" s="438">
        <v>2.1060615664913365E-2</v>
      </c>
      <c r="F533" s="438">
        <v>2.1060615664913365E-2</v>
      </c>
    </row>
    <row r="534" spans="1:6" x14ac:dyDescent="0.35">
      <c r="A534" s="289"/>
      <c r="B534" s="290"/>
      <c r="C534" s="290"/>
      <c r="D534" s="290"/>
      <c r="E534" s="290"/>
    </row>
  </sheetData>
  <mergeCells count="1">
    <mergeCell ref="A1:C1"/>
  </mergeCells>
  <conditionalFormatting sqref="A343:A353">
    <cfRule type="colorScale" priority="2">
      <colorScale>
        <cfvo type="min"/>
        <cfvo type="percentile" val="50"/>
        <cfvo type="max"/>
        <color theme="0"/>
        <color rgb="FFFFEB84"/>
        <color rgb="FFF8696B"/>
      </colorScale>
    </cfRule>
  </conditionalFormatting>
  <conditionalFormatting sqref="A487 A490 A502:A504 A492 A494:A495 A497:A500 A506 A508:A511 A520 A522:A523 A513:A518">
    <cfRule type="colorScale" priority="4">
      <colorScale>
        <cfvo type="min"/>
        <cfvo type="percentile" val="50"/>
        <cfvo type="max"/>
        <color theme="0"/>
        <color rgb="FFFFEB84"/>
        <color rgb="FFF8696B"/>
      </colorScale>
    </cfRule>
  </conditionalFormatting>
  <conditionalFormatting sqref="A527:A534 A331:A341">
    <cfRule type="colorScale" priority="5">
      <colorScale>
        <cfvo type="min"/>
        <cfvo type="percentile" val="50"/>
        <cfvo type="max"/>
        <color theme="0"/>
        <color rgb="FFFFEB84"/>
        <color rgb="FFF8696B"/>
      </colorScale>
    </cfRule>
  </conditionalFormatting>
  <conditionalFormatting sqref="E331">
    <cfRule type="colorScale" priority="3">
      <colorScale>
        <cfvo type="min"/>
        <cfvo type="percentile" val="50"/>
        <cfvo type="max"/>
        <color theme="0"/>
        <color rgb="FFFFEB84"/>
        <color rgb="FFF8696B"/>
      </colorScale>
    </cfRule>
  </conditionalFormatting>
  <conditionalFormatting sqref="E343:F343">
    <cfRule type="colorScale" priority="1">
      <colorScale>
        <cfvo type="min"/>
        <cfvo type="percentile" val="50"/>
        <cfvo type="max"/>
        <color theme="0"/>
        <color rgb="FFFFEB84"/>
        <color rgb="FFF8696B"/>
      </colorScale>
    </cfRule>
  </conditionalFormatting>
  <dataValidations count="1">
    <dataValidation type="decimal" allowBlank="1" showInputMessage="1" showErrorMessage="1" sqref="B154:J154 B206:K206 B102:J102" xr:uid="{00000000-0002-0000-0600-000000000000}">
      <formula1>0</formula1>
      <formula2>1</formula2>
    </dataValidation>
  </dataValidations>
  <pageMargins left="0.7" right="0.7" top="0.75" bottom="0.75" header="0.3" footer="0.3"/>
  <pageSetup paperSize="9" orientation="portrait" horizontalDpi="4294967293" verticalDpi="4294967293"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C000"/>
  </sheetPr>
  <dimension ref="A1:O516"/>
  <sheetViews>
    <sheetView zoomScale="70" zoomScaleNormal="70" workbookViewId="0">
      <pane xSplit="1" ySplit="1" topLeftCell="B131" activePane="bottomRight" state="frozen"/>
      <selection pane="topRight" activeCell="B1" sqref="B1"/>
      <selection pane="bottomLeft" activeCell="A2" sqref="A2"/>
      <selection pane="bottomRight" activeCell="A155" sqref="A155"/>
    </sheetView>
  </sheetViews>
  <sheetFormatPr baseColWidth="10" defaultColWidth="11.54296875" defaultRowHeight="14.5" x14ac:dyDescent="0.35"/>
  <cols>
    <col min="1" max="1" width="121.54296875" customWidth="1"/>
    <col min="2" max="2" width="57.453125" customWidth="1"/>
    <col min="3" max="3" width="62.54296875" customWidth="1"/>
    <col min="4" max="4" width="65" customWidth="1"/>
    <col min="5" max="5" width="36.54296875" customWidth="1"/>
    <col min="6" max="6" width="27.453125" customWidth="1"/>
    <col min="7" max="7" width="24.81640625" customWidth="1"/>
    <col min="8" max="9" width="29.453125" customWidth="1"/>
    <col min="10" max="10" width="22.453125" customWidth="1"/>
    <col min="11" max="11" width="22.81640625" customWidth="1"/>
    <col min="13" max="13" width="38" bestFit="1" customWidth="1"/>
  </cols>
  <sheetData>
    <row r="1" spans="1:10" s="322" customFormat="1" ht="31" x14ac:dyDescent="0.7">
      <c r="A1" s="571" t="s">
        <v>671</v>
      </c>
      <c r="B1" s="571"/>
      <c r="C1" s="571"/>
    </row>
    <row r="3" spans="1:10" x14ac:dyDescent="0.35">
      <c r="A3" s="347" t="s">
        <v>888</v>
      </c>
      <c r="B3" s="2"/>
    </row>
    <row r="4" spans="1:10" x14ac:dyDescent="0.35">
      <c r="B4" s="84"/>
      <c r="C4" s="93"/>
    </row>
    <row r="5" spans="1:10" x14ac:dyDescent="0.35">
      <c r="A5" s="348" t="s">
        <v>178</v>
      </c>
      <c r="B5" s="349" t="s">
        <v>885</v>
      </c>
      <c r="C5" s="349" t="s">
        <v>886</v>
      </c>
      <c r="D5" s="349" t="s">
        <v>887</v>
      </c>
    </row>
    <row r="6" spans="1:10" x14ac:dyDescent="0.35">
      <c r="A6" s="350" t="s">
        <v>448</v>
      </c>
      <c r="B6" s="351" t="s">
        <v>181</v>
      </c>
      <c r="C6" s="351" t="s">
        <v>386</v>
      </c>
      <c r="D6" s="351" t="s">
        <v>386</v>
      </c>
    </row>
    <row r="7" spans="1:10" x14ac:dyDescent="0.35">
      <c r="A7" s="350" t="s">
        <v>180</v>
      </c>
      <c r="B7" s="352">
        <v>0</v>
      </c>
      <c r="C7" s="352">
        <v>2030</v>
      </c>
      <c r="D7" s="352">
        <v>2035</v>
      </c>
    </row>
    <row r="9" spans="1:10" x14ac:dyDescent="0.35">
      <c r="A9" s="353" t="s">
        <v>1136</v>
      </c>
    </row>
    <row r="10" spans="1:10" x14ac:dyDescent="0.35">
      <c r="A10" s="354" t="s">
        <v>1589</v>
      </c>
      <c r="B10" s="355" t="s">
        <v>201</v>
      </c>
      <c r="C10" s="355" t="s">
        <v>213</v>
      </c>
      <c r="D10" s="355" t="s">
        <v>214</v>
      </c>
      <c r="E10" s="355" t="s">
        <v>215</v>
      </c>
      <c r="F10" s="355" t="s">
        <v>362</v>
      </c>
      <c r="G10" s="355" t="s">
        <v>363</v>
      </c>
      <c r="H10" s="355" t="s">
        <v>364</v>
      </c>
      <c r="I10" s="355" t="s">
        <v>216</v>
      </c>
      <c r="J10" s="355" t="s">
        <v>202</v>
      </c>
    </row>
    <row r="11" spans="1:10" x14ac:dyDescent="0.35">
      <c r="A11" s="348" t="s">
        <v>147</v>
      </c>
      <c r="B11" s="352">
        <v>1</v>
      </c>
      <c r="C11" s="352">
        <v>1</v>
      </c>
      <c r="D11" s="352">
        <v>1</v>
      </c>
      <c r="E11" s="352">
        <v>1</v>
      </c>
      <c r="F11" s="352">
        <v>1</v>
      </c>
      <c r="G11" s="352">
        <v>1</v>
      </c>
      <c r="H11" s="352">
        <v>1</v>
      </c>
      <c r="I11" s="352">
        <v>1</v>
      </c>
      <c r="J11" s="352">
        <v>1</v>
      </c>
    </row>
    <row r="12" spans="1:10" x14ac:dyDescent="0.35">
      <c r="A12" s="348" t="s">
        <v>148</v>
      </c>
      <c r="B12" s="352">
        <v>1</v>
      </c>
      <c r="C12" s="352">
        <v>1</v>
      </c>
      <c r="D12" s="352">
        <v>1</v>
      </c>
      <c r="E12" s="352">
        <v>1</v>
      </c>
      <c r="F12" s="352">
        <v>1</v>
      </c>
      <c r="G12" s="352">
        <v>1</v>
      </c>
      <c r="H12" s="352">
        <v>1</v>
      </c>
      <c r="I12" s="352">
        <v>1</v>
      </c>
      <c r="J12" s="352">
        <v>1</v>
      </c>
    </row>
    <row r="13" spans="1:10" x14ac:dyDescent="0.35">
      <c r="A13" s="348" t="s">
        <v>149</v>
      </c>
      <c r="B13" s="352">
        <v>1</v>
      </c>
      <c r="C13" s="352">
        <v>1</v>
      </c>
      <c r="D13" s="352">
        <v>1</v>
      </c>
      <c r="E13" s="352">
        <v>1</v>
      </c>
      <c r="F13" s="352">
        <v>1</v>
      </c>
      <c r="G13" s="352">
        <v>1</v>
      </c>
      <c r="H13" s="352">
        <v>1</v>
      </c>
      <c r="I13" s="352">
        <v>1</v>
      </c>
      <c r="J13" s="352">
        <v>1</v>
      </c>
    </row>
    <row r="14" spans="1:10" x14ac:dyDescent="0.35">
      <c r="A14" s="348" t="s">
        <v>150</v>
      </c>
      <c r="B14" s="352">
        <v>1</v>
      </c>
      <c r="C14" s="352">
        <v>1</v>
      </c>
      <c r="D14" s="352">
        <v>1</v>
      </c>
      <c r="E14" s="352">
        <v>1</v>
      </c>
      <c r="F14" s="352">
        <v>1</v>
      </c>
      <c r="G14" s="352">
        <v>1</v>
      </c>
      <c r="H14" s="352">
        <v>1</v>
      </c>
      <c r="I14" s="352">
        <v>1</v>
      </c>
      <c r="J14" s="352">
        <v>1</v>
      </c>
    </row>
    <row r="15" spans="1:10" x14ac:dyDescent="0.35">
      <c r="A15" s="348" t="s">
        <v>151</v>
      </c>
      <c r="B15" s="352">
        <v>1</v>
      </c>
      <c r="C15" s="352">
        <v>1</v>
      </c>
      <c r="D15" s="352">
        <v>1</v>
      </c>
      <c r="E15" s="352">
        <v>1</v>
      </c>
      <c r="F15" s="352">
        <v>1</v>
      </c>
      <c r="G15" s="352">
        <v>1</v>
      </c>
      <c r="H15" s="352">
        <v>1</v>
      </c>
      <c r="I15" s="352">
        <v>1</v>
      </c>
      <c r="J15" s="352">
        <v>1</v>
      </c>
    </row>
    <row r="16" spans="1:10" x14ac:dyDescent="0.35">
      <c r="A16" s="348" t="s">
        <v>152</v>
      </c>
      <c r="B16" s="352">
        <v>1</v>
      </c>
      <c r="C16" s="352">
        <v>1</v>
      </c>
      <c r="D16" s="352">
        <v>1</v>
      </c>
      <c r="E16" s="352">
        <v>1</v>
      </c>
      <c r="F16" s="352">
        <v>1</v>
      </c>
      <c r="G16" s="352">
        <v>1</v>
      </c>
      <c r="H16" s="352">
        <v>1</v>
      </c>
      <c r="I16" s="352">
        <v>1</v>
      </c>
      <c r="J16" s="352">
        <v>1</v>
      </c>
    </row>
    <row r="17" spans="1:10" x14ac:dyDescent="0.35">
      <c r="A17" s="348" t="s">
        <v>153</v>
      </c>
      <c r="B17" s="352">
        <v>1</v>
      </c>
      <c r="C17" s="352">
        <v>1</v>
      </c>
      <c r="D17" s="352">
        <v>1</v>
      </c>
      <c r="E17" s="352">
        <v>1</v>
      </c>
      <c r="F17" s="352">
        <v>1</v>
      </c>
      <c r="G17" s="352">
        <v>1</v>
      </c>
      <c r="H17" s="352">
        <v>1</v>
      </c>
      <c r="I17" s="352">
        <v>1</v>
      </c>
      <c r="J17" s="352">
        <v>1</v>
      </c>
    </row>
    <row r="18" spans="1:10" x14ac:dyDescent="0.35">
      <c r="A18" s="348" t="s">
        <v>154</v>
      </c>
      <c r="B18" s="352">
        <v>1</v>
      </c>
      <c r="C18" s="352">
        <v>1</v>
      </c>
      <c r="D18" s="352">
        <v>1</v>
      </c>
      <c r="E18" s="352">
        <v>1</v>
      </c>
      <c r="F18" s="352">
        <v>1</v>
      </c>
      <c r="G18" s="352">
        <v>1</v>
      </c>
      <c r="H18" s="352">
        <v>1</v>
      </c>
      <c r="I18" s="352">
        <v>1</v>
      </c>
      <c r="J18" s="352">
        <v>1</v>
      </c>
    </row>
    <row r="19" spans="1:10" x14ac:dyDescent="0.35">
      <c r="A19" s="348" t="s">
        <v>155</v>
      </c>
      <c r="B19" s="352">
        <v>1</v>
      </c>
      <c r="C19" s="352">
        <v>1</v>
      </c>
      <c r="D19" s="352">
        <v>1</v>
      </c>
      <c r="E19" s="352">
        <v>1</v>
      </c>
      <c r="F19" s="352">
        <v>1</v>
      </c>
      <c r="G19" s="352">
        <v>1</v>
      </c>
      <c r="H19" s="352">
        <v>1</v>
      </c>
      <c r="I19" s="352">
        <v>1</v>
      </c>
      <c r="J19" s="352">
        <v>1</v>
      </c>
    </row>
    <row r="20" spans="1:10" x14ac:dyDescent="0.35">
      <c r="A20" s="348" t="s">
        <v>156</v>
      </c>
      <c r="B20" s="352">
        <v>1</v>
      </c>
      <c r="C20" s="352">
        <v>1</v>
      </c>
      <c r="D20" s="352">
        <v>1</v>
      </c>
      <c r="E20" s="352">
        <v>1</v>
      </c>
      <c r="F20" s="352">
        <v>1</v>
      </c>
      <c r="G20" s="352">
        <v>1</v>
      </c>
      <c r="H20" s="352">
        <v>1</v>
      </c>
      <c r="I20" s="352">
        <v>1</v>
      </c>
      <c r="J20" s="352">
        <v>1</v>
      </c>
    </row>
    <row r="21" spans="1:10" x14ac:dyDescent="0.35">
      <c r="A21" s="348" t="s">
        <v>157</v>
      </c>
      <c r="B21" s="352">
        <v>1</v>
      </c>
      <c r="C21" s="352">
        <v>1</v>
      </c>
      <c r="D21" s="352">
        <v>1</v>
      </c>
      <c r="E21" s="352">
        <v>1</v>
      </c>
      <c r="F21" s="352">
        <v>1</v>
      </c>
      <c r="G21" s="352">
        <v>1</v>
      </c>
      <c r="H21" s="352">
        <v>1</v>
      </c>
      <c r="I21" s="352">
        <v>1</v>
      </c>
      <c r="J21" s="352">
        <v>1</v>
      </c>
    </row>
    <row r="22" spans="1:10" x14ac:dyDescent="0.35">
      <c r="A22" s="348" t="s">
        <v>158</v>
      </c>
      <c r="B22" s="352">
        <v>1</v>
      </c>
      <c r="C22" s="352">
        <v>1</v>
      </c>
      <c r="D22" s="352">
        <v>1</v>
      </c>
      <c r="E22" s="352">
        <v>1</v>
      </c>
      <c r="F22" s="352">
        <v>1</v>
      </c>
      <c r="G22" s="352">
        <v>1</v>
      </c>
      <c r="H22" s="352">
        <v>1</v>
      </c>
      <c r="I22" s="352">
        <v>1</v>
      </c>
      <c r="J22" s="352">
        <v>1</v>
      </c>
    </row>
    <row r="23" spans="1:10" x14ac:dyDescent="0.35">
      <c r="A23" s="348" t="s">
        <v>159</v>
      </c>
      <c r="B23" s="352">
        <v>1</v>
      </c>
      <c r="C23" s="352">
        <v>1</v>
      </c>
      <c r="D23" s="352">
        <v>1</v>
      </c>
      <c r="E23" s="352">
        <v>1</v>
      </c>
      <c r="F23" s="352">
        <v>1</v>
      </c>
      <c r="G23" s="352">
        <v>1</v>
      </c>
      <c r="H23" s="352">
        <v>1</v>
      </c>
      <c r="I23" s="352">
        <v>1</v>
      </c>
      <c r="J23" s="352">
        <v>1</v>
      </c>
    </row>
    <row r="24" spans="1:10" x14ac:dyDescent="0.35">
      <c r="A24" s="348" t="s">
        <v>160</v>
      </c>
      <c r="B24" s="352">
        <v>1</v>
      </c>
      <c r="C24" s="352">
        <v>1</v>
      </c>
      <c r="D24" s="352">
        <v>1</v>
      </c>
      <c r="E24" s="352">
        <v>1</v>
      </c>
      <c r="F24" s="352">
        <v>1</v>
      </c>
      <c r="G24" s="352">
        <v>1</v>
      </c>
      <c r="H24" s="352">
        <v>1</v>
      </c>
      <c r="I24" s="352">
        <v>1</v>
      </c>
      <c r="J24" s="352">
        <v>1</v>
      </c>
    </row>
    <row r="25" spans="1:10" x14ac:dyDescent="0.35">
      <c r="A25" s="348" t="s">
        <v>161</v>
      </c>
      <c r="B25" s="352">
        <v>1</v>
      </c>
      <c r="C25" s="352">
        <v>1</v>
      </c>
      <c r="D25" s="352">
        <v>1</v>
      </c>
      <c r="E25" s="352">
        <v>1</v>
      </c>
      <c r="F25" s="352">
        <v>1</v>
      </c>
      <c r="G25" s="352">
        <v>1</v>
      </c>
      <c r="H25" s="352">
        <v>1</v>
      </c>
      <c r="I25" s="352">
        <v>1</v>
      </c>
      <c r="J25" s="352">
        <v>1</v>
      </c>
    </row>
    <row r="26" spans="1:10" x14ac:dyDescent="0.35">
      <c r="A26" s="348" t="s">
        <v>162</v>
      </c>
      <c r="B26" s="352">
        <v>1</v>
      </c>
      <c r="C26" s="352">
        <v>1</v>
      </c>
      <c r="D26" s="352">
        <v>1</v>
      </c>
      <c r="E26" s="352">
        <v>1</v>
      </c>
      <c r="F26" s="352">
        <v>1</v>
      </c>
      <c r="G26" s="352">
        <v>1</v>
      </c>
      <c r="H26" s="352">
        <v>1</v>
      </c>
      <c r="I26" s="352">
        <v>1</v>
      </c>
      <c r="J26" s="352">
        <v>1</v>
      </c>
    </row>
    <row r="27" spans="1:10" x14ac:dyDescent="0.35">
      <c r="A27" s="348" t="s">
        <v>163</v>
      </c>
      <c r="B27" s="352">
        <v>1</v>
      </c>
      <c r="C27" s="352">
        <v>1</v>
      </c>
      <c r="D27" s="352">
        <v>1</v>
      </c>
      <c r="E27" s="352">
        <v>1</v>
      </c>
      <c r="F27" s="352">
        <v>1</v>
      </c>
      <c r="G27" s="352">
        <v>1</v>
      </c>
      <c r="H27" s="352">
        <v>1</v>
      </c>
      <c r="I27" s="352">
        <v>1</v>
      </c>
      <c r="J27" s="352">
        <v>1</v>
      </c>
    </row>
    <row r="28" spans="1:10" x14ac:dyDescent="0.35">
      <c r="A28" s="348" t="s">
        <v>164</v>
      </c>
      <c r="B28" s="352">
        <v>1</v>
      </c>
      <c r="C28" s="352">
        <v>1</v>
      </c>
      <c r="D28" s="352">
        <v>1</v>
      </c>
      <c r="E28" s="352">
        <v>1</v>
      </c>
      <c r="F28" s="352">
        <v>1</v>
      </c>
      <c r="G28" s="352">
        <v>1</v>
      </c>
      <c r="H28" s="352">
        <v>1</v>
      </c>
      <c r="I28" s="352">
        <v>1</v>
      </c>
      <c r="J28" s="352">
        <v>1</v>
      </c>
    </row>
    <row r="29" spans="1:10" x14ac:dyDescent="0.35">
      <c r="A29" s="348" t="s">
        <v>165</v>
      </c>
      <c r="B29" s="352">
        <v>1</v>
      </c>
      <c r="C29" s="352">
        <v>1</v>
      </c>
      <c r="D29" s="352">
        <v>1</v>
      </c>
      <c r="E29" s="352">
        <v>1</v>
      </c>
      <c r="F29" s="352">
        <v>1</v>
      </c>
      <c r="G29" s="352">
        <v>1</v>
      </c>
      <c r="H29" s="352">
        <v>1</v>
      </c>
      <c r="I29" s="352">
        <v>1</v>
      </c>
      <c r="J29" s="352">
        <v>1</v>
      </c>
    </row>
    <row r="30" spans="1:10" x14ac:dyDescent="0.35">
      <c r="A30" s="348" t="s">
        <v>166</v>
      </c>
      <c r="B30" s="352">
        <v>1</v>
      </c>
      <c r="C30" s="352">
        <v>1</v>
      </c>
      <c r="D30" s="352">
        <v>1</v>
      </c>
      <c r="E30" s="352">
        <v>1</v>
      </c>
      <c r="F30" s="352">
        <v>1</v>
      </c>
      <c r="G30" s="352">
        <v>1</v>
      </c>
      <c r="H30" s="352">
        <v>1</v>
      </c>
      <c r="I30" s="352">
        <v>1</v>
      </c>
      <c r="J30" s="352">
        <v>1</v>
      </c>
    </row>
    <row r="31" spans="1:10" x14ac:dyDescent="0.35">
      <c r="A31" s="348" t="s">
        <v>167</v>
      </c>
      <c r="B31" s="352">
        <v>1</v>
      </c>
      <c r="C31" s="352">
        <v>1</v>
      </c>
      <c r="D31" s="352">
        <v>1</v>
      </c>
      <c r="E31" s="352">
        <v>1</v>
      </c>
      <c r="F31" s="352">
        <v>1</v>
      </c>
      <c r="G31" s="352">
        <v>1</v>
      </c>
      <c r="H31" s="352">
        <v>1</v>
      </c>
      <c r="I31" s="352">
        <v>1</v>
      </c>
      <c r="J31" s="352">
        <v>1</v>
      </c>
    </row>
    <row r="32" spans="1:10" x14ac:dyDescent="0.35">
      <c r="A32" s="348" t="s">
        <v>168</v>
      </c>
      <c r="B32" s="352">
        <v>1</v>
      </c>
      <c r="C32" s="352">
        <v>1</v>
      </c>
      <c r="D32" s="352">
        <v>1</v>
      </c>
      <c r="E32" s="352">
        <v>1</v>
      </c>
      <c r="F32" s="352">
        <v>1</v>
      </c>
      <c r="G32" s="352">
        <v>1</v>
      </c>
      <c r="H32" s="352">
        <v>1</v>
      </c>
      <c r="I32" s="352">
        <v>1</v>
      </c>
      <c r="J32" s="352">
        <v>1</v>
      </c>
    </row>
    <row r="33" spans="1:10" x14ac:dyDescent="0.35">
      <c r="A33" s="348" t="s">
        <v>169</v>
      </c>
      <c r="B33" s="352">
        <v>1</v>
      </c>
      <c r="C33" s="352">
        <v>1</v>
      </c>
      <c r="D33" s="352">
        <v>1</v>
      </c>
      <c r="E33" s="352">
        <v>1</v>
      </c>
      <c r="F33" s="352">
        <v>1</v>
      </c>
      <c r="G33" s="352">
        <v>1</v>
      </c>
      <c r="H33" s="352">
        <v>1</v>
      </c>
      <c r="I33" s="352">
        <v>1</v>
      </c>
      <c r="J33" s="352">
        <v>1</v>
      </c>
    </row>
    <row r="34" spans="1:10" x14ac:dyDescent="0.35">
      <c r="A34" s="348" t="s">
        <v>170</v>
      </c>
      <c r="B34" s="352">
        <v>1</v>
      </c>
      <c r="C34" s="352">
        <v>1</v>
      </c>
      <c r="D34" s="352">
        <v>1</v>
      </c>
      <c r="E34" s="352">
        <v>1</v>
      </c>
      <c r="F34" s="352">
        <v>1</v>
      </c>
      <c r="G34" s="352">
        <v>1</v>
      </c>
      <c r="H34" s="352">
        <v>1</v>
      </c>
      <c r="I34" s="352">
        <v>1</v>
      </c>
      <c r="J34" s="352">
        <v>1</v>
      </c>
    </row>
    <row r="35" spans="1:10" x14ac:dyDescent="0.35">
      <c r="A35" s="348" t="s">
        <v>171</v>
      </c>
      <c r="B35" s="352">
        <v>1</v>
      </c>
      <c r="C35" s="352">
        <v>1</v>
      </c>
      <c r="D35" s="352">
        <v>1</v>
      </c>
      <c r="E35" s="352">
        <v>1</v>
      </c>
      <c r="F35" s="352">
        <v>1</v>
      </c>
      <c r="G35" s="352">
        <v>1</v>
      </c>
      <c r="H35" s="352">
        <v>1</v>
      </c>
      <c r="I35" s="352">
        <v>1</v>
      </c>
      <c r="J35" s="352">
        <v>1</v>
      </c>
    </row>
    <row r="36" spans="1:10" x14ac:dyDescent="0.35">
      <c r="A36" s="348" t="s">
        <v>172</v>
      </c>
      <c r="B36" s="352">
        <v>1</v>
      </c>
      <c r="C36" s="352">
        <v>1</v>
      </c>
      <c r="D36" s="352">
        <v>1</v>
      </c>
      <c r="E36" s="352">
        <v>1</v>
      </c>
      <c r="F36" s="352">
        <v>1</v>
      </c>
      <c r="G36" s="352">
        <v>1</v>
      </c>
      <c r="H36" s="352">
        <v>1</v>
      </c>
      <c r="I36" s="352">
        <v>1</v>
      </c>
      <c r="J36" s="352">
        <v>1</v>
      </c>
    </row>
    <row r="37" spans="1:10" x14ac:dyDescent="0.35">
      <c r="A37" s="348" t="s">
        <v>173</v>
      </c>
      <c r="B37" s="352">
        <v>1</v>
      </c>
      <c r="C37" s="352">
        <v>1</v>
      </c>
      <c r="D37" s="352">
        <v>1</v>
      </c>
      <c r="E37" s="352">
        <v>1</v>
      </c>
      <c r="F37" s="352">
        <v>1</v>
      </c>
      <c r="G37" s="352">
        <v>1</v>
      </c>
      <c r="H37" s="352">
        <v>1</v>
      </c>
      <c r="I37" s="352">
        <v>1</v>
      </c>
      <c r="J37" s="352">
        <v>1</v>
      </c>
    </row>
    <row r="38" spans="1:10" x14ac:dyDescent="0.35">
      <c r="A38" s="348" t="s">
        <v>136</v>
      </c>
      <c r="B38" s="352">
        <v>1</v>
      </c>
      <c r="C38" s="352">
        <v>1</v>
      </c>
      <c r="D38" s="352">
        <v>1</v>
      </c>
      <c r="E38" s="352">
        <v>1</v>
      </c>
      <c r="F38" s="352">
        <v>1</v>
      </c>
      <c r="G38" s="352">
        <v>1</v>
      </c>
      <c r="H38" s="352">
        <v>1</v>
      </c>
      <c r="I38" s="352">
        <v>1</v>
      </c>
      <c r="J38" s="352">
        <v>1</v>
      </c>
    </row>
    <row r="39" spans="1:10" x14ac:dyDescent="0.35">
      <c r="A39" s="348" t="s">
        <v>197</v>
      </c>
      <c r="B39" s="352">
        <v>1</v>
      </c>
      <c r="C39" s="352">
        <v>1</v>
      </c>
      <c r="D39" s="352">
        <v>1</v>
      </c>
      <c r="E39" s="352">
        <v>1</v>
      </c>
      <c r="F39" s="352">
        <v>1</v>
      </c>
      <c r="G39" s="352">
        <v>1</v>
      </c>
      <c r="H39" s="352">
        <v>1</v>
      </c>
      <c r="I39" s="352">
        <v>1</v>
      </c>
      <c r="J39" s="352">
        <v>1</v>
      </c>
    </row>
    <row r="40" spans="1:10" x14ac:dyDescent="0.35">
      <c r="A40" s="348" t="s">
        <v>218</v>
      </c>
      <c r="B40" s="352">
        <v>1</v>
      </c>
      <c r="C40" s="352">
        <v>1</v>
      </c>
      <c r="D40" s="352">
        <v>1</v>
      </c>
      <c r="E40" s="352">
        <v>1</v>
      </c>
      <c r="F40" s="352">
        <v>1</v>
      </c>
      <c r="G40" s="352">
        <v>1</v>
      </c>
      <c r="H40" s="352">
        <v>1</v>
      </c>
      <c r="I40" s="352">
        <v>1</v>
      </c>
      <c r="J40" s="352">
        <v>1</v>
      </c>
    </row>
    <row r="41" spans="1:10" x14ac:dyDescent="0.35">
      <c r="A41" s="348" t="s">
        <v>198</v>
      </c>
      <c r="B41" s="352">
        <v>1</v>
      </c>
      <c r="C41" s="352">
        <v>1</v>
      </c>
      <c r="D41" s="352">
        <v>1</v>
      </c>
      <c r="E41" s="352">
        <v>1</v>
      </c>
      <c r="F41" s="352">
        <v>1</v>
      </c>
      <c r="G41" s="352">
        <v>1</v>
      </c>
      <c r="H41" s="352">
        <v>1</v>
      </c>
      <c r="I41" s="352">
        <v>1</v>
      </c>
      <c r="J41" s="352">
        <v>1</v>
      </c>
    </row>
    <row r="42" spans="1:10" x14ac:dyDescent="0.35">
      <c r="A42" s="348" t="s">
        <v>140</v>
      </c>
      <c r="B42" s="352">
        <v>1</v>
      </c>
      <c r="C42" s="352">
        <v>1</v>
      </c>
      <c r="D42" s="352">
        <v>1</v>
      </c>
      <c r="E42" s="352">
        <v>1</v>
      </c>
      <c r="F42" s="352">
        <v>1</v>
      </c>
      <c r="G42" s="352">
        <v>1</v>
      </c>
      <c r="H42" s="352">
        <v>1</v>
      </c>
      <c r="I42" s="352">
        <v>1</v>
      </c>
      <c r="J42" s="352">
        <v>1</v>
      </c>
    </row>
    <row r="43" spans="1:10" x14ac:dyDescent="0.35">
      <c r="A43" s="348" t="s">
        <v>199</v>
      </c>
      <c r="B43" s="352">
        <v>1</v>
      </c>
      <c r="C43" s="352">
        <v>1</v>
      </c>
      <c r="D43" s="352">
        <v>1</v>
      </c>
      <c r="E43" s="352">
        <v>1</v>
      </c>
      <c r="F43" s="352">
        <v>1</v>
      </c>
      <c r="G43" s="352">
        <v>1</v>
      </c>
      <c r="H43" s="352">
        <v>1</v>
      </c>
      <c r="I43" s="352">
        <v>1</v>
      </c>
      <c r="J43" s="352">
        <v>1</v>
      </c>
    </row>
    <row r="44" spans="1:10" x14ac:dyDescent="0.35">
      <c r="A44" s="348" t="s">
        <v>142</v>
      </c>
      <c r="B44" s="352">
        <v>1</v>
      </c>
      <c r="C44" s="352">
        <v>1</v>
      </c>
      <c r="D44" s="352">
        <v>1</v>
      </c>
      <c r="E44" s="352">
        <v>1</v>
      </c>
      <c r="F44" s="352">
        <v>1</v>
      </c>
      <c r="G44" s="352">
        <v>1</v>
      </c>
      <c r="H44" s="352">
        <v>1</v>
      </c>
      <c r="I44" s="352">
        <v>1</v>
      </c>
      <c r="J44" s="352">
        <v>1</v>
      </c>
    </row>
    <row r="45" spans="1:10" x14ac:dyDescent="0.35">
      <c r="A45" s="348" t="s">
        <v>143</v>
      </c>
      <c r="B45" s="352">
        <v>1</v>
      </c>
      <c r="C45" s="352">
        <v>1</v>
      </c>
      <c r="D45" s="352">
        <v>1</v>
      </c>
      <c r="E45" s="352">
        <v>1</v>
      </c>
      <c r="F45" s="352">
        <v>1</v>
      </c>
      <c r="G45" s="352">
        <v>1</v>
      </c>
      <c r="H45" s="352">
        <v>1</v>
      </c>
      <c r="I45" s="352">
        <v>1</v>
      </c>
      <c r="J45" s="352">
        <v>1</v>
      </c>
    </row>
    <row r="46" spans="1:10" x14ac:dyDescent="0.35">
      <c r="A46" s="95"/>
    </row>
    <row r="47" spans="1:10" x14ac:dyDescent="0.35">
      <c r="A47" s="356" t="s">
        <v>1590</v>
      </c>
      <c r="B47" s="2"/>
    </row>
    <row r="48" spans="1:10" ht="14.5" customHeight="1" x14ac:dyDescent="0.35">
      <c r="E48" s="65"/>
    </row>
    <row r="49" spans="1:5" ht="14.5" customHeight="1" x14ac:dyDescent="0.35">
      <c r="A49" s="348" t="s">
        <v>178</v>
      </c>
      <c r="B49" s="349" t="s">
        <v>1591</v>
      </c>
      <c r="C49" s="349" t="s">
        <v>1592</v>
      </c>
      <c r="D49" s="349" t="s">
        <v>1593</v>
      </c>
      <c r="E49" s="66"/>
    </row>
    <row r="50" spans="1:5" x14ac:dyDescent="0.35">
      <c r="A50" s="350" t="s">
        <v>448</v>
      </c>
      <c r="B50" s="351" t="s">
        <v>181</v>
      </c>
      <c r="C50" s="351" t="s">
        <v>386</v>
      </c>
      <c r="D50" s="351" t="s">
        <v>386</v>
      </c>
    </row>
    <row r="51" spans="1:5" x14ac:dyDescent="0.35">
      <c r="A51" s="350" t="s">
        <v>180</v>
      </c>
      <c r="B51" s="352">
        <v>0</v>
      </c>
      <c r="C51" s="352">
        <v>2025</v>
      </c>
      <c r="D51" s="352">
        <v>2030</v>
      </c>
    </row>
    <row r="52" spans="1:5" x14ac:dyDescent="0.35">
      <c r="B52" s="53"/>
      <c r="C52" s="53"/>
      <c r="D52" s="53"/>
    </row>
    <row r="53" spans="1:5" x14ac:dyDescent="0.35">
      <c r="A53" s="355" t="s">
        <v>1594</v>
      </c>
      <c r="C53" s="53"/>
      <c r="D53" s="53"/>
      <c r="E53" s="53"/>
    </row>
    <row r="54" spans="1:5" x14ac:dyDescent="0.35">
      <c r="A54" s="357" t="s">
        <v>1595</v>
      </c>
      <c r="B54" s="355" t="s">
        <v>201</v>
      </c>
      <c r="C54" s="355" t="s">
        <v>214</v>
      </c>
      <c r="D54" s="355" t="s">
        <v>202</v>
      </c>
      <c r="E54" s="53"/>
    </row>
    <row r="55" spans="1:5" x14ac:dyDescent="0.35">
      <c r="A55" s="348" t="s">
        <v>147</v>
      </c>
      <c r="B55" s="352">
        <v>1</v>
      </c>
      <c r="C55" s="352">
        <v>1</v>
      </c>
      <c r="D55" s="352">
        <v>1</v>
      </c>
      <c r="E55" s="53"/>
    </row>
    <row r="56" spans="1:5" x14ac:dyDescent="0.35">
      <c r="A56" s="348" t="s">
        <v>148</v>
      </c>
      <c r="B56" s="352">
        <v>1</v>
      </c>
      <c r="C56" s="352">
        <v>1</v>
      </c>
      <c r="D56" s="352">
        <v>1</v>
      </c>
      <c r="E56" s="53"/>
    </row>
    <row r="57" spans="1:5" x14ac:dyDescent="0.35">
      <c r="A57" s="348" t="s">
        <v>149</v>
      </c>
      <c r="B57" s="352">
        <v>1</v>
      </c>
      <c r="C57" s="352">
        <v>1</v>
      </c>
      <c r="D57" s="352">
        <v>1</v>
      </c>
      <c r="E57" s="53"/>
    </row>
    <row r="58" spans="1:5" x14ac:dyDescent="0.35">
      <c r="A58" s="348" t="s">
        <v>150</v>
      </c>
      <c r="B58" s="352">
        <v>1</v>
      </c>
      <c r="C58" s="352">
        <v>1</v>
      </c>
      <c r="D58" s="352">
        <v>1</v>
      </c>
      <c r="E58" s="53"/>
    </row>
    <row r="59" spans="1:5" x14ac:dyDescent="0.35">
      <c r="A59" s="348" t="s">
        <v>151</v>
      </c>
      <c r="B59" s="352">
        <v>1</v>
      </c>
      <c r="C59" s="352">
        <v>1</v>
      </c>
      <c r="D59" s="352">
        <v>1</v>
      </c>
      <c r="E59" s="53"/>
    </row>
    <row r="60" spans="1:5" x14ac:dyDescent="0.35">
      <c r="A60" s="348" t="s">
        <v>152</v>
      </c>
      <c r="B60" s="352">
        <v>1</v>
      </c>
      <c r="C60" s="352">
        <v>1</v>
      </c>
      <c r="D60" s="352">
        <v>1</v>
      </c>
      <c r="E60" s="53"/>
    </row>
    <row r="61" spans="1:5" x14ac:dyDescent="0.35">
      <c r="A61" s="348" t="s">
        <v>153</v>
      </c>
      <c r="B61" s="352">
        <v>1</v>
      </c>
      <c r="C61" s="352">
        <v>1</v>
      </c>
      <c r="D61" s="352">
        <v>1</v>
      </c>
      <c r="E61" s="53"/>
    </row>
    <row r="62" spans="1:5" x14ac:dyDescent="0.35">
      <c r="A62" s="348" t="s">
        <v>154</v>
      </c>
      <c r="B62" s="352">
        <v>1</v>
      </c>
      <c r="C62" s="352">
        <v>1</v>
      </c>
      <c r="D62" s="352">
        <v>1</v>
      </c>
      <c r="E62" s="53"/>
    </row>
    <row r="63" spans="1:5" x14ac:dyDescent="0.35">
      <c r="A63" s="348" t="s">
        <v>155</v>
      </c>
      <c r="B63" s="352">
        <v>1</v>
      </c>
      <c r="C63" s="352">
        <v>1</v>
      </c>
      <c r="D63" s="352">
        <v>1</v>
      </c>
      <c r="E63" s="53"/>
    </row>
    <row r="64" spans="1:5" x14ac:dyDescent="0.35">
      <c r="A64" s="348" t="s">
        <v>156</v>
      </c>
      <c r="B64" s="352">
        <v>1</v>
      </c>
      <c r="C64" s="352">
        <v>1</v>
      </c>
      <c r="D64" s="352">
        <v>1</v>
      </c>
      <c r="E64" s="53"/>
    </row>
    <row r="65" spans="1:5" x14ac:dyDescent="0.35">
      <c r="A65" s="348" t="s">
        <v>157</v>
      </c>
      <c r="B65" s="352">
        <v>1</v>
      </c>
      <c r="C65" s="352">
        <v>1</v>
      </c>
      <c r="D65" s="352">
        <v>1</v>
      </c>
      <c r="E65" s="53"/>
    </row>
    <row r="66" spans="1:5" x14ac:dyDescent="0.35">
      <c r="A66" s="348" t="s">
        <v>158</v>
      </c>
      <c r="B66" s="352">
        <v>1</v>
      </c>
      <c r="C66" s="352">
        <v>1</v>
      </c>
      <c r="D66" s="352">
        <v>1</v>
      </c>
      <c r="E66" s="53"/>
    </row>
    <row r="67" spans="1:5" x14ac:dyDescent="0.35">
      <c r="A67" s="348" t="s">
        <v>159</v>
      </c>
      <c r="B67" s="352">
        <v>1</v>
      </c>
      <c r="C67" s="352">
        <v>1</v>
      </c>
      <c r="D67" s="352">
        <v>1</v>
      </c>
      <c r="E67" s="53"/>
    </row>
    <row r="68" spans="1:5" x14ac:dyDescent="0.35">
      <c r="A68" s="348" t="s">
        <v>160</v>
      </c>
      <c r="B68" s="352">
        <v>1</v>
      </c>
      <c r="C68" s="352">
        <v>1</v>
      </c>
      <c r="D68" s="352">
        <v>1</v>
      </c>
      <c r="E68" s="53"/>
    </row>
    <row r="69" spans="1:5" x14ac:dyDescent="0.35">
      <c r="A69" s="348" t="s">
        <v>161</v>
      </c>
      <c r="B69" s="352">
        <v>1</v>
      </c>
      <c r="C69" s="352">
        <v>1</v>
      </c>
      <c r="D69" s="352">
        <v>1</v>
      </c>
      <c r="E69" s="53"/>
    </row>
    <row r="70" spans="1:5" x14ac:dyDescent="0.35">
      <c r="A70" s="348" t="s">
        <v>162</v>
      </c>
      <c r="B70" s="352">
        <v>1</v>
      </c>
      <c r="C70" s="352">
        <v>1</v>
      </c>
      <c r="D70" s="352">
        <v>1</v>
      </c>
      <c r="E70" s="53"/>
    </row>
    <row r="71" spans="1:5" x14ac:dyDescent="0.35">
      <c r="A71" s="348" t="s">
        <v>163</v>
      </c>
      <c r="B71" s="352">
        <v>1</v>
      </c>
      <c r="C71" s="352">
        <v>1</v>
      </c>
      <c r="D71" s="352">
        <v>1</v>
      </c>
      <c r="E71" s="53"/>
    </row>
    <row r="72" spans="1:5" x14ac:dyDescent="0.35">
      <c r="A72" s="348" t="s">
        <v>164</v>
      </c>
      <c r="B72" s="352">
        <v>1</v>
      </c>
      <c r="C72" s="352">
        <v>1</v>
      </c>
      <c r="D72" s="352">
        <v>1</v>
      </c>
      <c r="E72" s="53"/>
    </row>
    <row r="73" spans="1:5" x14ac:dyDescent="0.35">
      <c r="A73" s="348" t="s">
        <v>165</v>
      </c>
      <c r="B73" s="352">
        <v>1</v>
      </c>
      <c r="C73" s="352">
        <v>1</v>
      </c>
      <c r="D73" s="352">
        <v>1</v>
      </c>
      <c r="E73" s="53"/>
    </row>
    <row r="74" spans="1:5" x14ac:dyDescent="0.35">
      <c r="A74" s="348" t="s">
        <v>166</v>
      </c>
      <c r="B74" s="352">
        <v>1</v>
      </c>
      <c r="C74" s="352">
        <v>1</v>
      </c>
      <c r="D74" s="352">
        <v>1</v>
      </c>
      <c r="E74" s="53"/>
    </row>
    <row r="75" spans="1:5" x14ac:dyDescent="0.35">
      <c r="A75" s="348" t="s">
        <v>167</v>
      </c>
      <c r="B75" s="352">
        <v>1</v>
      </c>
      <c r="C75" s="352">
        <v>1</v>
      </c>
      <c r="D75" s="352">
        <v>1</v>
      </c>
      <c r="E75" s="53"/>
    </row>
    <row r="76" spans="1:5" x14ac:dyDescent="0.35">
      <c r="A76" s="348" t="s">
        <v>168</v>
      </c>
      <c r="B76" s="352">
        <v>1</v>
      </c>
      <c r="C76" s="352">
        <v>1</v>
      </c>
      <c r="D76" s="352">
        <v>1</v>
      </c>
      <c r="E76" s="53"/>
    </row>
    <row r="77" spans="1:5" x14ac:dyDescent="0.35">
      <c r="A77" s="348" t="s">
        <v>169</v>
      </c>
      <c r="B77" s="352">
        <v>1</v>
      </c>
      <c r="C77" s="352">
        <v>1</v>
      </c>
      <c r="D77" s="352">
        <v>1</v>
      </c>
      <c r="E77" s="53"/>
    </row>
    <row r="78" spans="1:5" x14ac:dyDescent="0.35">
      <c r="A78" s="348" t="s">
        <v>170</v>
      </c>
      <c r="B78" s="352">
        <v>1</v>
      </c>
      <c r="C78" s="352">
        <v>1</v>
      </c>
      <c r="D78" s="352">
        <v>1</v>
      </c>
      <c r="E78" s="53"/>
    </row>
    <row r="79" spans="1:5" x14ac:dyDescent="0.35">
      <c r="A79" s="348" t="s">
        <v>171</v>
      </c>
      <c r="B79" s="352">
        <v>1</v>
      </c>
      <c r="C79" s="352">
        <v>1</v>
      </c>
      <c r="D79" s="352">
        <v>1</v>
      </c>
      <c r="E79" s="53"/>
    </row>
    <row r="80" spans="1:5" x14ac:dyDescent="0.35">
      <c r="A80" s="348" t="s">
        <v>172</v>
      </c>
      <c r="B80" s="352">
        <v>1</v>
      </c>
      <c r="C80" s="352">
        <v>1</v>
      </c>
      <c r="D80" s="352">
        <v>1</v>
      </c>
      <c r="E80" s="53"/>
    </row>
    <row r="81" spans="1:5" x14ac:dyDescent="0.35">
      <c r="A81" s="348" t="s">
        <v>173</v>
      </c>
      <c r="B81" s="352">
        <v>1</v>
      </c>
      <c r="C81" s="352">
        <v>1</v>
      </c>
      <c r="D81" s="352">
        <v>1</v>
      </c>
      <c r="E81" s="53"/>
    </row>
    <row r="82" spans="1:5" x14ac:dyDescent="0.35">
      <c r="A82" s="348" t="s">
        <v>136</v>
      </c>
      <c r="B82" s="352">
        <v>1</v>
      </c>
      <c r="C82" s="352">
        <v>1</v>
      </c>
      <c r="D82" s="352">
        <v>1</v>
      </c>
      <c r="E82" s="53"/>
    </row>
    <row r="83" spans="1:5" x14ac:dyDescent="0.35">
      <c r="A83" s="348" t="s">
        <v>197</v>
      </c>
      <c r="B83" s="352">
        <v>1</v>
      </c>
      <c r="C83" s="352">
        <v>1</v>
      </c>
      <c r="D83" s="352">
        <v>1</v>
      </c>
      <c r="E83" s="53"/>
    </row>
    <row r="84" spans="1:5" x14ac:dyDescent="0.35">
      <c r="A84" s="348" t="s">
        <v>218</v>
      </c>
      <c r="B84" s="352">
        <v>1</v>
      </c>
      <c r="C84" s="352">
        <v>1</v>
      </c>
      <c r="D84" s="352">
        <v>1</v>
      </c>
      <c r="E84" s="53"/>
    </row>
    <row r="85" spans="1:5" x14ac:dyDescent="0.35">
      <c r="A85" s="348" t="s">
        <v>198</v>
      </c>
      <c r="B85" s="352">
        <v>1</v>
      </c>
      <c r="C85" s="352">
        <v>1</v>
      </c>
      <c r="D85" s="352">
        <v>1</v>
      </c>
      <c r="E85" s="53"/>
    </row>
    <row r="86" spans="1:5" x14ac:dyDescent="0.35">
      <c r="A86" s="348" t="s">
        <v>140</v>
      </c>
      <c r="B86" s="352">
        <v>1</v>
      </c>
      <c r="C86" s="352">
        <v>1</v>
      </c>
      <c r="D86" s="352">
        <v>1</v>
      </c>
      <c r="E86" s="53"/>
    </row>
    <row r="87" spans="1:5" x14ac:dyDescent="0.35">
      <c r="A87" s="348" t="s">
        <v>199</v>
      </c>
      <c r="B87" s="352">
        <v>1</v>
      </c>
      <c r="C87" s="352">
        <v>1</v>
      </c>
      <c r="D87" s="352">
        <v>1</v>
      </c>
      <c r="E87" s="53"/>
    </row>
    <row r="88" spans="1:5" x14ac:dyDescent="0.35">
      <c r="A88" s="348" t="s">
        <v>142</v>
      </c>
      <c r="B88" s="352">
        <v>1</v>
      </c>
      <c r="C88" s="352">
        <v>1</v>
      </c>
      <c r="D88" s="352">
        <v>1</v>
      </c>
      <c r="E88" s="53"/>
    </row>
    <row r="89" spans="1:5" x14ac:dyDescent="0.35">
      <c r="A89" s="348" t="s">
        <v>143</v>
      </c>
      <c r="B89" s="352">
        <v>1</v>
      </c>
      <c r="C89" s="352">
        <v>1</v>
      </c>
      <c r="D89" s="352">
        <v>1</v>
      </c>
      <c r="E89" s="53"/>
    </row>
    <row r="90" spans="1:5" x14ac:dyDescent="0.35">
      <c r="A90" s="53"/>
      <c r="B90" s="53"/>
      <c r="C90" s="53"/>
      <c r="D90" s="53"/>
      <c r="E90" s="53"/>
    </row>
    <row r="91" spans="1:5" x14ac:dyDescent="0.35">
      <c r="A91" s="347" t="s">
        <v>429</v>
      </c>
      <c r="B91" s="2"/>
      <c r="C91" s="93"/>
    </row>
    <row r="92" spans="1:5" x14ac:dyDescent="0.35">
      <c r="A92" s="358"/>
      <c r="B92" s="84"/>
      <c r="C92" s="93"/>
    </row>
    <row r="93" spans="1:5" x14ac:dyDescent="0.35">
      <c r="A93" s="353" t="s">
        <v>387</v>
      </c>
      <c r="B93" s="349" t="s">
        <v>426</v>
      </c>
      <c r="C93" s="349" t="s">
        <v>427</v>
      </c>
      <c r="D93" s="349" t="s">
        <v>428</v>
      </c>
    </row>
    <row r="94" spans="1:5" x14ac:dyDescent="0.35">
      <c r="A94" s="350" t="s">
        <v>448</v>
      </c>
      <c r="B94" s="351" t="s">
        <v>181</v>
      </c>
      <c r="C94" s="351" t="s">
        <v>386</v>
      </c>
      <c r="D94" s="351" t="s">
        <v>386</v>
      </c>
    </row>
    <row r="95" spans="1:5" x14ac:dyDescent="0.35">
      <c r="A95" s="350" t="s">
        <v>180</v>
      </c>
      <c r="B95" s="352">
        <v>0</v>
      </c>
      <c r="C95" s="352">
        <v>2025</v>
      </c>
      <c r="D95" s="352">
        <v>2030</v>
      </c>
    </row>
    <row r="96" spans="1:5" x14ac:dyDescent="0.35">
      <c r="A96" s="199"/>
      <c r="B96" s="53"/>
      <c r="C96" s="53"/>
      <c r="D96" s="53"/>
    </row>
    <row r="97" spans="1:10" x14ac:dyDescent="0.35">
      <c r="A97" s="353" t="s">
        <v>1137</v>
      </c>
    </row>
    <row r="98" spans="1:10" x14ac:dyDescent="0.35">
      <c r="A98" s="354" t="s">
        <v>449</v>
      </c>
      <c r="B98" s="355" t="s">
        <v>201</v>
      </c>
      <c r="C98" s="355" t="s">
        <v>213</v>
      </c>
      <c r="D98" s="355" t="s">
        <v>214</v>
      </c>
      <c r="E98" s="355" t="s">
        <v>215</v>
      </c>
      <c r="F98" s="355" t="s">
        <v>362</v>
      </c>
      <c r="G98" s="355" t="s">
        <v>363</v>
      </c>
      <c r="H98" s="355" t="s">
        <v>364</v>
      </c>
      <c r="I98" s="355" t="s">
        <v>216</v>
      </c>
      <c r="J98" s="355" t="s">
        <v>202</v>
      </c>
    </row>
    <row r="99" spans="1:10" x14ac:dyDescent="0.35">
      <c r="A99" s="348" t="s">
        <v>203</v>
      </c>
      <c r="B99" s="352">
        <v>1</v>
      </c>
      <c r="C99" s="352">
        <v>1</v>
      </c>
      <c r="D99" s="352">
        <v>1</v>
      </c>
      <c r="E99" s="352">
        <v>1</v>
      </c>
      <c r="F99" s="352">
        <v>1</v>
      </c>
      <c r="G99" s="352">
        <v>1</v>
      </c>
      <c r="H99" s="352">
        <v>1</v>
      </c>
      <c r="I99" s="352">
        <v>1</v>
      </c>
      <c r="J99" s="352">
        <v>1</v>
      </c>
    </row>
    <row r="100" spans="1:10" x14ac:dyDescent="0.35">
      <c r="A100" s="348" t="s">
        <v>204</v>
      </c>
      <c r="B100" s="352">
        <v>1</v>
      </c>
      <c r="C100" s="352">
        <v>1</v>
      </c>
      <c r="D100" s="352">
        <v>1</v>
      </c>
      <c r="E100" s="352">
        <v>1</v>
      </c>
      <c r="F100" s="352">
        <v>1</v>
      </c>
      <c r="G100" s="352">
        <v>1</v>
      </c>
      <c r="H100" s="352">
        <v>1</v>
      </c>
      <c r="I100" s="352">
        <v>1</v>
      </c>
      <c r="J100" s="352">
        <v>1</v>
      </c>
    </row>
    <row r="101" spans="1:10" x14ac:dyDescent="0.35">
      <c r="A101" s="348" t="s">
        <v>205</v>
      </c>
      <c r="B101" s="352">
        <v>1</v>
      </c>
      <c r="C101" s="352">
        <v>1</v>
      </c>
      <c r="D101" s="352">
        <v>1</v>
      </c>
      <c r="E101" s="352">
        <v>1</v>
      </c>
      <c r="F101" s="352">
        <v>1</v>
      </c>
      <c r="G101" s="352">
        <v>1</v>
      </c>
      <c r="H101" s="352">
        <v>1</v>
      </c>
      <c r="I101" s="352">
        <v>1</v>
      </c>
      <c r="J101" s="352">
        <v>1</v>
      </c>
    </row>
    <row r="102" spans="1:10" x14ac:dyDescent="0.35">
      <c r="A102" s="348" t="s">
        <v>206</v>
      </c>
      <c r="B102" s="352">
        <v>1</v>
      </c>
      <c r="C102" s="352">
        <v>1</v>
      </c>
      <c r="D102" s="352">
        <v>1</v>
      </c>
      <c r="E102" s="352">
        <v>1</v>
      </c>
      <c r="F102" s="352">
        <v>1</v>
      </c>
      <c r="G102" s="352">
        <v>1</v>
      </c>
      <c r="H102" s="352">
        <v>1</v>
      </c>
      <c r="I102" s="352">
        <v>1</v>
      </c>
      <c r="J102" s="352">
        <v>1</v>
      </c>
    </row>
    <row r="103" spans="1:10" x14ac:dyDescent="0.35">
      <c r="A103" s="348" t="s">
        <v>207</v>
      </c>
      <c r="B103" s="352">
        <v>1</v>
      </c>
      <c r="C103" s="352">
        <v>1</v>
      </c>
      <c r="D103" s="352">
        <v>1</v>
      </c>
      <c r="E103" s="352">
        <v>1</v>
      </c>
      <c r="F103" s="352">
        <v>1</v>
      </c>
      <c r="G103" s="352">
        <v>1</v>
      </c>
      <c r="H103" s="352">
        <v>1</v>
      </c>
      <c r="I103" s="352">
        <v>1</v>
      </c>
      <c r="J103" s="352">
        <v>1</v>
      </c>
    </row>
    <row r="104" spans="1:10" x14ac:dyDescent="0.35">
      <c r="A104" s="348" t="s">
        <v>208</v>
      </c>
      <c r="B104" s="352">
        <v>1</v>
      </c>
      <c r="C104" s="352">
        <v>1</v>
      </c>
      <c r="D104" s="352">
        <v>1</v>
      </c>
      <c r="E104" s="352">
        <v>1</v>
      </c>
      <c r="F104" s="352">
        <v>1</v>
      </c>
      <c r="G104" s="352">
        <v>1</v>
      </c>
      <c r="H104" s="352">
        <v>1</v>
      </c>
      <c r="I104" s="352">
        <v>1</v>
      </c>
      <c r="J104" s="352">
        <v>1</v>
      </c>
    </row>
    <row r="105" spans="1:10" x14ac:dyDescent="0.35">
      <c r="A105" s="348" t="s">
        <v>209</v>
      </c>
      <c r="B105" s="352">
        <v>1</v>
      </c>
      <c r="C105" s="352">
        <v>1</v>
      </c>
      <c r="D105" s="352">
        <v>1</v>
      </c>
      <c r="E105" s="352">
        <v>1</v>
      </c>
      <c r="F105" s="352">
        <v>1</v>
      </c>
      <c r="G105" s="352">
        <v>1</v>
      </c>
      <c r="H105" s="352">
        <v>1</v>
      </c>
      <c r="I105" s="352">
        <v>1</v>
      </c>
      <c r="J105" s="352">
        <v>1</v>
      </c>
    </row>
    <row r="106" spans="1:10" x14ac:dyDescent="0.35">
      <c r="A106" s="348" t="s">
        <v>210</v>
      </c>
      <c r="B106" s="352">
        <v>1</v>
      </c>
      <c r="C106" s="352">
        <v>1</v>
      </c>
      <c r="D106" s="352">
        <v>1</v>
      </c>
      <c r="E106" s="352">
        <v>1</v>
      </c>
      <c r="F106" s="352">
        <v>1</v>
      </c>
      <c r="G106" s="352">
        <v>1</v>
      </c>
      <c r="H106" s="352">
        <v>1</v>
      </c>
      <c r="I106" s="352">
        <v>1</v>
      </c>
      <c r="J106" s="352">
        <v>1</v>
      </c>
    </row>
    <row r="107" spans="1:10" x14ac:dyDescent="0.35">
      <c r="A107" s="348" t="s">
        <v>211</v>
      </c>
      <c r="B107" s="359">
        <v>0</v>
      </c>
      <c r="C107" s="359">
        <v>0</v>
      </c>
      <c r="D107" s="359">
        <v>0</v>
      </c>
      <c r="E107" s="352">
        <v>1</v>
      </c>
      <c r="F107" s="359">
        <v>0</v>
      </c>
      <c r="G107" s="359">
        <v>0</v>
      </c>
      <c r="H107" s="359">
        <v>0</v>
      </c>
      <c r="I107" s="359">
        <v>0</v>
      </c>
      <c r="J107" s="359">
        <v>0</v>
      </c>
    </row>
    <row r="108" spans="1:10" x14ac:dyDescent="0.35">
      <c r="A108" s="348" t="s">
        <v>212</v>
      </c>
      <c r="B108" s="359">
        <v>0</v>
      </c>
      <c r="C108" s="359">
        <v>0</v>
      </c>
      <c r="D108" s="352">
        <v>1</v>
      </c>
      <c r="E108" s="359">
        <v>0</v>
      </c>
      <c r="F108" s="359">
        <v>0</v>
      </c>
      <c r="G108" s="359">
        <v>0</v>
      </c>
      <c r="H108" s="359">
        <v>0</v>
      </c>
      <c r="I108" s="359">
        <v>0</v>
      </c>
      <c r="J108" s="352">
        <v>1</v>
      </c>
    </row>
    <row r="113" spans="1:15" x14ac:dyDescent="0.35">
      <c r="A113" s="347" t="s">
        <v>1596</v>
      </c>
      <c r="B113" s="84"/>
      <c r="C113" s="93"/>
    </row>
    <row r="114" spans="1:15" x14ac:dyDescent="0.35">
      <c r="A114" s="360" t="s">
        <v>387</v>
      </c>
      <c r="B114" s="361" t="s">
        <v>882</v>
      </c>
      <c r="C114" s="355" t="s">
        <v>883</v>
      </c>
      <c r="D114" s="355" t="s">
        <v>884</v>
      </c>
    </row>
    <row r="115" spans="1:15" x14ac:dyDescent="0.35">
      <c r="A115" s="350" t="s">
        <v>448</v>
      </c>
      <c r="B115" s="351" t="s">
        <v>181</v>
      </c>
      <c r="C115" s="351" t="s">
        <v>386</v>
      </c>
      <c r="D115" s="351" t="s">
        <v>386</v>
      </c>
    </row>
    <row r="116" spans="1:15" x14ac:dyDescent="0.35">
      <c r="A116" s="350" t="s">
        <v>180</v>
      </c>
      <c r="B116" s="352">
        <v>0</v>
      </c>
      <c r="C116" s="352">
        <v>2025</v>
      </c>
      <c r="D116" s="352">
        <v>2030</v>
      </c>
    </row>
    <row r="117" spans="1:15" x14ac:dyDescent="0.35">
      <c r="A117" s="362" t="s">
        <v>1597</v>
      </c>
    </row>
    <row r="118" spans="1:15" x14ac:dyDescent="0.35">
      <c r="A118" s="354" t="s">
        <v>1598</v>
      </c>
      <c r="B118" s="363" t="s">
        <v>201</v>
      </c>
      <c r="C118" s="363" t="s">
        <v>213</v>
      </c>
      <c r="D118" s="363" t="s">
        <v>214</v>
      </c>
      <c r="E118" s="363" t="s">
        <v>215</v>
      </c>
      <c r="F118" s="363" t="s">
        <v>362</v>
      </c>
      <c r="G118" s="363" t="s">
        <v>363</v>
      </c>
      <c r="H118" s="363" t="s">
        <v>364</v>
      </c>
      <c r="I118" s="363" t="s">
        <v>216</v>
      </c>
      <c r="J118" s="363" t="s">
        <v>202</v>
      </c>
      <c r="L118" s="363" t="s">
        <v>1599</v>
      </c>
      <c r="M118" s="306" t="s">
        <v>1600</v>
      </c>
    </row>
    <row r="119" spans="1:15" x14ac:dyDescent="0.35">
      <c r="A119" s="348" t="s">
        <v>147</v>
      </c>
      <c r="B119" s="364">
        <v>0.57030587121895571</v>
      </c>
      <c r="C119" s="364">
        <v>7.4942697759730642E-2</v>
      </c>
      <c r="D119" s="364">
        <v>2.8938938593083659E-2</v>
      </c>
      <c r="E119" s="364">
        <v>0.14038755215670351</v>
      </c>
      <c r="F119" s="364">
        <v>1.1772790730864885E-3</v>
      </c>
      <c r="G119" s="364">
        <v>5.8289309887852074E-2</v>
      </c>
      <c r="H119" s="364">
        <v>0.12595835131058775</v>
      </c>
      <c r="I119" s="364">
        <v>0</v>
      </c>
      <c r="J119" s="364">
        <v>0</v>
      </c>
      <c r="L119" s="364">
        <f>SUM(B119:J119)</f>
        <v>0.99999999999999978</v>
      </c>
    </row>
    <row r="120" spans="1:15" x14ac:dyDescent="0.35">
      <c r="A120" s="348" t="s">
        <v>148</v>
      </c>
      <c r="B120" s="364">
        <v>0.61351465966781404</v>
      </c>
      <c r="C120" s="364">
        <v>8.6901534860681764E-2</v>
      </c>
      <c r="D120" s="364">
        <v>5.9747394193909391E-2</v>
      </c>
      <c r="E120" s="364">
        <v>6.6326495327997878E-2</v>
      </c>
      <c r="F120" s="364">
        <v>0</v>
      </c>
      <c r="G120" s="364">
        <v>7.2326145611790266E-2</v>
      </c>
      <c r="H120" s="364">
        <v>9.5047907235569121E-2</v>
      </c>
      <c r="I120" s="364">
        <v>6.1358631022372578E-3</v>
      </c>
      <c r="J120" s="364">
        <v>0</v>
      </c>
      <c r="L120" s="364">
        <f t="shared" ref="L120:L153" si="0">SUM(B120:J120)</f>
        <v>0.99999999999999967</v>
      </c>
      <c r="O120" s="306"/>
    </row>
    <row r="121" spans="1:15" x14ac:dyDescent="0.35">
      <c r="A121" s="348" t="s">
        <v>149</v>
      </c>
      <c r="B121" s="364">
        <v>0.71445474996714997</v>
      </c>
      <c r="C121" s="364">
        <v>0.15720342624535796</v>
      </c>
      <c r="D121" s="364">
        <v>1.0776779515833989E-2</v>
      </c>
      <c r="E121" s="364">
        <v>2.8774687073342582E-2</v>
      </c>
      <c r="F121" s="364">
        <v>6.8610951770054494E-4</v>
      </c>
      <c r="G121" s="364">
        <v>5.7270562805149375E-2</v>
      </c>
      <c r="H121" s="364">
        <v>2.7426763353627898E-2</v>
      </c>
      <c r="I121" s="364">
        <v>3.4069215218377547E-3</v>
      </c>
      <c r="J121" s="364">
        <v>0</v>
      </c>
      <c r="L121" s="364">
        <f t="shared" si="0"/>
        <v>1.0000000000000002</v>
      </c>
      <c r="O121" s="306"/>
    </row>
    <row r="122" spans="1:15" x14ac:dyDescent="0.35">
      <c r="A122" s="348" t="s">
        <v>150</v>
      </c>
      <c r="B122" s="364">
        <v>0.75347960530001501</v>
      </c>
      <c r="C122" s="364">
        <v>9.6408162281595308E-2</v>
      </c>
      <c r="D122" s="364">
        <v>1.8701011648624741E-2</v>
      </c>
      <c r="E122" s="364">
        <v>4.3935115153644524E-2</v>
      </c>
      <c r="F122" s="364">
        <v>2.5462336488036837E-3</v>
      </c>
      <c r="G122" s="364">
        <v>1.1133447250724028E-2</v>
      </c>
      <c r="H122" s="364">
        <v>6.9642882338928291E-2</v>
      </c>
      <c r="I122" s="364">
        <v>4.1535423776641713E-3</v>
      </c>
      <c r="J122" s="364">
        <v>0</v>
      </c>
      <c r="L122" s="364">
        <f t="shared" si="0"/>
        <v>0.99999999999999978</v>
      </c>
      <c r="O122" s="306"/>
    </row>
    <row r="123" spans="1:15" x14ac:dyDescent="0.35">
      <c r="A123" s="348" t="s">
        <v>151</v>
      </c>
      <c r="B123" s="364">
        <v>0.35165258269059591</v>
      </c>
      <c r="C123" s="364">
        <v>8.0945142971439468E-2</v>
      </c>
      <c r="D123" s="364">
        <v>8.2323130979555792E-3</v>
      </c>
      <c r="E123" s="364">
        <v>0</v>
      </c>
      <c r="F123" s="364">
        <v>0</v>
      </c>
      <c r="G123" s="364">
        <v>0.39992998316630829</v>
      </c>
      <c r="H123" s="364">
        <v>0.15450730883055816</v>
      </c>
      <c r="I123" s="364">
        <v>4.7326692431428315E-3</v>
      </c>
      <c r="J123" s="364">
        <v>0</v>
      </c>
      <c r="L123" s="364">
        <f t="shared" si="0"/>
        <v>1.0000000000000002</v>
      </c>
      <c r="O123" s="306"/>
    </row>
    <row r="124" spans="1:15" x14ac:dyDescent="0.35">
      <c r="A124" s="348" t="s">
        <v>152</v>
      </c>
      <c r="B124" s="364">
        <v>0.57573393003450546</v>
      </c>
      <c r="C124" s="364">
        <v>0.13432470168220553</v>
      </c>
      <c r="D124" s="364">
        <v>1.5554602089512476E-2</v>
      </c>
      <c r="E124" s="364">
        <v>0.14629365710883216</v>
      </c>
      <c r="F124" s="364">
        <v>3.3410035414588974E-4</v>
      </c>
      <c r="G124" s="364">
        <v>7.445988537184034E-2</v>
      </c>
      <c r="H124" s="364">
        <v>5.3299123358958284E-2</v>
      </c>
      <c r="I124" s="364">
        <v>0</v>
      </c>
      <c r="J124" s="364">
        <v>0</v>
      </c>
      <c r="L124" s="364">
        <f t="shared" si="0"/>
        <v>1.0000000000000002</v>
      </c>
      <c r="O124" s="306"/>
    </row>
    <row r="125" spans="1:15" x14ac:dyDescent="0.35">
      <c r="A125" s="348" t="s">
        <v>153</v>
      </c>
      <c r="B125" s="364">
        <v>0.55239557873283085</v>
      </c>
      <c r="C125" s="364">
        <v>6.7570069376338707E-2</v>
      </c>
      <c r="D125" s="364">
        <v>4.1982096301480532E-2</v>
      </c>
      <c r="E125" s="364">
        <v>6.6524365381072828E-2</v>
      </c>
      <c r="F125" s="364">
        <v>3.8362087015002722E-3</v>
      </c>
      <c r="G125" s="364">
        <v>0.12163168649770729</v>
      </c>
      <c r="H125" s="364">
        <v>0.14055384691293349</v>
      </c>
      <c r="I125" s="364">
        <v>5.5061480961359401E-3</v>
      </c>
      <c r="J125" s="364">
        <v>0</v>
      </c>
      <c r="L125" s="364">
        <f t="shared" si="0"/>
        <v>0.99999999999999989</v>
      </c>
      <c r="O125" s="306"/>
    </row>
    <row r="126" spans="1:15" x14ac:dyDescent="0.35">
      <c r="A126" s="348" t="s">
        <v>154</v>
      </c>
      <c r="B126" s="364">
        <v>0.71605872405608784</v>
      </c>
      <c r="C126" s="364">
        <v>0.18269761300090323</v>
      </c>
      <c r="D126" s="364">
        <v>4.2250857465428501E-3</v>
      </c>
      <c r="E126" s="364">
        <v>2.6415721062852317E-2</v>
      </c>
      <c r="F126" s="364">
        <v>0</v>
      </c>
      <c r="G126" s="364">
        <v>4.9527130586213608E-2</v>
      </c>
      <c r="H126" s="364">
        <v>1.6530512348045052E-2</v>
      </c>
      <c r="I126" s="364">
        <v>4.5452131993554065E-3</v>
      </c>
      <c r="J126" s="364">
        <v>0</v>
      </c>
      <c r="L126" s="364">
        <f t="shared" si="0"/>
        <v>1.0000000000000002</v>
      </c>
      <c r="O126" s="306"/>
    </row>
    <row r="127" spans="1:15" x14ac:dyDescent="0.35">
      <c r="A127" s="348" t="s">
        <v>155</v>
      </c>
      <c r="B127" s="364">
        <v>0.63095744885760441</v>
      </c>
      <c r="C127" s="364">
        <v>7.1761357031244213E-2</v>
      </c>
      <c r="D127" s="364">
        <v>3.6017026201769678E-2</v>
      </c>
      <c r="E127" s="364">
        <v>3.8629574264296279E-2</v>
      </c>
      <c r="F127" s="364">
        <v>1.5842687986865334E-2</v>
      </c>
      <c r="G127" s="364">
        <v>8.2736404388612711E-2</v>
      </c>
      <c r="H127" s="364">
        <v>0.119259535839768</v>
      </c>
      <c r="I127" s="364">
        <v>4.7959654298393743E-3</v>
      </c>
      <c r="J127" s="364">
        <v>0</v>
      </c>
      <c r="L127" s="364">
        <f t="shared" si="0"/>
        <v>1</v>
      </c>
      <c r="O127" s="306"/>
    </row>
    <row r="128" spans="1:15" x14ac:dyDescent="0.35">
      <c r="A128" s="348" t="s">
        <v>156</v>
      </c>
      <c r="B128" s="364">
        <v>0.61614697412316843</v>
      </c>
      <c r="C128" s="364">
        <v>5.9843446232808038E-2</v>
      </c>
      <c r="D128" s="364">
        <v>2.3916746446494747E-2</v>
      </c>
      <c r="E128" s="364">
        <v>4.7096638656406058E-2</v>
      </c>
      <c r="F128" s="364">
        <v>1.8304727137990012E-2</v>
      </c>
      <c r="G128" s="364">
        <v>5.0702994164093233E-2</v>
      </c>
      <c r="H128" s="364">
        <v>0.17869221249284864</v>
      </c>
      <c r="I128" s="364">
        <v>5.2962607461912222E-3</v>
      </c>
      <c r="J128" s="364">
        <v>0</v>
      </c>
      <c r="L128" s="364">
        <f t="shared" si="0"/>
        <v>1.0000000000000002</v>
      </c>
      <c r="O128" s="306"/>
    </row>
    <row r="129" spans="1:15" x14ac:dyDescent="0.35">
      <c r="A129" s="348" t="s">
        <v>157</v>
      </c>
      <c r="B129" s="364">
        <v>0.6594955290361626</v>
      </c>
      <c r="C129" s="364">
        <v>4.624922863325881E-2</v>
      </c>
      <c r="D129" s="364">
        <v>4.8250685366351347E-2</v>
      </c>
      <c r="E129" s="364">
        <v>5.887919842826797E-2</v>
      </c>
      <c r="F129" s="364">
        <v>7.1673613229947921E-3</v>
      </c>
      <c r="G129" s="364">
        <v>4.2064982010394068E-2</v>
      </c>
      <c r="H129" s="364">
        <v>0.1313507675160597</v>
      </c>
      <c r="I129" s="364">
        <v>6.5422476865108865E-3</v>
      </c>
      <c r="J129" s="364">
        <v>0</v>
      </c>
      <c r="L129" s="364">
        <f t="shared" si="0"/>
        <v>1</v>
      </c>
      <c r="O129" s="306"/>
    </row>
    <row r="130" spans="1:15" x14ac:dyDescent="0.35">
      <c r="A130" s="348" t="s">
        <v>158</v>
      </c>
      <c r="B130" s="364">
        <v>0.56723432461734546</v>
      </c>
      <c r="C130" s="364">
        <v>0.12206491992179</v>
      </c>
      <c r="D130" s="364">
        <v>5.1759894602967621E-2</v>
      </c>
      <c r="E130" s="364">
        <v>1.6951411310499168E-2</v>
      </c>
      <c r="F130" s="364">
        <v>1.2683896282373543E-2</v>
      </c>
      <c r="G130" s="364">
        <v>0.16565055360038156</v>
      </c>
      <c r="H130" s="364">
        <v>5.9980047199427178E-2</v>
      </c>
      <c r="I130" s="364">
        <v>3.674952465215606E-3</v>
      </c>
      <c r="J130" s="364">
        <v>0</v>
      </c>
      <c r="L130" s="364">
        <f t="shared" si="0"/>
        <v>1</v>
      </c>
      <c r="O130" s="306"/>
    </row>
    <row r="131" spans="1:15" x14ac:dyDescent="0.35">
      <c r="A131" s="348" t="s">
        <v>159</v>
      </c>
      <c r="B131" s="364">
        <v>0.60584578897547725</v>
      </c>
      <c r="C131" s="364">
        <v>0.19764550457164112</v>
      </c>
      <c r="D131" s="364">
        <v>6.2264860350280853E-3</v>
      </c>
      <c r="E131" s="364">
        <v>0.11712007678853553</v>
      </c>
      <c r="F131" s="364">
        <v>0</v>
      </c>
      <c r="G131" s="364">
        <v>5.2421799997555883E-2</v>
      </c>
      <c r="H131" s="364">
        <v>2.0740343631762321E-2</v>
      </c>
      <c r="I131" s="364">
        <v>0</v>
      </c>
      <c r="J131" s="364">
        <v>0</v>
      </c>
      <c r="L131" s="364">
        <f t="shared" si="0"/>
        <v>1.0000000000000002</v>
      </c>
      <c r="O131" s="306"/>
    </row>
    <row r="132" spans="1:15" x14ac:dyDescent="0.35">
      <c r="A132" s="348" t="s">
        <v>160</v>
      </c>
      <c r="B132" s="364">
        <v>0.59143144979371576</v>
      </c>
      <c r="C132" s="364">
        <v>0.12271232785341103</v>
      </c>
      <c r="D132" s="364">
        <v>6.7104029954543846E-3</v>
      </c>
      <c r="E132" s="364">
        <v>2.3897957917510562E-2</v>
      </c>
      <c r="F132" s="364">
        <v>2.4560873925096028E-4</v>
      </c>
      <c r="G132" s="364">
        <v>0.14789062682761495</v>
      </c>
      <c r="H132" s="364">
        <v>0.10117749620771789</v>
      </c>
      <c r="I132" s="364">
        <v>5.9341296653249017E-3</v>
      </c>
      <c r="J132" s="364">
        <v>0</v>
      </c>
      <c r="L132" s="364">
        <f t="shared" si="0"/>
        <v>1.0000000000000002</v>
      </c>
      <c r="O132" s="306"/>
    </row>
    <row r="133" spans="1:15" x14ac:dyDescent="0.35">
      <c r="A133" s="348" t="s">
        <v>161</v>
      </c>
      <c r="B133" s="364">
        <v>0.65795346787867959</v>
      </c>
      <c r="C133" s="364">
        <v>9.9795973261736101E-2</v>
      </c>
      <c r="D133" s="364">
        <v>5.2308076516990126E-2</v>
      </c>
      <c r="E133" s="364">
        <v>4.4679792090962685E-2</v>
      </c>
      <c r="F133" s="364">
        <v>1.3710652307583459E-2</v>
      </c>
      <c r="G133" s="364">
        <v>4.3566702518177063E-2</v>
      </c>
      <c r="H133" s="364">
        <v>8.3834971762873231E-2</v>
      </c>
      <c r="I133" s="364">
        <v>4.1503636629976956E-3</v>
      </c>
      <c r="J133" s="364">
        <v>0</v>
      </c>
      <c r="L133" s="364">
        <f t="shared" si="0"/>
        <v>1</v>
      </c>
      <c r="O133" s="306"/>
    </row>
    <row r="134" spans="1:15" x14ac:dyDescent="0.35">
      <c r="A134" s="348" t="s">
        <v>162</v>
      </c>
      <c r="B134" s="364">
        <v>0.66490912114920619</v>
      </c>
      <c r="C134" s="364">
        <v>0.11361184014437856</v>
      </c>
      <c r="D134" s="364">
        <v>1.4369596126014713E-2</v>
      </c>
      <c r="E134" s="364">
        <v>3.5398238406125201E-2</v>
      </c>
      <c r="F134" s="364">
        <v>0</v>
      </c>
      <c r="G134" s="364">
        <v>0.11198320609509947</v>
      </c>
      <c r="H134" s="364">
        <v>5.4921039367459012E-2</v>
      </c>
      <c r="I134" s="364">
        <v>4.806958711716978E-3</v>
      </c>
      <c r="J134" s="364">
        <v>0</v>
      </c>
      <c r="L134" s="364">
        <f t="shared" si="0"/>
        <v>1.0000000000000002</v>
      </c>
      <c r="O134" s="306"/>
    </row>
    <row r="135" spans="1:15" x14ac:dyDescent="0.35">
      <c r="A135" s="348" t="s">
        <v>163</v>
      </c>
      <c r="B135" s="364">
        <v>0.80422906065774213</v>
      </c>
      <c r="C135" s="364">
        <v>8.8801345983729768E-2</v>
      </c>
      <c r="D135" s="364">
        <v>3.921205634630609E-3</v>
      </c>
      <c r="E135" s="364">
        <v>8.474080590883901E-3</v>
      </c>
      <c r="F135" s="364">
        <v>0</v>
      </c>
      <c r="G135" s="364">
        <v>6.7453485760360421E-2</v>
      </c>
      <c r="H135" s="364">
        <v>2.1681646644003461E-2</v>
      </c>
      <c r="I135" s="364">
        <v>5.4391747286496065E-3</v>
      </c>
      <c r="J135" s="364">
        <v>0</v>
      </c>
      <c r="L135" s="364">
        <f t="shared" si="0"/>
        <v>1</v>
      </c>
      <c r="O135" s="306"/>
    </row>
    <row r="136" spans="1:15" x14ac:dyDescent="0.35">
      <c r="A136" s="348" t="s">
        <v>164</v>
      </c>
      <c r="B136" s="364">
        <v>0.72060982695558817</v>
      </c>
      <c r="C136" s="364">
        <v>0.10756250098846867</v>
      </c>
      <c r="D136" s="364">
        <v>7.0700583828396035E-3</v>
      </c>
      <c r="E136" s="364">
        <v>4.1141943467741957E-2</v>
      </c>
      <c r="F136" s="364">
        <v>0</v>
      </c>
      <c r="G136" s="364">
        <v>0.10414319816152572</v>
      </c>
      <c r="H136" s="364">
        <v>1.9472472043836037E-2</v>
      </c>
      <c r="I136" s="364">
        <v>0</v>
      </c>
      <c r="J136" s="364">
        <v>0</v>
      </c>
      <c r="L136" s="364">
        <f t="shared" si="0"/>
        <v>1</v>
      </c>
      <c r="O136" s="306"/>
    </row>
    <row r="137" spans="1:15" x14ac:dyDescent="0.35">
      <c r="A137" s="348" t="s">
        <v>165</v>
      </c>
      <c r="B137" s="364">
        <v>0.37819223129312646</v>
      </c>
      <c r="C137" s="364">
        <v>6.9566158930633989E-2</v>
      </c>
      <c r="D137" s="364">
        <v>6.6483199940062417E-3</v>
      </c>
      <c r="E137" s="364">
        <v>0</v>
      </c>
      <c r="F137" s="364">
        <v>0</v>
      </c>
      <c r="G137" s="364">
        <v>0.48008580499560904</v>
      </c>
      <c r="H137" s="364">
        <v>6.1832734528177946E-2</v>
      </c>
      <c r="I137" s="364">
        <v>3.6747502584463412E-3</v>
      </c>
      <c r="J137" s="364">
        <v>0</v>
      </c>
      <c r="L137" s="364">
        <f t="shared" si="0"/>
        <v>1</v>
      </c>
      <c r="O137" s="306"/>
    </row>
    <row r="138" spans="1:15" x14ac:dyDescent="0.35">
      <c r="A138" s="348" t="s">
        <v>166</v>
      </c>
      <c r="B138" s="364">
        <v>0.47624400523856225</v>
      </c>
      <c r="C138" s="364">
        <v>1.6693679765551021E-2</v>
      </c>
      <c r="D138" s="364">
        <v>9.9715493073342043E-2</v>
      </c>
      <c r="E138" s="364">
        <v>5.9627737869830701E-2</v>
      </c>
      <c r="F138" s="364">
        <v>0</v>
      </c>
      <c r="G138" s="364">
        <v>6.8175926085643157E-2</v>
      </c>
      <c r="H138" s="364">
        <v>0.27322183391384053</v>
      </c>
      <c r="I138" s="364">
        <v>6.32132405323032E-3</v>
      </c>
      <c r="J138" s="364">
        <v>0</v>
      </c>
      <c r="L138" s="364">
        <f t="shared" si="0"/>
        <v>1</v>
      </c>
      <c r="O138" s="306"/>
    </row>
    <row r="139" spans="1:15" x14ac:dyDescent="0.35">
      <c r="A139" s="348" t="s">
        <v>167</v>
      </c>
      <c r="B139" s="364">
        <v>0.6812333599798972</v>
      </c>
      <c r="C139" s="364">
        <v>0.12763997441314506</v>
      </c>
      <c r="D139" s="364">
        <v>3.6829107285927115E-2</v>
      </c>
      <c r="E139" s="364">
        <v>7.1303801538637995E-2</v>
      </c>
      <c r="F139" s="364">
        <v>1.9024703670911238E-3</v>
      </c>
      <c r="G139" s="364">
        <v>4.5445145619330142E-2</v>
      </c>
      <c r="H139" s="364">
        <v>2.7709654238602294E-2</v>
      </c>
      <c r="I139" s="364">
        <v>7.9364865573689821E-3</v>
      </c>
      <c r="J139" s="364">
        <v>0</v>
      </c>
      <c r="L139" s="364">
        <f t="shared" si="0"/>
        <v>1</v>
      </c>
      <c r="O139" s="306"/>
    </row>
    <row r="140" spans="1:15" x14ac:dyDescent="0.35">
      <c r="A140" s="348" t="s">
        <v>168</v>
      </c>
      <c r="B140" s="364">
        <v>0.59637228211851434</v>
      </c>
      <c r="C140" s="364">
        <v>4.2693910986745402E-2</v>
      </c>
      <c r="D140" s="364">
        <v>1.5760955521152191E-2</v>
      </c>
      <c r="E140" s="364">
        <v>3.1041883434380031E-2</v>
      </c>
      <c r="F140" s="364">
        <v>1.9988775802887163E-2</v>
      </c>
      <c r="G140" s="364">
        <v>0.16744164824797939</v>
      </c>
      <c r="H140" s="364">
        <v>0.12222053128676284</v>
      </c>
      <c r="I140" s="364">
        <v>4.4800126015787072E-3</v>
      </c>
      <c r="J140" s="364">
        <v>0</v>
      </c>
      <c r="L140" s="364">
        <f t="shared" si="0"/>
        <v>1</v>
      </c>
      <c r="O140" s="306"/>
    </row>
    <row r="141" spans="1:15" x14ac:dyDescent="0.35">
      <c r="A141" s="348" t="s">
        <v>169</v>
      </c>
      <c r="B141" s="364">
        <v>0.6763170512815142</v>
      </c>
      <c r="C141" s="364">
        <v>0.13148340412790396</v>
      </c>
      <c r="D141" s="364">
        <v>6.5865045009376256E-3</v>
      </c>
      <c r="E141" s="364">
        <v>9.6119628957792358E-2</v>
      </c>
      <c r="F141" s="364">
        <v>1.3777165790913302E-3</v>
      </c>
      <c r="G141" s="364">
        <v>6.9841265594317525E-2</v>
      </c>
      <c r="H141" s="364">
        <v>1.1732368469038088E-2</v>
      </c>
      <c r="I141" s="364">
        <v>6.5420604894049572E-3</v>
      </c>
      <c r="J141" s="364">
        <v>0</v>
      </c>
      <c r="L141" s="364">
        <f t="shared" si="0"/>
        <v>1.0000000000000002</v>
      </c>
      <c r="O141" s="306"/>
    </row>
    <row r="142" spans="1:15" x14ac:dyDescent="0.35">
      <c r="A142" s="348" t="s">
        <v>170</v>
      </c>
      <c r="B142" s="364">
        <v>0.79901066871179915</v>
      </c>
      <c r="C142" s="364">
        <v>0.15578053812982867</v>
      </c>
      <c r="D142" s="364">
        <v>4.1178990529746684E-3</v>
      </c>
      <c r="E142" s="364">
        <v>2.6809536023200855E-3</v>
      </c>
      <c r="F142" s="364">
        <v>0</v>
      </c>
      <c r="G142" s="364">
        <v>2.7997094512165362E-2</v>
      </c>
      <c r="H142" s="364">
        <v>1.0412845990912007E-2</v>
      </c>
      <c r="I142" s="364">
        <v>0</v>
      </c>
      <c r="J142" s="364">
        <v>0</v>
      </c>
      <c r="L142" s="364">
        <f t="shared" si="0"/>
        <v>0.99999999999999989</v>
      </c>
      <c r="O142" s="306"/>
    </row>
    <row r="143" spans="1:15" x14ac:dyDescent="0.35">
      <c r="A143" s="348" t="s">
        <v>171</v>
      </c>
      <c r="B143" s="364">
        <v>0.8143729539142226</v>
      </c>
      <c r="C143" s="364">
        <v>0.1120251284235646</v>
      </c>
      <c r="D143" s="364">
        <v>2.5660156002444701E-2</v>
      </c>
      <c r="E143" s="364">
        <v>1.9484905225754631E-2</v>
      </c>
      <c r="F143" s="364">
        <v>0</v>
      </c>
      <c r="G143" s="364">
        <v>1.1553000679366749E-2</v>
      </c>
      <c r="H143" s="364">
        <v>1.2749561327313107E-2</v>
      </c>
      <c r="I143" s="364">
        <v>4.1542944273337372E-3</v>
      </c>
      <c r="J143" s="364">
        <v>0</v>
      </c>
      <c r="L143" s="364">
        <f t="shared" si="0"/>
        <v>1</v>
      </c>
      <c r="O143" s="306"/>
    </row>
    <row r="144" spans="1:15" x14ac:dyDescent="0.35">
      <c r="A144" s="348" t="s">
        <v>172</v>
      </c>
      <c r="B144" s="364">
        <v>0.53132465049638122</v>
      </c>
      <c r="C144" s="364">
        <v>7.761734013495894E-2</v>
      </c>
      <c r="D144" s="364">
        <v>2.9894224215919567E-2</v>
      </c>
      <c r="E144" s="364">
        <v>3.2451908795610433E-2</v>
      </c>
      <c r="F144" s="364">
        <v>4.7568625422031274E-2</v>
      </c>
      <c r="G144" s="364">
        <v>0.157585905546165</v>
      </c>
      <c r="H144" s="364">
        <v>0.11660318816214807</v>
      </c>
      <c r="I144" s="364">
        <v>6.9541572267857411E-3</v>
      </c>
      <c r="J144" s="364">
        <v>0</v>
      </c>
      <c r="L144" s="364">
        <f t="shared" si="0"/>
        <v>1.0000000000000002</v>
      </c>
      <c r="O144" s="306"/>
    </row>
    <row r="145" spans="1:15" x14ac:dyDescent="0.35">
      <c r="A145" s="348" t="s">
        <v>173</v>
      </c>
      <c r="B145" s="364">
        <v>0.64403651062528933</v>
      </c>
      <c r="C145" s="364">
        <v>5.6568461252044427E-2</v>
      </c>
      <c r="D145" s="364">
        <v>2.9862717876488469E-2</v>
      </c>
      <c r="E145" s="364">
        <v>6.8334424996137705E-2</v>
      </c>
      <c r="F145" s="364">
        <v>2.2435167189938789E-2</v>
      </c>
      <c r="G145" s="364">
        <v>8.2053566139901474E-2</v>
      </c>
      <c r="H145" s="364">
        <v>9.0947325958378386E-2</v>
      </c>
      <c r="I145" s="364">
        <v>5.7618259618212033E-3</v>
      </c>
      <c r="J145" s="364">
        <v>0</v>
      </c>
      <c r="L145" s="364">
        <f t="shared" si="0"/>
        <v>0.99999999999999967</v>
      </c>
      <c r="O145" s="306"/>
    </row>
    <row r="146" spans="1:15" x14ac:dyDescent="0.35">
      <c r="A146" s="348" t="s">
        <v>136</v>
      </c>
      <c r="B146" s="364">
        <v>0.56257678485737406</v>
      </c>
      <c r="C146" s="364">
        <v>3.4904555193594498E-2</v>
      </c>
      <c r="D146" s="364">
        <v>9.2438968002703445E-3</v>
      </c>
      <c r="E146" s="364">
        <v>6.438519991682648E-2</v>
      </c>
      <c r="F146" s="364">
        <v>9.336628089107471E-3</v>
      </c>
      <c r="G146" s="364">
        <v>7.9336374615771671E-2</v>
      </c>
      <c r="H146" s="364">
        <v>0.23424931230177362</v>
      </c>
      <c r="I146" s="364">
        <v>5.9672482252819629E-3</v>
      </c>
      <c r="J146" s="364">
        <v>0</v>
      </c>
      <c r="L146" s="364">
        <f t="shared" si="0"/>
        <v>1.0000000000000002</v>
      </c>
      <c r="O146" s="306"/>
    </row>
    <row r="147" spans="1:15" x14ac:dyDescent="0.35">
      <c r="A147" s="348" t="s">
        <v>197</v>
      </c>
      <c r="B147" s="364">
        <v>0.22337210776252903</v>
      </c>
      <c r="C147" s="364">
        <v>0.52436680807863945</v>
      </c>
      <c r="D147" s="364">
        <v>0.13939080614888363</v>
      </c>
      <c r="E147" s="364">
        <v>6.1905011253393233E-2</v>
      </c>
      <c r="F147" s="364">
        <v>1.4322054052919725E-3</v>
      </c>
      <c r="G147" s="364">
        <v>0</v>
      </c>
      <c r="H147" s="364">
        <v>4.883861675404147E-2</v>
      </c>
      <c r="I147" s="364">
        <v>6.9444459722124187E-4</v>
      </c>
      <c r="J147" s="364">
        <v>0</v>
      </c>
      <c r="L147" s="364">
        <f t="shared" si="0"/>
        <v>1</v>
      </c>
      <c r="O147" s="306"/>
    </row>
    <row r="148" spans="1:15" x14ac:dyDescent="0.35">
      <c r="A148" s="348" t="s">
        <v>218</v>
      </c>
      <c r="B148" s="364">
        <v>0.32899455992213383</v>
      </c>
      <c r="C148" s="364">
        <v>0.35517034282071125</v>
      </c>
      <c r="D148" s="364">
        <v>0.14663777042180173</v>
      </c>
      <c r="E148" s="364">
        <v>7.7508353549261805E-2</v>
      </c>
      <c r="F148" s="364">
        <v>2.5359426180656566E-3</v>
      </c>
      <c r="G148" s="364">
        <v>0</v>
      </c>
      <c r="H148" s="364">
        <v>8.6476373553904057E-2</v>
      </c>
      <c r="I148" s="364">
        <v>2.6766571141219777E-3</v>
      </c>
      <c r="J148" s="364">
        <v>0</v>
      </c>
      <c r="L148" s="364">
        <f t="shared" si="0"/>
        <v>1.0000000000000002</v>
      </c>
      <c r="O148" s="306"/>
    </row>
    <row r="149" spans="1:15" x14ac:dyDescent="0.35">
      <c r="A149" s="348" t="s">
        <v>198</v>
      </c>
      <c r="B149" s="364">
        <v>9.9810940148913535E-2</v>
      </c>
      <c r="C149" s="364">
        <v>0.44190363664070159</v>
      </c>
      <c r="D149" s="364">
        <v>0.25792477326786295</v>
      </c>
      <c r="E149" s="364">
        <v>0.16493311793775906</v>
      </c>
      <c r="F149" s="364">
        <v>9.594328308542093E-4</v>
      </c>
      <c r="G149" s="364">
        <v>0</v>
      </c>
      <c r="H149" s="364">
        <v>3.2716935820935107E-2</v>
      </c>
      <c r="I149" s="364">
        <v>1.7511633529738613E-3</v>
      </c>
      <c r="J149" s="364">
        <v>0</v>
      </c>
      <c r="L149" s="364">
        <f t="shared" si="0"/>
        <v>1.0000000000000004</v>
      </c>
      <c r="O149" s="306"/>
    </row>
    <row r="150" spans="1:15" x14ac:dyDescent="0.35">
      <c r="A150" s="348" t="s">
        <v>140</v>
      </c>
      <c r="B150" s="364">
        <v>0.44093154849269961</v>
      </c>
      <c r="C150" s="364">
        <v>0.39283896754366404</v>
      </c>
      <c r="D150" s="364">
        <v>9.3674353511442515E-2</v>
      </c>
      <c r="E150" s="364">
        <v>1.7462902151019221E-3</v>
      </c>
      <c r="F150" s="364">
        <v>1.9237327342772434E-3</v>
      </c>
      <c r="G150" s="364">
        <v>0</v>
      </c>
      <c r="H150" s="364">
        <v>6.5599840218042785E-2</v>
      </c>
      <c r="I150" s="364">
        <v>3.2852672847718794E-3</v>
      </c>
      <c r="J150" s="364">
        <v>0</v>
      </c>
      <c r="L150" s="364">
        <f t="shared" si="0"/>
        <v>1</v>
      </c>
      <c r="O150" s="306"/>
    </row>
    <row r="151" spans="1:15" x14ac:dyDescent="0.35">
      <c r="A151" s="348" t="s">
        <v>199</v>
      </c>
      <c r="B151" s="364">
        <v>0.57586227424694325</v>
      </c>
      <c r="C151" s="364">
        <v>8.2745735452662131E-2</v>
      </c>
      <c r="D151" s="364">
        <v>5.4378937569296716E-2</v>
      </c>
      <c r="E151" s="364">
        <v>0.15799327637419447</v>
      </c>
      <c r="F151" s="364">
        <v>3.6647785498665794E-3</v>
      </c>
      <c r="G151" s="364">
        <v>0</v>
      </c>
      <c r="H151" s="364">
        <v>0.12497000390029804</v>
      </c>
      <c r="I151" s="364">
        <v>3.8499390673871295E-4</v>
      </c>
      <c r="J151" s="364">
        <v>0</v>
      </c>
      <c r="L151" s="364">
        <f t="shared" si="0"/>
        <v>0.99999999999999989</v>
      </c>
      <c r="O151" s="306"/>
    </row>
    <row r="152" spans="1:15" x14ac:dyDescent="0.35">
      <c r="A152" s="348" t="s">
        <v>142</v>
      </c>
      <c r="B152" s="364">
        <v>0.71706290594896138</v>
      </c>
      <c r="C152" s="364">
        <v>0.10004032491302291</v>
      </c>
      <c r="D152" s="364">
        <v>1.2917429845890416E-2</v>
      </c>
      <c r="E152" s="364">
        <v>1.9878604029780863E-4</v>
      </c>
      <c r="F152" s="364">
        <v>4.8186912777671998E-3</v>
      </c>
      <c r="G152" s="364">
        <v>0</v>
      </c>
      <c r="H152" s="364">
        <v>0.1643187602150811</v>
      </c>
      <c r="I152" s="364">
        <v>6.4310175897950043E-4</v>
      </c>
      <c r="J152" s="364">
        <v>0</v>
      </c>
      <c r="L152" s="364">
        <f t="shared" si="0"/>
        <v>1.0000000000000002</v>
      </c>
      <c r="O152" s="306"/>
    </row>
    <row r="153" spans="1:15" x14ac:dyDescent="0.35">
      <c r="A153" s="348" t="s">
        <v>143</v>
      </c>
      <c r="B153" s="364">
        <v>0.31472341899178308</v>
      </c>
      <c r="C153" s="364">
        <v>0.42837488183870603</v>
      </c>
      <c r="D153" s="364">
        <v>6.5238564715511829E-2</v>
      </c>
      <c r="E153" s="364">
        <v>0.10022199042074266</v>
      </c>
      <c r="F153" s="364">
        <v>2.4975056707639185E-3</v>
      </c>
      <c r="G153" s="364">
        <v>0</v>
      </c>
      <c r="H153" s="364">
        <v>8.5165662582189619E-2</v>
      </c>
      <c r="I153" s="364">
        <v>3.7779757803028001E-3</v>
      </c>
      <c r="J153" s="364">
        <v>0</v>
      </c>
      <c r="L153" s="364">
        <f t="shared" si="0"/>
        <v>0.99999999999999989</v>
      </c>
      <c r="O153" s="306"/>
    </row>
    <row r="154" spans="1:15" ht="15" thickBot="1" x14ac:dyDescent="0.4">
      <c r="O154" s="306"/>
    </row>
    <row r="155" spans="1:15" x14ac:dyDescent="0.35">
      <c r="A155" s="286" t="s">
        <v>1601</v>
      </c>
    </row>
    <row r="156" spans="1:15" x14ac:dyDescent="0.35">
      <c r="A156" s="97" t="s">
        <v>181</v>
      </c>
    </row>
    <row r="157" spans="1:15" ht="15" thickBot="1" x14ac:dyDescent="0.4">
      <c r="A157" s="17" t="s">
        <v>1602</v>
      </c>
      <c r="B157" s="17" t="s">
        <v>424</v>
      </c>
      <c r="C157" s="100" t="s">
        <v>201</v>
      </c>
      <c r="D157" s="100" t="s">
        <v>213</v>
      </c>
      <c r="E157" s="100" t="s">
        <v>214</v>
      </c>
      <c r="F157" s="100" t="s">
        <v>215</v>
      </c>
      <c r="G157" s="100" t="s">
        <v>362</v>
      </c>
      <c r="H157" s="100" t="s">
        <v>363</v>
      </c>
      <c r="I157" s="100" t="s">
        <v>364</v>
      </c>
      <c r="J157" s="100" t="s">
        <v>216</v>
      </c>
      <c r="K157" s="100" t="s">
        <v>202</v>
      </c>
    </row>
    <row r="158" spans="1:15" x14ac:dyDescent="0.35">
      <c r="A158" s="574" t="s">
        <v>147</v>
      </c>
      <c r="B158" s="98" t="s">
        <v>203</v>
      </c>
      <c r="C158" s="365">
        <v>0.34059085050964916</v>
      </c>
      <c r="D158" s="365">
        <v>8.6186039713944255E-5</v>
      </c>
      <c r="E158" s="365">
        <v>0.43907208810216536</v>
      </c>
      <c r="F158" s="365">
        <v>0</v>
      </c>
      <c r="G158" s="365">
        <v>1</v>
      </c>
      <c r="H158" s="365">
        <v>1</v>
      </c>
      <c r="I158" s="365">
        <v>1</v>
      </c>
      <c r="J158" s="365">
        <v>0</v>
      </c>
      <c r="K158" s="359">
        <v>0</v>
      </c>
    </row>
    <row r="159" spans="1:15" x14ac:dyDescent="0.35">
      <c r="A159" s="575"/>
      <c r="B159" s="17" t="s">
        <v>204</v>
      </c>
      <c r="C159" s="366">
        <v>0.65512074722948388</v>
      </c>
      <c r="D159" s="366">
        <v>0.9198499129657689</v>
      </c>
      <c r="E159" s="366">
        <v>0</v>
      </c>
      <c r="F159" s="366">
        <v>8.3418977784268142E-2</v>
      </c>
      <c r="G159" s="366">
        <v>0</v>
      </c>
      <c r="H159" s="366">
        <v>0</v>
      </c>
      <c r="I159" s="366">
        <v>0</v>
      </c>
      <c r="J159" s="366">
        <v>0</v>
      </c>
      <c r="K159" s="359">
        <v>0</v>
      </c>
    </row>
    <row r="160" spans="1:15" x14ac:dyDescent="0.35">
      <c r="A160" s="575"/>
      <c r="B160" s="17" t="s">
        <v>205</v>
      </c>
      <c r="C160" s="366">
        <v>2.1019202713950238E-3</v>
      </c>
      <c r="D160" s="366">
        <v>1.5072258821689562E-2</v>
      </c>
      <c r="E160" s="366">
        <v>0</v>
      </c>
      <c r="F160" s="366">
        <v>0</v>
      </c>
      <c r="G160" s="366">
        <v>0</v>
      </c>
      <c r="H160" s="366">
        <v>0</v>
      </c>
      <c r="I160" s="366">
        <v>0</v>
      </c>
      <c r="J160" s="366">
        <v>0</v>
      </c>
      <c r="K160" s="359">
        <v>0</v>
      </c>
    </row>
    <row r="161" spans="1:12" x14ac:dyDescent="0.35">
      <c r="A161" s="575"/>
      <c r="B161" s="17" t="s">
        <v>206</v>
      </c>
      <c r="C161" s="366">
        <v>9.0159698863497711E-4</v>
      </c>
      <c r="D161" s="366">
        <v>5.4269999192095873E-2</v>
      </c>
      <c r="E161" s="366">
        <v>0</v>
      </c>
      <c r="F161" s="366">
        <v>0</v>
      </c>
      <c r="G161" s="366">
        <v>0</v>
      </c>
      <c r="H161" s="366">
        <v>0</v>
      </c>
      <c r="I161" s="366">
        <v>0</v>
      </c>
      <c r="J161" s="366">
        <v>0</v>
      </c>
      <c r="K161" s="359">
        <v>0</v>
      </c>
    </row>
    <row r="162" spans="1:12" x14ac:dyDescent="0.35">
      <c r="A162" s="575"/>
      <c r="B162" s="17" t="s">
        <v>207</v>
      </c>
      <c r="C162" s="366">
        <v>1.0032023364277809E-3</v>
      </c>
      <c r="D162" s="366">
        <v>1.0721642980731789E-2</v>
      </c>
      <c r="E162" s="366">
        <v>0</v>
      </c>
      <c r="F162" s="366">
        <v>0</v>
      </c>
      <c r="G162" s="366">
        <v>0</v>
      </c>
      <c r="H162" s="366">
        <v>0</v>
      </c>
      <c r="I162" s="366">
        <v>0</v>
      </c>
      <c r="J162" s="366">
        <v>0</v>
      </c>
      <c r="K162" s="359">
        <v>0</v>
      </c>
      <c r="L162" s="53"/>
    </row>
    <row r="163" spans="1:12" x14ac:dyDescent="0.35">
      <c r="A163" s="575"/>
      <c r="B163" s="17" t="s">
        <v>208</v>
      </c>
      <c r="C163" s="366">
        <v>2.8168266440917314E-4</v>
      </c>
      <c r="D163" s="366">
        <v>0</v>
      </c>
      <c r="E163" s="366">
        <v>0</v>
      </c>
      <c r="F163" s="366">
        <v>0</v>
      </c>
      <c r="G163" s="366">
        <v>0</v>
      </c>
      <c r="H163" s="366">
        <v>0</v>
      </c>
      <c r="I163" s="366">
        <v>0</v>
      </c>
      <c r="J163" s="366">
        <v>0</v>
      </c>
      <c r="K163" s="359">
        <v>0</v>
      </c>
      <c r="L163" s="53"/>
    </row>
    <row r="164" spans="1:12" x14ac:dyDescent="0.35">
      <c r="A164" s="575"/>
      <c r="B164" s="17" t="s">
        <v>209</v>
      </c>
      <c r="C164" s="366">
        <v>0</v>
      </c>
      <c r="D164" s="366">
        <v>0</v>
      </c>
      <c r="E164" s="366">
        <v>0</v>
      </c>
      <c r="F164" s="366">
        <v>0</v>
      </c>
      <c r="G164" s="366">
        <v>0</v>
      </c>
      <c r="H164" s="366">
        <v>0</v>
      </c>
      <c r="I164" s="366">
        <v>0</v>
      </c>
      <c r="J164" s="366">
        <v>0</v>
      </c>
      <c r="K164" s="359">
        <v>0</v>
      </c>
    </row>
    <row r="165" spans="1:12" x14ac:dyDescent="0.35">
      <c r="A165" s="575"/>
      <c r="B165" s="17" t="s">
        <v>210</v>
      </c>
      <c r="C165" s="366">
        <v>0</v>
      </c>
      <c r="D165" s="366">
        <v>0</v>
      </c>
      <c r="E165" s="366">
        <v>0</v>
      </c>
      <c r="F165" s="366">
        <v>0</v>
      </c>
      <c r="G165" s="366">
        <v>0</v>
      </c>
      <c r="H165" s="366">
        <v>0</v>
      </c>
      <c r="I165" s="366">
        <v>0</v>
      </c>
      <c r="J165" s="366">
        <v>0</v>
      </c>
      <c r="K165" s="359">
        <v>0</v>
      </c>
    </row>
    <row r="166" spans="1:12" x14ac:dyDescent="0.35">
      <c r="A166" s="575"/>
      <c r="B166" s="17" t="s">
        <v>211</v>
      </c>
      <c r="C166" s="359">
        <v>0</v>
      </c>
      <c r="D166" s="359">
        <v>0</v>
      </c>
      <c r="E166" s="359">
        <v>0</v>
      </c>
      <c r="F166" s="366">
        <v>0.91658102221573179</v>
      </c>
      <c r="G166" s="359">
        <v>0</v>
      </c>
      <c r="H166" s="359">
        <v>0</v>
      </c>
      <c r="I166" s="359">
        <v>0</v>
      </c>
      <c r="J166" s="359">
        <v>0</v>
      </c>
      <c r="K166" s="359">
        <v>0</v>
      </c>
    </row>
    <row r="167" spans="1:12" ht="15" thickBot="1" x14ac:dyDescent="0.4">
      <c r="A167" s="576"/>
      <c r="B167" s="99" t="s">
        <v>212</v>
      </c>
      <c r="C167" s="359">
        <v>0</v>
      </c>
      <c r="D167" s="359">
        <v>0</v>
      </c>
      <c r="E167" s="367">
        <v>0.56092791189783464</v>
      </c>
      <c r="F167" s="359">
        <v>0</v>
      </c>
      <c r="G167" s="359">
        <v>0</v>
      </c>
      <c r="H167" s="359">
        <v>0</v>
      </c>
      <c r="I167" s="359">
        <v>0</v>
      </c>
      <c r="J167" s="359">
        <v>0</v>
      </c>
      <c r="K167" s="368">
        <v>0</v>
      </c>
    </row>
    <row r="168" spans="1:12" x14ac:dyDescent="0.35">
      <c r="A168" s="574" t="s">
        <v>148</v>
      </c>
      <c r="B168" s="98" t="s">
        <v>203</v>
      </c>
      <c r="C168" s="365">
        <v>0.22280775068580555</v>
      </c>
      <c r="D168" s="365">
        <v>2.5041108386563956E-3</v>
      </c>
      <c r="E168" s="365">
        <v>0.1688185291127535</v>
      </c>
      <c r="F168" s="365">
        <v>0</v>
      </c>
      <c r="G168" s="365">
        <v>0</v>
      </c>
      <c r="H168" s="365">
        <v>1</v>
      </c>
      <c r="I168" s="365">
        <v>1</v>
      </c>
      <c r="J168" s="365">
        <v>0</v>
      </c>
      <c r="K168" s="359">
        <v>0</v>
      </c>
    </row>
    <row r="169" spans="1:12" x14ac:dyDescent="0.35">
      <c r="A169" s="575"/>
      <c r="B169" s="17" t="s">
        <v>204</v>
      </c>
      <c r="C169" s="366">
        <v>0.7679812560420084</v>
      </c>
      <c r="D169" s="366">
        <v>0.99649405855532225</v>
      </c>
      <c r="E169" s="366">
        <v>0</v>
      </c>
      <c r="F169" s="366">
        <v>0.10258644612334086</v>
      </c>
      <c r="G169" s="366">
        <v>0</v>
      </c>
      <c r="H169" s="366">
        <v>0</v>
      </c>
      <c r="I169" s="366">
        <v>0</v>
      </c>
      <c r="J169" s="366">
        <v>1</v>
      </c>
      <c r="K169" s="359">
        <v>0</v>
      </c>
    </row>
    <row r="170" spans="1:12" x14ac:dyDescent="0.35">
      <c r="A170" s="575"/>
      <c r="B170" s="17" t="s">
        <v>205</v>
      </c>
      <c r="C170" s="366">
        <v>7.8216187381148095E-3</v>
      </c>
      <c r="D170" s="366">
        <v>0</v>
      </c>
      <c r="E170" s="366">
        <v>0</v>
      </c>
      <c r="F170" s="366">
        <v>0</v>
      </c>
      <c r="G170" s="366">
        <v>0</v>
      </c>
      <c r="H170" s="366">
        <v>0</v>
      </c>
      <c r="I170" s="366">
        <v>0</v>
      </c>
      <c r="J170" s="366">
        <v>0</v>
      </c>
      <c r="K170" s="359">
        <v>0</v>
      </c>
    </row>
    <row r="171" spans="1:12" x14ac:dyDescent="0.35">
      <c r="A171" s="575"/>
      <c r="B171" s="17" t="s">
        <v>206</v>
      </c>
      <c r="C171" s="366">
        <v>4.4760112456134502E-4</v>
      </c>
      <c r="D171" s="366">
        <v>0</v>
      </c>
      <c r="E171" s="366">
        <v>0</v>
      </c>
      <c r="F171" s="366">
        <v>0</v>
      </c>
      <c r="G171" s="366">
        <v>0</v>
      </c>
      <c r="H171" s="366">
        <v>0</v>
      </c>
      <c r="I171" s="366">
        <v>0</v>
      </c>
      <c r="J171" s="366">
        <v>0</v>
      </c>
      <c r="K171" s="359">
        <v>0</v>
      </c>
    </row>
    <row r="172" spans="1:12" x14ac:dyDescent="0.35">
      <c r="A172" s="575"/>
      <c r="B172" s="17" t="s">
        <v>207</v>
      </c>
      <c r="C172" s="366">
        <v>5.63830686502536E-4</v>
      </c>
      <c r="D172" s="366">
        <v>1.0018306060213889E-3</v>
      </c>
      <c r="E172" s="366">
        <v>0</v>
      </c>
      <c r="F172" s="366">
        <v>0</v>
      </c>
      <c r="G172" s="366">
        <v>0</v>
      </c>
      <c r="H172" s="366">
        <v>0</v>
      </c>
      <c r="I172" s="366">
        <v>0</v>
      </c>
      <c r="J172" s="366">
        <v>0</v>
      </c>
      <c r="K172" s="359">
        <v>0</v>
      </c>
    </row>
    <row r="173" spans="1:12" x14ac:dyDescent="0.35">
      <c r="A173" s="575"/>
      <c r="B173" s="17" t="s">
        <v>208</v>
      </c>
      <c r="C173" s="366">
        <v>3.7794272300737118E-4</v>
      </c>
      <c r="D173" s="366">
        <v>0</v>
      </c>
      <c r="E173" s="366">
        <v>0</v>
      </c>
      <c r="F173" s="366">
        <v>0</v>
      </c>
      <c r="G173" s="366">
        <v>0</v>
      </c>
      <c r="H173" s="366">
        <v>0</v>
      </c>
      <c r="I173" s="366">
        <v>0</v>
      </c>
      <c r="J173" s="366">
        <v>0</v>
      </c>
      <c r="K173" s="359">
        <v>0</v>
      </c>
    </row>
    <row r="174" spans="1:12" x14ac:dyDescent="0.35">
      <c r="A174" s="575"/>
      <c r="B174" s="17" t="s">
        <v>209</v>
      </c>
      <c r="C174" s="366">
        <v>0</v>
      </c>
      <c r="D174" s="366">
        <v>0</v>
      </c>
      <c r="E174" s="366">
        <v>0</v>
      </c>
      <c r="F174" s="366">
        <v>0</v>
      </c>
      <c r="G174" s="366">
        <v>0</v>
      </c>
      <c r="H174" s="366">
        <v>0</v>
      </c>
      <c r="I174" s="366">
        <v>0</v>
      </c>
      <c r="J174" s="366">
        <v>0</v>
      </c>
      <c r="K174" s="359">
        <v>0</v>
      </c>
    </row>
    <row r="175" spans="1:12" x14ac:dyDescent="0.35">
      <c r="A175" s="575"/>
      <c r="B175" s="17" t="s">
        <v>210</v>
      </c>
      <c r="C175" s="366">
        <v>0</v>
      </c>
      <c r="D175" s="366">
        <v>0</v>
      </c>
      <c r="E175" s="366">
        <v>0</v>
      </c>
      <c r="F175" s="366">
        <v>0</v>
      </c>
      <c r="G175" s="366">
        <v>0</v>
      </c>
      <c r="H175" s="366">
        <v>0</v>
      </c>
      <c r="I175" s="366">
        <v>0</v>
      </c>
      <c r="J175" s="366">
        <v>0</v>
      </c>
      <c r="K175" s="359">
        <v>0</v>
      </c>
    </row>
    <row r="176" spans="1:12" x14ac:dyDescent="0.35">
      <c r="A176" s="575"/>
      <c r="B176" s="17" t="s">
        <v>211</v>
      </c>
      <c r="C176" s="359">
        <v>0</v>
      </c>
      <c r="D176" s="359">
        <v>0</v>
      </c>
      <c r="E176" s="359">
        <v>0</v>
      </c>
      <c r="F176" s="366">
        <v>0.89741355387665922</v>
      </c>
      <c r="G176" s="359">
        <v>0</v>
      </c>
      <c r="H176" s="359">
        <v>0</v>
      </c>
      <c r="I176" s="359">
        <v>0</v>
      </c>
      <c r="J176" s="359">
        <v>0</v>
      </c>
      <c r="K176" s="359">
        <v>0</v>
      </c>
    </row>
    <row r="177" spans="1:11" ht="15" thickBot="1" x14ac:dyDescent="0.4">
      <c r="A177" s="576"/>
      <c r="B177" s="99" t="s">
        <v>212</v>
      </c>
      <c r="C177" s="359">
        <v>0</v>
      </c>
      <c r="D177" s="359">
        <v>0</v>
      </c>
      <c r="E177" s="367">
        <v>0.83118147088724648</v>
      </c>
      <c r="F177" s="359">
        <v>0</v>
      </c>
      <c r="G177" s="359">
        <v>0</v>
      </c>
      <c r="H177" s="359">
        <v>0</v>
      </c>
      <c r="I177" s="359">
        <v>0</v>
      </c>
      <c r="J177" s="359">
        <v>0</v>
      </c>
      <c r="K177" s="367">
        <v>0</v>
      </c>
    </row>
    <row r="178" spans="1:11" x14ac:dyDescent="0.35">
      <c r="A178" s="574" t="s">
        <v>149</v>
      </c>
      <c r="B178" s="98" t="s">
        <v>203</v>
      </c>
      <c r="C178" s="365">
        <v>0.2072615564275693</v>
      </c>
      <c r="D178" s="365">
        <v>0</v>
      </c>
      <c r="E178" s="365">
        <v>0.93699709818865606</v>
      </c>
      <c r="F178" s="365">
        <v>0</v>
      </c>
      <c r="G178" s="365">
        <v>1</v>
      </c>
      <c r="H178" s="365">
        <v>1</v>
      </c>
      <c r="I178" s="365">
        <v>1</v>
      </c>
      <c r="J178" s="365">
        <v>0</v>
      </c>
      <c r="K178" s="359">
        <v>0</v>
      </c>
    </row>
    <row r="179" spans="1:11" x14ac:dyDescent="0.35">
      <c r="A179" s="575"/>
      <c r="B179" s="17" t="s">
        <v>204</v>
      </c>
      <c r="C179" s="366">
        <v>0.55565812319125774</v>
      </c>
      <c r="D179" s="366">
        <v>0.82381604315083812</v>
      </c>
      <c r="E179" s="366">
        <v>0</v>
      </c>
      <c r="F179" s="366">
        <v>0.13534357226998728</v>
      </c>
      <c r="G179" s="366">
        <v>0</v>
      </c>
      <c r="H179" s="366">
        <v>0</v>
      </c>
      <c r="I179" s="366">
        <v>0</v>
      </c>
      <c r="J179" s="366">
        <v>1</v>
      </c>
      <c r="K179" s="359">
        <v>0</v>
      </c>
    </row>
    <row r="180" spans="1:11" x14ac:dyDescent="0.35">
      <c r="A180" s="575"/>
      <c r="B180" s="17" t="s">
        <v>205</v>
      </c>
      <c r="C180" s="366">
        <v>0.21221502973995224</v>
      </c>
      <c r="D180" s="366">
        <v>0</v>
      </c>
      <c r="E180" s="366">
        <v>0</v>
      </c>
      <c r="F180" s="366">
        <v>0</v>
      </c>
      <c r="G180" s="366">
        <v>0</v>
      </c>
      <c r="H180" s="366">
        <v>0</v>
      </c>
      <c r="I180" s="366">
        <v>0</v>
      </c>
      <c r="J180" s="366">
        <v>0</v>
      </c>
      <c r="K180" s="359">
        <v>0</v>
      </c>
    </row>
    <row r="181" spans="1:11" x14ac:dyDescent="0.35">
      <c r="A181" s="575"/>
      <c r="B181" s="17" t="s">
        <v>206</v>
      </c>
      <c r="C181" s="366">
        <v>2.4865290641220752E-2</v>
      </c>
      <c r="D181" s="366">
        <v>0.13274217945283076</v>
      </c>
      <c r="E181" s="366">
        <v>0</v>
      </c>
      <c r="F181" s="366">
        <v>0</v>
      </c>
      <c r="G181" s="366">
        <v>0</v>
      </c>
      <c r="H181" s="366">
        <v>0</v>
      </c>
      <c r="I181" s="366">
        <v>0</v>
      </c>
      <c r="J181" s="366">
        <v>0</v>
      </c>
      <c r="K181" s="359">
        <v>0</v>
      </c>
    </row>
    <row r="182" spans="1:11" x14ac:dyDescent="0.35">
      <c r="A182" s="575"/>
      <c r="B182" s="17" t="s">
        <v>207</v>
      </c>
      <c r="C182" s="366">
        <v>0</v>
      </c>
      <c r="D182" s="366">
        <v>4.3441777396331233E-2</v>
      </c>
      <c r="E182" s="366">
        <v>0</v>
      </c>
      <c r="F182" s="366">
        <v>0</v>
      </c>
      <c r="G182" s="366">
        <v>0</v>
      </c>
      <c r="H182" s="366">
        <v>0</v>
      </c>
      <c r="I182" s="366">
        <v>0</v>
      </c>
      <c r="J182" s="366">
        <v>0</v>
      </c>
      <c r="K182" s="359">
        <v>0</v>
      </c>
    </row>
    <row r="183" spans="1:11" x14ac:dyDescent="0.35">
      <c r="A183" s="575"/>
      <c r="B183" s="17" t="s">
        <v>208</v>
      </c>
      <c r="C183" s="366">
        <v>0</v>
      </c>
      <c r="D183" s="366">
        <v>0</v>
      </c>
      <c r="E183" s="366">
        <v>0</v>
      </c>
      <c r="F183" s="366">
        <v>0</v>
      </c>
      <c r="G183" s="366">
        <v>0</v>
      </c>
      <c r="H183" s="366">
        <v>0</v>
      </c>
      <c r="I183" s="366">
        <v>0</v>
      </c>
      <c r="J183" s="366">
        <v>0</v>
      </c>
      <c r="K183" s="359">
        <v>0</v>
      </c>
    </row>
    <row r="184" spans="1:11" x14ac:dyDescent="0.35">
      <c r="A184" s="575"/>
      <c r="B184" s="17" t="s">
        <v>209</v>
      </c>
      <c r="C184" s="366">
        <v>0</v>
      </c>
      <c r="D184" s="366">
        <v>0</v>
      </c>
      <c r="E184" s="366">
        <v>0</v>
      </c>
      <c r="F184" s="366">
        <v>0</v>
      </c>
      <c r="G184" s="366">
        <v>0</v>
      </c>
      <c r="H184" s="366">
        <v>0</v>
      </c>
      <c r="I184" s="366">
        <v>0</v>
      </c>
      <c r="J184" s="366">
        <v>0</v>
      </c>
      <c r="K184" s="359">
        <v>0</v>
      </c>
    </row>
    <row r="185" spans="1:11" x14ac:dyDescent="0.35">
      <c r="A185" s="575"/>
      <c r="B185" s="17" t="s">
        <v>210</v>
      </c>
      <c r="C185" s="366">
        <v>0</v>
      </c>
      <c r="D185" s="366">
        <v>0</v>
      </c>
      <c r="E185" s="366">
        <v>0</v>
      </c>
      <c r="F185" s="366">
        <v>0</v>
      </c>
      <c r="G185" s="366">
        <v>0</v>
      </c>
      <c r="H185" s="366">
        <v>0</v>
      </c>
      <c r="I185" s="366">
        <v>0</v>
      </c>
      <c r="J185" s="366">
        <v>0</v>
      </c>
      <c r="K185" s="359">
        <v>0</v>
      </c>
    </row>
    <row r="186" spans="1:11" x14ac:dyDescent="0.35">
      <c r="A186" s="575"/>
      <c r="B186" s="17" t="s">
        <v>211</v>
      </c>
      <c r="C186" s="359">
        <v>0</v>
      </c>
      <c r="D186" s="359">
        <v>0</v>
      </c>
      <c r="E186" s="359">
        <v>0</v>
      </c>
      <c r="F186" s="366">
        <v>0.86465642773001272</v>
      </c>
      <c r="G186" s="359">
        <v>0</v>
      </c>
      <c r="H186" s="359">
        <v>0</v>
      </c>
      <c r="I186" s="359">
        <v>0</v>
      </c>
      <c r="J186" s="359">
        <v>0</v>
      </c>
      <c r="K186" s="359">
        <v>0</v>
      </c>
    </row>
    <row r="187" spans="1:11" ht="15" thickBot="1" x14ac:dyDescent="0.4">
      <c r="A187" s="576"/>
      <c r="B187" s="99" t="s">
        <v>212</v>
      </c>
      <c r="C187" s="359">
        <v>0</v>
      </c>
      <c r="D187" s="359">
        <v>0</v>
      </c>
      <c r="E187" s="367">
        <v>6.3002901811343992E-2</v>
      </c>
      <c r="F187" s="359">
        <v>0</v>
      </c>
      <c r="G187" s="359">
        <v>0</v>
      </c>
      <c r="H187" s="359">
        <v>0</v>
      </c>
      <c r="I187" s="359">
        <v>0</v>
      </c>
      <c r="J187" s="359">
        <v>0</v>
      </c>
      <c r="K187" s="367">
        <v>0</v>
      </c>
    </row>
    <row r="188" spans="1:11" x14ac:dyDescent="0.35">
      <c r="A188" s="574" t="s">
        <v>150</v>
      </c>
      <c r="B188" s="98" t="s">
        <v>203</v>
      </c>
      <c r="C188" s="365">
        <v>0.41252958372681664</v>
      </c>
      <c r="D188" s="365">
        <v>1.4067396053465471E-3</v>
      </c>
      <c r="E188" s="365">
        <v>0.41112290313830518</v>
      </c>
      <c r="F188" s="365">
        <v>0</v>
      </c>
      <c r="G188" s="365">
        <v>1</v>
      </c>
      <c r="H188" s="365">
        <v>1</v>
      </c>
      <c r="I188" s="365">
        <v>1</v>
      </c>
      <c r="J188" s="365">
        <v>0</v>
      </c>
      <c r="K188" s="359">
        <v>0</v>
      </c>
    </row>
    <row r="189" spans="1:11" x14ac:dyDescent="0.35">
      <c r="A189" s="575"/>
      <c r="B189" s="17" t="s">
        <v>204</v>
      </c>
      <c r="C189" s="366">
        <v>0.52154681614767417</v>
      </c>
      <c r="D189" s="366">
        <v>0.97197916162625675</v>
      </c>
      <c r="E189" s="366">
        <v>0</v>
      </c>
      <c r="F189" s="366">
        <v>0.2732718597856808</v>
      </c>
      <c r="G189" s="366">
        <v>0</v>
      </c>
      <c r="H189" s="366">
        <v>0</v>
      </c>
      <c r="I189" s="366">
        <v>0</v>
      </c>
      <c r="J189" s="366">
        <v>1</v>
      </c>
      <c r="K189" s="359">
        <v>0</v>
      </c>
    </row>
    <row r="190" spans="1:11" x14ac:dyDescent="0.35">
      <c r="A190" s="575"/>
      <c r="B190" s="17" t="s">
        <v>205</v>
      </c>
      <c r="C190" s="366">
        <v>6.5766877989064748E-2</v>
      </c>
      <c r="D190" s="366">
        <v>1.1987902726418977E-3</v>
      </c>
      <c r="E190" s="366">
        <v>0</v>
      </c>
      <c r="F190" s="366">
        <v>0</v>
      </c>
      <c r="G190" s="366">
        <v>0</v>
      </c>
      <c r="H190" s="366">
        <v>0</v>
      </c>
      <c r="I190" s="366">
        <v>0</v>
      </c>
      <c r="J190" s="366">
        <v>0</v>
      </c>
      <c r="K190" s="359">
        <v>0</v>
      </c>
    </row>
    <row r="191" spans="1:11" x14ac:dyDescent="0.35">
      <c r="A191" s="575"/>
      <c r="B191" s="17" t="s">
        <v>206</v>
      </c>
      <c r="C191" s="366">
        <v>4.2365961136282242E-5</v>
      </c>
      <c r="D191" s="366">
        <v>2.5123949821281601E-2</v>
      </c>
      <c r="E191" s="366">
        <v>0</v>
      </c>
      <c r="F191" s="366">
        <v>0</v>
      </c>
      <c r="G191" s="366">
        <v>0</v>
      </c>
      <c r="H191" s="366">
        <v>0</v>
      </c>
      <c r="I191" s="366">
        <v>0</v>
      </c>
      <c r="J191" s="366">
        <v>0</v>
      </c>
      <c r="K191" s="359">
        <v>0</v>
      </c>
    </row>
    <row r="192" spans="1:11" x14ac:dyDescent="0.35">
      <c r="A192" s="575"/>
      <c r="B192" s="17" t="s">
        <v>207</v>
      </c>
      <c r="C192" s="366">
        <v>2.5866347776083972E-5</v>
      </c>
      <c r="D192" s="366">
        <v>2.9135867447315422E-4</v>
      </c>
      <c r="E192" s="366">
        <v>0</v>
      </c>
      <c r="F192" s="366">
        <v>0</v>
      </c>
      <c r="G192" s="366">
        <v>0</v>
      </c>
      <c r="H192" s="366">
        <v>0</v>
      </c>
      <c r="I192" s="366">
        <v>0</v>
      </c>
      <c r="J192" s="366">
        <v>0</v>
      </c>
      <c r="K192" s="359">
        <v>0</v>
      </c>
    </row>
    <row r="193" spans="1:11" x14ac:dyDescent="0.35">
      <c r="A193" s="575"/>
      <c r="B193" s="17" t="s">
        <v>208</v>
      </c>
      <c r="C193" s="366">
        <v>8.8489827532045031E-5</v>
      </c>
      <c r="D193" s="366">
        <v>0</v>
      </c>
      <c r="E193" s="366">
        <v>0</v>
      </c>
      <c r="F193" s="366">
        <v>0</v>
      </c>
      <c r="G193" s="366">
        <v>0</v>
      </c>
      <c r="H193" s="366">
        <v>0</v>
      </c>
      <c r="I193" s="366">
        <v>0</v>
      </c>
      <c r="J193" s="366">
        <v>0</v>
      </c>
      <c r="K193" s="359">
        <v>0</v>
      </c>
    </row>
    <row r="194" spans="1:11" x14ac:dyDescent="0.35">
      <c r="A194" s="575"/>
      <c r="B194" s="17" t="s">
        <v>209</v>
      </c>
      <c r="C194" s="366">
        <v>0</v>
      </c>
      <c r="D194" s="366">
        <v>0</v>
      </c>
      <c r="E194" s="366">
        <v>0</v>
      </c>
      <c r="F194" s="366">
        <v>0</v>
      </c>
      <c r="G194" s="366">
        <v>0</v>
      </c>
      <c r="H194" s="366">
        <v>0</v>
      </c>
      <c r="I194" s="366">
        <v>0</v>
      </c>
      <c r="J194" s="366">
        <v>0</v>
      </c>
      <c r="K194" s="359">
        <v>0</v>
      </c>
    </row>
    <row r="195" spans="1:11" x14ac:dyDescent="0.35">
      <c r="A195" s="575"/>
      <c r="B195" s="17" t="s">
        <v>210</v>
      </c>
      <c r="C195" s="366">
        <v>0</v>
      </c>
      <c r="D195" s="366">
        <v>0</v>
      </c>
      <c r="E195" s="366">
        <v>0</v>
      </c>
      <c r="F195" s="366">
        <v>0</v>
      </c>
      <c r="G195" s="366">
        <v>0</v>
      </c>
      <c r="H195" s="366">
        <v>0</v>
      </c>
      <c r="I195" s="366">
        <v>0</v>
      </c>
      <c r="J195" s="366">
        <v>0</v>
      </c>
      <c r="K195" s="359">
        <v>0</v>
      </c>
    </row>
    <row r="196" spans="1:11" x14ac:dyDescent="0.35">
      <c r="A196" s="575"/>
      <c r="B196" s="17" t="s">
        <v>211</v>
      </c>
      <c r="C196" s="359">
        <v>0</v>
      </c>
      <c r="D196" s="359">
        <v>0</v>
      </c>
      <c r="E196" s="359">
        <v>0</v>
      </c>
      <c r="F196" s="366">
        <v>0.7267281402143192</v>
      </c>
      <c r="G196" s="359">
        <v>0</v>
      </c>
      <c r="H196" s="359">
        <v>0</v>
      </c>
      <c r="I196" s="359">
        <v>0</v>
      </c>
      <c r="J196" s="359">
        <v>0</v>
      </c>
      <c r="K196" s="359">
        <v>0</v>
      </c>
    </row>
    <row r="197" spans="1:11" ht="15" thickBot="1" x14ac:dyDescent="0.4">
      <c r="A197" s="576"/>
      <c r="B197" s="99" t="s">
        <v>212</v>
      </c>
      <c r="C197" s="359">
        <v>0</v>
      </c>
      <c r="D197" s="359">
        <v>0</v>
      </c>
      <c r="E197" s="367">
        <v>0.58887709686169476</v>
      </c>
      <c r="F197" s="359">
        <v>0</v>
      </c>
      <c r="G197" s="359">
        <v>0</v>
      </c>
      <c r="H197" s="359">
        <v>0</v>
      </c>
      <c r="I197" s="359">
        <v>0</v>
      </c>
      <c r="J197" s="359">
        <v>0</v>
      </c>
      <c r="K197" s="368">
        <v>0</v>
      </c>
    </row>
    <row r="198" spans="1:11" x14ac:dyDescent="0.35">
      <c r="A198" s="574" t="s">
        <v>151</v>
      </c>
      <c r="B198" s="98" t="s">
        <v>203</v>
      </c>
      <c r="C198" s="365">
        <v>0.84956912527283468</v>
      </c>
      <c r="D198" s="365">
        <v>5.9565948045430268E-3</v>
      </c>
      <c r="E198" s="365">
        <v>0.96012931854964101</v>
      </c>
      <c r="F198" s="365">
        <v>0</v>
      </c>
      <c r="G198" s="365">
        <v>0</v>
      </c>
      <c r="H198" s="365">
        <v>1</v>
      </c>
      <c r="I198" s="365">
        <v>1</v>
      </c>
      <c r="J198" s="365">
        <v>0</v>
      </c>
      <c r="K198" s="359">
        <v>0</v>
      </c>
    </row>
    <row r="199" spans="1:11" x14ac:dyDescent="0.35">
      <c r="A199" s="575"/>
      <c r="B199" s="17" t="s">
        <v>204</v>
      </c>
      <c r="C199" s="366">
        <v>0.15039037983565096</v>
      </c>
      <c r="D199" s="366">
        <v>0.99356192573086399</v>
      </c>
      <c r="E199" s="366">
        <v>0</v>
      </c>
      <c r="F199" s="366">
        <v>0</v>
      </c>
      <c r="G199" s="366">
        <v>0</v>
      </c>
      <c r="H199" s="366">
        <v>0</v>
      </c>
      <c r="I199" s="366">
        <v>0</v>
      </c>
      <c r="J199" s="366">
        <v>1</v>
      </c>
      <c r="K199" s="359">
        <v>0</v>
      </c>
    </row>
    <row r="200" spans="1:11" x14ac:dyDescent="0.35">
      <c r="A200" s="575"/>
      <c r="B200" s="17" t="s">
        <v>205</v>
      </c>
      <c r="C200" s="366">
        <v>0</v>
      </c>
      <c r="D200" s="366">
        <v>0</v>
      </c>
      <c r="E200" s="366">
        <v>0</v>
      </c>
      <c r="F200" s="366">
        <v>0</v>
      </c>
      <c r="G200" s="366">
        <v>0</v>
      </c>
      <c r="H200" s="366">
        <v>0</v>
      </c>
      <c r="I200" s="366">
        <v>0</v>
      </c>
      <c r="J200" s="366">
        <v>0</v>
      </c>
      <c r="K200" s="359">
        <v>0</v>
      </c>
    </row>
    <row r="201" spans="1:11" x14ac:dyDescent="0.35">
      <c r="A201" s="575"/>
      <c r="B201" s="17" t="s">
        <v>206</v>
      </c>
      <c r="C201" s="366">
        <v>0</v>
      </c>
      <c r="D201" s="366">
        <v>0</v>
      </c>
      <c r="E201" s="366">
        <v>0</v>
      </c>
      <c r="F201" s="366">
        <v>0</v>
      </c>
      <c r="G201" s="366">
        <v>0</v>
      </c>
      <c r="H201" s="366">
        <v>0</v>
      </c>
      <c r="I201" s="366">
        <v>0</v>
      </c>
      <c r="J201" s="366">
        <v>0</v>
      </c>
      <c r="K201" s="359">
        <v>0</v>
      </c>
    </row>
    <row r="202" spans="1:11" x14ac:dyDescent="0.35">
      <c r="A202" s="575"/>
      <c r="B202" s="17" t="s">
        <v>207</v>
      </c>
      <c r="C202" s="366">
        <v>1.8265868872853847E-6</v>
      </c>
      <c r="D202" s="366">
        <v>4.8147946459302843E-4</v>
      </c>
      <c r="E202" s="366">
        <v>0</v>
      </c>
      <c r="F202" s="366">
        <v>0</v>
      </c>
      <c r="G202" s="366">
        <v>0</v>
      </c>
      <c r="H202" s="366">
        <v>0</v>
      </c>
      <c r="I202" s="366">
        <v>0</v>
      </c>
      <c r="J202" s="366">
        <v>0</v>
      </c>
      <c r="K202" s="359">
        <v>0</v>
      </c>
    </row>
    <row r="203" spans="1:11" x14ac:dyDescent="0.35">
      <c r="A203" s="575"/>
      <c r="B203" s="17" t="s">
        <v>208</v>
      </c>
      <c r="C203" s="366">
        <v>3.8668304627044052E-5</v>
      </c>
      <c r="D203" s="366">
        <v>0</v>
      </c>
      <c r="E203" s="366">
        <v>0</v>
      </c>
      <c r="F203" s="366">
        <v>0</v>
      </c>
      <c r="G203" s="366">
        <v>0</v>
      </c>
      <c r="H203" s="366">
        <v>0</v>
      </c>
      <c r="I203" s="366">
        <v>0</v>
      </c>
      <c r="J203" s="366">
        <v>0</v>
      </c>
      <c r="K203" s="359">
        <v>0</v>
      </c>
    </row>
    <row r="204" spans="1:11" x14ac:dyDescent="0.35">
      <c r="A204" s="575"/>
      <c r="B204" s="17" t="s">
        <v>209</v>
      </c>
      <c r="C204" s="366">
        <v>0</v>
      </c>
      <c r="D204" s="366">
        <v>0</v>
      </c>
      <c r="E204" s="366">
        <v>0</v>
      </c>
      <c r="F204" s="366">
        <v>0</v>
      </c>
      <c r="G204" s="366">
        <v>0</v>
      </c>
      <c r="H204" s="366">
        <v>0</v>
      </c>
      <c r="I204" s="366">
        <v>0</v>
      </c>
      <c r="J204" s="366">
        <v>0</v>
      </c>
      <c r="K204" s="359">
        <v>0</v>
      </c>
    </row>
    <row r="205" spans="1:11" x14ac:dyDescent="0.35">
      <c r="A205" s="575"/>
      <c r="B205" s="17" t="s">
        <v>210</v>
      </c>
      <c r="C205" s="366">
        <v>0</v>
      </c>
      <c r="D205" s="366">
        <v>0</v>
      </c>
      <c r="E205" s="366">
        <v>0</v>
      </c>
      <c r="F205" s="366">
        <v>0</v>
      </c>
      <c r="G205" s="366">
        <v>0</v>
      </c>
      <c r="H205" s="366">
        <v>0</v>
      </c>
      <c r="I205" s="366">
        <v>0</v>
      </c>
      <c r="J205" s="366">
        <v>0</v>
      </c>
      <c r="K205" s="359">
        <v>0</v>
      </c>
    </row>
    <row r="206" spans="1:11" x14ac:dyDescent="0.35">
      <c r="A206" s="575"/>
      <c r="B206" s="17" t="s">
        <v>211</v>
      </c>
      <c r="C206" s="359">
        <v>0</v>
      </c>
      <c r="D206" s="359">
        <v>0</v>
      </c>
      <c r="E206" s="359">
        <v>0</v>
      </c>
      <c r="F206" s="366">
        <v>0</v>
      </c>
      <c r="G206" s="359">
        <v>0</v>
      </c>
      <c r="H206" s="359">
        <v>0</v>
      </c>
      <c r="I206" s="359">
        <v>0</v>
      </c>
      <c r="J206" s="359">
        <v>0</v>
      </c>
      <c r="K206" s="359">
        <v>0</v>
      </c>
    </row>
    <row r="207" spans="1:11" ht="15" thickBot="1" x14ac:dyDescent="0.4">
      <c r="A207" s="576"/>
      <c r="B207" s="99" t="s">
        <v>212</v>
      </c>
      <c r="C207" s="359">
        <v>0</v>
      </c>
      <c r="D207" s="359">
        <v>0</v>
      </c>
      <c r="E207" s="367">
        <v>3.9870681450359088E-2</v>
      </c>
      <c r="F207" s="359">
        <v>0</v>
      </c>
      <c r="G207" s="359">
        <v>0</v>
      </c>
      <c r="H207" s="359">
        <v>0</v>
      </c>
      <c r="I207" s="359">
        <v>0</v>
      </c>
      <c r="J207" s="359">
        <v>0</v>
      </c>
      <c r="K207" s="368">
        <v>0</v>
      </c>
    </row>
    <row r="208" spans="1:11" x14ac:dyDescent="0.35">
      <c r="A208" s="574" t="s">
        <v>217</v>
      </c>
      <c r="B208" s="98" t="s">
        <v>203</v>
      </c>
      <c r="C208" s="365">
        <v>0.50622862726727069</v>
      </c>
      <c r="D208" s="365">
        <v>1.3066373797162524E-2</v>
      </c>
      <c r="E208" s="365">
        <v>0.9582475519167446</v>
      </c>
      <c r="F208" s="365">
        <v>0</v>
      </c>
      <c r="G208" s="365">
        <v>1</v>
      </c>
      <c r="H208" s="365">
        <v>1</v>
      </c>
      <c r="I208" s="365">
        <v>1</v>
      </c>
      <c r="J208" s="365">
        <v>0</v>
      </c>
      <c r="K208" s="359">
        <v>0</v>
      </c>
    </row>
    <row r="209" spans="1:11" x14ac:dyDescent="0.35">
      <c r="A209" s="575"/>
      <c r="B209" s="17" t="s">
        <v>204</v>
      </c>
      <c r="C209" s="366">
        <v>0.46644033722580386</v>
      </c>
      <c r="D209" s="366">
        <v>0.89119363944866103</v>
      </c>
      <c r="E209" s="366">
        <v>0</v>
      </c>
      <c r="F209" s="366">
        <v>0.20113467071531077</v>
      </c>
      <c r="G209" s="366">
        <v>0</v>
      </c>
      <c r="H209" s="366">
        <v>0</v>
      </c>
      <c r="I209" s="366">
        <v>0</v>
      </c>
      <c r="J209" s="366">
        <v>0</v>
      </c>
      <c r="K209" s="359">
        <v>0</v>
      </c>
    </row>
    <row r="210" spans="1:11" x14ac:dyDescent="0.35">
      <c r="A210" s="575"/>
      <c r="B210" s="17" t="s">
        <v>205</v>
      </c>
      <c r="C210" s="366">
        <v>2.467117035884955E-2</v>
      </c>
      <c r="D210" s="366">
        <v>0</v>
      </c>
      <c r="E210" s="366">
        <v>0</v>
      </c>
      <c r="F210" s="366">
        <v>0</v>
      </c>
      <c r="G210" s="366">
        <v>0</v>
      </c>
      <c r="H210" s="366">
        <v>0</v>
      </c>
      <c r="I210" s="366">
        <v>0</v>
      </c>
      <c r="J210" s="366">
        <v>0</v>
      </c>
      <c r="K210" s="359">
        <v>0</v>
      </c>
    </row>
    <row r="211" spans="1:11" x14ac:dyDescent="0.35">
      <c r="A211" s="575"/>
      <c r="B211" s="17" t="s">
        <v>206</v>
      </c>
      <c r="C211" s="366">
        <v>2.4788539027924003E-3</v>
      </c>
      <c r="D211" s="366">
        <v>8.834207349770723E-2</v>
      </c>
      <c r="E211" s="366">
        <v>0</v>
      </c>
      <c r="F211" s="366">
        <v>0</v>
      </c>
      <c r="G211" s="366">
        <v>0</v>
      </c>
      <c r="H211" s="366">
        <v>0</v>
      </c>
      <c r="I211" s="366">
        <v>0</v>
      </c>
      <c r="J211" s="366">
        <v>0</v>
      </c>
      <c r="K211" s="359">
        <v>0</v>
      </c>
    </row>
    <row r="212" spans="1:11" x14ac:dyDescent="0.35">
      <c r="A212" s="575"/>
      <c r="B212" s="17" t="s">
        <v>207</v>
      </c>
      <c r="C212" s="366">
        <v>1.4496088651547401E-4</v>
      </c>
      <c r="D212" s="366">
        <v>7.3979132564691574E-3</v>
      </c>
      <c r="E212" s="366">
        <v>0</v>
      </c>
      <c r="F212" s="366">
        <v>0</v>
      </c>
      <c r="G212" s="366">
        <v>0</v>
      </c>
      <c r="H212" s="366">
        <v>0</v>
      </c>
      <c r="I212" s="366">
        <v>0</v>
      </c>
      <c r="J212" s="366">
        <v>0</v>
      </c>
      <c r="K212" s="359">
        <v>0</v>
      </c>
    </row>
    <row r="213" spans="1:11" x14ac:dyDescent="0.35">
      <c r="A213" s="575"/>
      <c r="B213" s="17" t="s">
        <v>208</v>
      </c>
      <c r="C213" s="366">
        <v>3.6050358767778271E-5</v>
      </c>
      <c r="D213" s="366">
        <v>0</v>
      </c>
      <c r="E213" s="366">
        <v>0</v>
      </c>
      <c r="F213" s="366">
        <v>0</v>
      </c>
      <c r="G213" s="366">
        <v>0</v>
      </c>
      <c r="H213" s="366">
        <v>0</v>
      </c>
      <c r="I213" s="366">
        <v>0</v>
      </c>
      <c r="J213" s="366">
        <v>0</v>
      </c>
      <c r="K213" s="359">
        <v>0</v>
      </c>
    </row>
    <row r="214" spans="1:11" x14ac:dyDescent="0.35">
      <c r="A214" s="575"/>
      <c r="B214" s="17" t="s">
        <v>209</v>
      </c>
      <c r="C214" s="366">
        <v>0</v>
      </c>
      <c r="D214" s="366">
        <v>0</v>
      </c>
      <c r="E214" s="366">
        <v>0</v>
      </c>
      <c r="F214" s="366">
        <v>0</v>
      </c>
      <c r="G214" s="366">
        <v>0</v>
      </c>
      <c r="H214" s="366">
        <v>0</v>
      </c>
      <c r="I214" s="366">
        <v>0</v>
      </c>
      <c r="J214" s="366">
        <v>0</v>
      </c>
      <c r="K214" s="359">
        <v>0</v>
      </c>
    </row>
    <row r="215" spans="1:11" x14ac:dyDescent="0.35">
      <c r="A215" s="575"/>
      <c r="B215" s="17" t="s">
        <v>210</v>
      </c>
      <c r="C215" s="366">
        <v>0</v>
      </c>
      <c r="D215" s="366">
        <v>0</v>
      </c>
      <c r="E215" s="366">
        <v>0</v>
      </c>
      <c r="F215" s="366">
        <v>0</v>
      </c>
      <c r="G215" s="366">
        <v>0</v>
      </c>
      <c r="H215" s="366">
        <v>0</v>
      </c>
      <c r="I215" s="366">
        <v>0</v>
      </c>
      <c r="J215" s="366">
        <v>0</v>
      </c>
      <c r="K215" s="359">
        <v>0</v>
      </c>
    </row>
    <row r="216" spans="1:11" x14ac:dyDescent="0.35">
      <c r="A216" s="575"/>
      <c r="B216" s="17" t="s">
        <v>211</v>
      </c>
      <c r="C216" s="359">
        <v>0</v>
      </c>
      <c r="D216" s="359">
        <v>0</v>
      </c>
      <c r="E216" s="359">
        <v>0</v>
      </c>
      <c r="F216" s="366">
        <v>0.79886532928468923</v>
      </c>
      <c r="G216" s="359">
        <v>0</v>
      </c>
      <c r="H216" s="359">
        <v>0</v>
      </c>
      <c r="I216" s="359">
        <v>0</v>
      </c>
      <c r="J216" s="359">
        <v>0</v>
      </c>
      <c r="K216" s="359">
        <v>0</v>
      </c>
    </row>
    <row r="217" spans="1:11" ht="15" thickBot="1" x14ac:dyDescent="0.4">
      <c r="A217" s="576"/>
      <c r="B217" s="99" t="s">
        <v>212</v>
      </c>
      <c r="C217" s="359">
        <v>0</v>
      </c>
      <c r="D217" s="359">
        <v>0</v>
      </c>
      <c r="E217" s="367">
        <v>4.1752448083255435E-2</v>
      </c>
      <c r="F217" s="359">
        <v>0</v>
      </c>
      <c r="G217" s="359">
        <v>0</v>
      </c>
      <c r="H217" s="359">
        <v>0</v>
      </c>
      <c r="I217" s="359">
        <v>0</v>
      </c>
      <c r="J217" s="359">
        <v>0</v>
      </c>
      <c r="K217" s="368">
        <v>0</v>
      </c>
    </row>
    <row r="218" spans="1:11" x14ac:dyDescent="0.35">
      <c r="A218" s="574" t="s">
        <v>153</v>
      </c>
      <c r="B218" s="98" t="s">
        <v>203</v>
      </c>
      <c r="C218" s="365">
        <v>0.53307891415272668</v>
      </c>
      <c r="D218" s="365">
        <v>5.1511450486085473E-4</v>
      </c>
      <c r="E218" s="365">
        <v>0.166308604025664</v>
      </c>
      <c r="F218" s="365">
        <v>0</v>
      </c>
      <c r="G218" s="365">
        <v>1</v>
      </c>
      <c r="H218" s="365">
        <v>1</v>
      </c>
      <c r="I218" s="365">
        <v>1</v>
      </c>
      <c r="J218" s="365">
        <v>0</v>
      </c>
      <c r="K218" s="359">
        <v>0</v>
      </c>
    </row>
    <row r="219" spans="1:11" x14ac:dyDescent="0.35">
      <c r="A219" s="575"/>
      <c r="B219" s="17" t="s">
        <v>204</v>
      </c>
      <c r="C219" s="366">
        <v>0.46287100068353682</v>
      </c>
      <c r="D219" s="366">
        <v>0.99397466722011996</v>
      </c>
      <c r="E219" s="366">
        <v>0</v>
      </c>
      <c r="F219" s="366">
        <v>0.44877010716765831</v>
      </c>
      <c r="G219" s="366">
        <v>0</v>
      </c>
      <c r="H219" s="366">
        <v>0</v>
      </c>
      <c r="I219" s="366">
        <v>0</v>
      </c>
      <c r="J219" s="366">
        <v>1</v>
      </c>
      <c r="K219" s="359">
        <v>0</v>
      </c>
    </row>
    <row r="220" spans="1:11" x14ac:dyDescent="0.35">
      <c r="A220" s="575"/>
      <c r="B220" s="17" t="s">
        <v>205</v>
      </c>
      <c r="C220" s="366">
        <v>0</v>
      </c>
      <c r="D220" s="366">
        <v>0</v>
      </c>
      <c r="E220" s="366">
        <v>0</v>
      </c>
      <c r="F220" s="366">
        <v>0</v>
      </c>
      <c r="G220" s="366">
        <v>0</v>
      </c>
      <c r="H220" s="366">
        <v>0</v>
      </c>
      <c r="I220" s="366">
        <v>0</v>
      </c>
      <c r="J220" s="366">
        <v>0</v>
      </c>
      <c r="K220" s="359">
        <v>0</v>
      </c>
    </row>
    <row r="221" spans="1:11" x14ac:dyDescent="0.35">
      <c r="A221" s="575"/>
      <c r="B221" s="17" t="s">
        <v>206</v>
      </c>
      <c r="C221" s="366">
        <v>1.1535026300719144E-6</v>
      </c>
      <c r="D221" s="366">
        <v>5.5102182750191063E-3</v>
      </c>
      <c r="E221" s="366">
        <v>0</v>
      </c>
      <c r="F221" s="366">
        <v>0</v>
      </c>
      <c r="G221" s="366">
        <v>0</v>
      </c>
      <c r="H221" s="366">
        <v>0</v>
      </c>
      <c r="I221" s="366">
        <v>0</v>
      </c>
      <c r="J221" s="366">
        <v>0</v>
      </c>
      <c r="K221" s="359">
        <v>0</v>
      </c>
    </row>
    <row r="222" spans="1:11" x14ac:dyDescent="0.35">
      <c r="A222" s="575"/>
      <c r="B222" s="17" t="s">
        <v>207</v>
      </c>
      <c r="C222" s="366">
        <v>1.3682802345783786E-3</v>
      </c>
      <c r="D222" s="366">
        <v>0</v>
      </c>
      <c r="E222" s="366">
        <v>0</v>
      </c>
      <c r="F222" s="366">
        <v>0</v>
      </c>
      <c r="G222" s="366">
        <v>0</v>
      </c>
      <c r="H222" s="366">
        <v>0</v>
      </c>
      <c r="I222" s="366">
        <v>0</v>
      </c>
      <c r="J222" s="366">
        <v>0</v>
      </c>
      <c r="K222" s="359">
        <v>0</v>
      </c>
    </row>
    <row r="223" spans="1:11" x14ac:dyDescent="0.35">
      <c r="A223" s="575"/>
      <c r="B223" s="17" t="s">
        <v>208</v>
      </c>
      <c r="C223" s="366">
        <v>2.6806514265280195E-3</v>
      </c>
      <c r="D223" s="366">
        <v>0</v>
      </c>
      <c r="E223" s="366">
        <v>0</v>
      </c>
      <c r="F223" s="366">
        <v>0</v>
      </c>
      <c r="G223" s="366">
        <v>0</v>
      </c>
      <c r="H223" s="366">
        <v>0</v>
      </c>
      <c r="I223" s="366">
        <v>0</v>
      </c>
      <c r="J223" s="366">
        <v>0</v>
      </c>
      <c r="K223" s="359">
        <v>0</v>
      </c>
    </row>
    <row r="224" spans="1:11" x14ac:dyDescent="0.35">
      <c r="A224" s="575"/>
      <c r="B224" s="17" t="s">
        <v>209</v>
      </c>
      <c r="C224" s="366">
        <v>0</v>
      </c>
      <c r="D224" s="366">
        <v>0</v>
      </c>
      <c r="E224" s="366">
        <v>0</v>
      </c>
      <c r="F224" s="366">
        <v>0</v>
      </c>
      <c r="G224" s="366">
        <v>0</v>
      </c>
      <c r="H224" s="366">
        <v>0</v>
      </c>
      <c r="I224" s="366">
        <v>0</v>
      </c>
      <c r="J224" s="366">
        <v>0</v>
      </c>
      <c r="K224" s="359">
        <v>0</v>
      </c>
    </row>
    <row r="225" spans="1:11" x14ac:dyDescent="0.35">
      <c r="A225" s="575"/>
      <c r="B225" s="17" t="s">
        <v>210</v>
      </c>
      <c r="C225" s="366">
        <v>0</v>
      </c>
      <c r="D225" s="366">
        <v>0</v>
      </c>
      <c r="E225" s="366">
        <v>0</v>
      </c>
      <c r="F225" s="366">
        <v>0</v>
      </c>
      <c r="G225" s="366">
        <v>0</v>
      </c>
      <c r="H225" s="366">
        <v>0</v>
      </c>
      <c r="I225" s="366">
        <v>0</v>
      </c>
      <c r="J225" s="366">
        <v>0</v>
      </c>
      <c r="K225" s="359">
        <v>0</v>
      </c>
    </row>
    <row r="226" spans="1:11" x14ac:dyDescent="0.35">
      <c r="A226" s="575"/>
      <c r="B226" s="17" t="s">
        <v>211</v>
      </c>
      <c r="C226" s="359">
        <v>0</v>
      </c>
      <c r="D226" s="359">
        <v>0</v>
      </c>
      <c r="E226" s="359">
        <v>0</v>
      </c>
      <c r="F226" s="366">
        <v>0.55122989283234181</v>
      </c>
      <c r="G226" s="359">
        <v>0</v>
      </c>
      <c r="H226" s="359">
        <v>0</v>
      </c>
      <c r="I226" s="359">
        <v>0</v>
      </c>
      <c r="J226" s="359">
        <v>0</v>
      </c>
      <c r="K226" s="359">
        <v>0</v>
      </c>
    </row>
    <row r="227" spans="1:11" ht="15" thickBot="1" x14ac:dyDescent="0.4">
      <c r="A227" s="576"/>
      <c r="B227" s="99" t="s">
        <v>212</v>
      </c>
      <c r="C227" s="359">
        <v>0</v>
      </c>
      <c r="D227" s="359">
        <v>0</v>
      </c>
      <c r="E227" s="367">
        <v>0.83369139597433595</v>
      </c>
      <c r="F227" s="359">
        <v>0</v>
      </c>
      <c r="G227" s="359">
        <v>0</v>
      </c>
      <c r="H227" s="359">
        <v>0</v>
      </c>
      <c r="I227" s="359">
        <v>0</v>
      </c>
      <c r="J227" s="359">
        <v>0</v>
      </c>
      <c r="K227" s="368">
        <v>0</v>
      </c>
    </row>
    <row r="228" spans="1:11" x14ac:dyDescent="0.35">
      <c r="A228" s="574" t="s">
        <v>154</v>
      </c>
      <c r="B228" s="98" t="s">
        <v>203</v>
      </c>
      <c r="C228" s="365">
        <v>0.44172916909957072</v>
      </c>
      <c r="D228" s="365">
        <v>8.9801176666139213E-3</v>
      </c>
      <c r="E228" s="365">
        <v>0.8362164938163732</v>
      </c>
      <c r="F228" s="365">
        <v>0</v>
      </c>
      <c r="G228" s="365">
        <v>0</v>
      </c>
      <c r="H228" s="365">
        <v>1</v>
      </c>
      <c r="I228" s="365">
        <v>1</v>
      </c>
      <c r="J228" s="365">
        <v>0</v>
      </c>
      <c r="K228" s="359">
        <v>0</v>
      </c>
    </row>
    <row r="229" spans="1:11" x14ac:dyDescent="0.35">
      <c r="A229" s="575"/>
      <c r="B229" s="17" t="s">
        <v>204</v>
      </c>
      <c r="C229" s="366">
        <v>0.55507555759948468</v>
      </c>
      <c r="D229" s="366">
        <v>0.93439808799372781</v>
      </c>
      <c r="E229" s="366">
        <v>0</v>
      </c>
      <c r="F229" s="366">
        <v>0.47298812800889578</v>
      </c>
      <c r="G229" s="366">
        <v>0</v>
      </c>
      <c r="H229" s="366">
        <v>0</v>
      </c>
      <c r="I229" s="366">
        <v>0</v>
      </c>
      <c r="J229" s="366">
        <v>1</v>
      </c>
      <c r="K229" s="359">
        <v>0</v>
      </c>
    </row>
    <row r="230" spans="1:11" x14ac:dyDescent="0.35">
      <c r="A230" s="575"/>
      <c r="B230" s="17" t="s">
        <v>205</v>
      </c>
      <c r="C230" s="366">
        <v>0</v>
      </c>
      <c r="D230" s="366">
        <v>0</v>
      </c>
      <c r="E230" s="366">
        <v>0</v>
      </c>
      <c r="F230" s="366">
        <v>0</v>
      </c>
      <c r="G230" s="366">
        <v>0</v>
      </c>
      <c r="H230" s="366">
        <v>0</v>
      </c>
      <c r="I230" s="366">
        <v>0</v>
      </c>
      <c r="J230" s="366">
        <v>0</v>
      </c>
      <c r="K230" s="359">
        <v>0</v>
      </c>
    </row>
    <row r="231" spans="1:11" x14ac:dyDescent="0.35">
      <c r="A231" s="575"/>
      <c r="B231" s="17" t="s">
        <v>206</v>
      </c>
      <c r="C231" s="366">
        <v>9.4269680047011394E-4</v>
      </c>
      <c r="D231" s="366">
        <v>2.8789430382393524E-2</v>
      </c>
      <c r="E231" s="366">
        <v>0</v>
      </c>
      <c r="F231" s="366">
        <v>0</v>
      </c>
      <c r="G231" s="366">
        <v>0</v>
      </c>
      <c r="H231" s="366">
        <v>0</v>
      </c>
      <c r="I231" s="366">
        <v>0</v>
      </c>
      <c r="J231" s="366">
        <v>0</v>
      </c>
      <c r="K231" s="359">
        <v>0</v>
      </c>
    </row>
    <row r="232" spans="1:11" x14ac:dyDescent="0.35">
      <c r="A232" s="575"/>
      <c r="B232" s="17" t="s">
        <v>207</v>
      </c>
      <c r="C232" s="366">
        <v>2.1988669888453509E-3</v>
      </c>
      <c r="D232" s="366">
        <v>2.7832363957264732E-2</v>
      </c>
      <c r="E232" s="366">
        <v>0</v>
      </c>
      <c r="F232" s="366">
        <v>0</v>
      </c>
      <c r="G232" s="366">
        <v>0</v>
      </c>
      <c r="H232" s="366">
        <v>0</v>
      </c>
      <c r="I232" s="366">
        <v>0</v>
      </c>
      <c r="J232" s="366">
        <v>0</v>
      </c>
      <c r="K232" s="359">
        <v>0</v>
      </c>
    </row>
    <row r="233" spans="1:11" x14ac:dyDescent="0.35">
      <c r="A233" s="575"/>
      <c r="B233" s="17" t="s">
        <v>208</v>
      </c>
      <c r="C233" s="366">
        <v>5.3709511629132693E-5</v>
      </c>
      <c r="D233" s="366">
        <v>0</v>
      </c>
      <c r="E233" s="366">
        <v>0</v>
      </c>
      <c r="F233" s="366">
        <v>0</v>
      </c>
      <c r="G233" s="366">
        <v>0</v>
      </c>
      <c r="H233" s="366">
        <v>0</v>
      </c>
      <c r="I233" s="366">
        <v>0</v>
      </c>
      <c r="J233" s="366">
        <v>0</v>
      </c>
      <c r="K233" s="359">
        <v>0</v>
      </c>
    </row>
    <row r="234" spans="1:11" x14ac:dyDescent="0.35">
      <c r="A234" s="575"/>
      <c r="B234" s="17" t="s">
        <v>209</v>
      </c>
      <c r="C234" s="366">
        <v>0</v>
      </c>
      <c r="D234" s="366">
        <v>0</v>
      </c>
      <c r="E234" s="366">
        <v>0</v>
      </c>
      <c r="F234" s="366">
        <v>0</v>
      </c>
      <c r="G234" s="366">
        <v>0</v>
      </c>
      <c r="H234" s="366">
        <v>0</v>
      </c>
      <c r="I234" s="366">
        <v>0</v>
      </c>
      <c r="J234" s="366">
        <v>0</v>
      </c>
      <c r="K234" s="359">
        <v>0</v>
      </c>
    </row>
    <row r="235" spans="1:11" x14ac:dyDescent="0.35">
      <c r="A235" s="575"/>
      <c r="B235" s="17" t="s">
        <v>210</v>
      </c>
      <c r="C235" s="366">
        <v>0</v>
      </c>
      <c r="D235" s="366">
        <v>0</v>
      </c>
      <c r="E235" s="366">
        <v>0</v>
      </c>
      <c r="F235" s="366">
        <v>0</v>
      </c>
      <c r="G235" s="366">
        <v>0</v>
      </c>
      <c r="H235" s="366">
        <v>0</v>
      </c>
      <c r="I235" s="366">
        <v>0</v>
      </c>
      <c r="J235" s="366">
        <v>0</v>
      </c>
      <c r="K235" s="359">
        <v>0</v>
      </c>
    </row>
    <row r="236" spans="1:11" x14ac:dyDescent="0.35">
      <c r="A236" s="575"/>
      <c r="B236" s="17" t="s">
        <v>211</v>
      </c>
      <c r="C236" s="359">
        <v>0</v>
      </c>
      <c r="D236" s="359">
        <v>0</v>
      </c>
      <c r="E236" s="359">
        <v>0</v>
      </c>
      <c r="F236" s="366">
        <v>0.52701187199110411</v>
      </c>
      <c r="G236" s="359">
        <v>0</v>
      </c>
      <c r="H236" s="359">
        <v>0</v>
      </c>
      <c r="I236" s="359">
        <v>0</v>
      </c>
      <c r="J236" s="359">
        <v>0</v>
      </c>
      <c r="K236" s="359">
        <v>0</v>
      </c>
    </row>
    <row r="237" spans="1:11" ht="15" thickBot="1" x14ac:dyDescent="0.4">
      <c r="A237" s="576"/>
      <c r="B237" s="99" t="s">
        <v>212</v>
      </c>
      <c r="C237" s="359">
        <v>0</v>
      </c>
      <c r="D237" s="359">
        <v>0</v>
      </c>
      <c r="E237" s="367">
        <v>0.16378350618362669</v>
      </c>
      <c r="F237" s="359">
        <v>0</v>
      </c>
      <c r="G237" s="359">
        <v>0</v>
      </c>
      <c r="H237" s="359">
        <v>0</v>
      </c>
      <c r="I237" s="359">
        <v>0</v>
      </c>
      <c r="J237" s="359">
        <v>0</v>
      </c>
      <c r="K237" s="368">
        <v>0</v>
      </c>
    </row>
    <row r="238" spans="1:11" x14ac:dyDescent="0.35">
      <c r="A238" s="574" t="s">
        <v>155</v>
      </c>
      <c r="B238" s="98" t="s">
        <v>203</v>
      </c>
      <c r="C238" s="365">
        <v>0.57678968948843734</v>
      </c>
      <c r="D238" s="365">
        <v>4.6505731574435829E-4</v>
      </c>
      <c r="E238" s="365">
        <v>0.31775928277523485</v>
      </c>
      <c r="F238" s="365">
        <v>0</v>
      </c>
      <c r="G238" s="365">
        <v>1</v>
      </c>
      <c r="H238" s="365">
        <v>1</v>
      </c>
      <c r="I238" s="365">
        <v>1</v>
      </c>
      <c r="J238" s="365">
        <v>0</v>
      </c>
      <c r="K238" s="359">
        <v>0</v>
      </c>
    </row>
    <row r="239" spans="1:11" x14ac:dyDescent="0.35">
      <c r="A239" s="575"/>
      <c r="B239" s="17" t="s">
        <v>204</v>
      </c>
      <c r="C239" s="366">
        <v>0.42238124769297597</v>
      </c>
      <c r="D239" s="366">
        <v>0.98896562856961445</v>
      </c>
      <c r="E239" s="366">
        <v>0</v>
      </c>
      <c r="F239" s="366">
        <v>5.6946644587028736E-2</v>
      </c>
      <c r="G239" s="366">
        <v>0</v>
      </c>
      <c r="H239" s="366">
        <v>0</v>
      </c>
      <c r="I239" s="366">
        <v>0</v>
      </c>
      <c r="J239" s="366">
        <v>1</v>
      </c>
      <c r="K239" s="359">
        <v>0</v>
      </c>
    </row>
    <row r="240" spans="1:11" x14ac:dyDescent="0.35">
      <c r="A240" s="575"/>
      <c r="B240" s="17" t="s">
        <v>205</v>
      </c>
      <c r="C240" s="366">
        <v>0</v>
      </c>
      <c r="D240" s="366">
        <v>0</v>
      </c>
      <c r="E240" s="366">
        <v>0</v>
      </c>
      <c r="F240" s="366">
        <v>0</v>
      </c>
      <c r="G240" s="366">
        <v>0</v>
      </c>
      <c r="H240" s="366">
        <v>0</v>
      </c>
      <c r="I240" s="366">
        <v>0</v>
      </c>
      <c r="J240" s="366">
        <v>0</v>
      </c>
      <c r="K240" s="359">
        <v>0</v>
      </c>
    </row>
    <row r="241" spans="1:11" x14ac:dyDescent="0.35">
      <c r="A241" s="575"/>
      <c r="B241" s="17" t="s">
        <v>206</v>
      </c>
      <c r="C241" s="366">
        <v>4.2794684065154454E-4</v>
      </c>
      <c r="D241" s="366">
        <v>1.0139829296118901E-2</v>
      </c>
      <c r="E241" s="366">
        <v>0</v>
      </c>
      <c r="F241" s="366">
        <v>0</v>
      </c>
      <c r="G241" s="366">
        <v>0</v>
      </c>
      <c r="H241" s="366">
        <v>0</v>
      </c>
      <c r="I241" s="366">
        <v>0</v>
      </c>
      <c r="J241" s="366">
        <v>0</v>
      </c>
      <c r="K241" s="359">
        <v>0</v>
      </c>
    </row>
    <row r="242" spans="1:11" x14ac:dyDescent="0.35">
      <c r="A242" s="575"/>
      <c r="B242" s="17" t="s">
        <v>207</v>
      </c>
      <c r="C242" s="366">
        <v>1.9180108408085083E-4</v>
      </c>
      <c r="D242" s="366">
        <v>4.2948481852235552E-4</v>
      </c>
      <c r="E242" s="366">
        <v>0</v>
      </c>
      <c r="F242" s="366">
        <v>0</v>
      </c>
      <c r="G242" s="366">
        <v>0</v>
      </c>
      <c r="H242" s="366">
        <v>0</v>
      </c>
      <c r="I242" s="366">
        <v>0</v>
      </c>
      <c r="J242" s="366">
        <v>0</v>
      </c>
      <c r="K242" s="359">
        <v>0</v>
      </c>
    </row>
    <row r="243" spans="1:11" x14ac:dyDescent="0.35">
      <c r="A243" s="575"/>
      <c r="B243" s="17" t="s">
        <v>208</v>
      </c>
      <c r="C243" s="366">
        <v>2.0931489385430578E-4</v>
      </c>
      <c r="D243" s="366">
        <v>0</v>
      </c>
      <c r="E243" s="366">
        <v>0</v>
      </c>
      <c r="F243" s="366">
        <v>0</v>
      </c>
      <c r="G243" s="366">
        <v>0</v>
      </c>
      <c r="H243" s="366">
        <v>0</v>
      </c>
      <c r="I243" s="366">
        <v>0</v>
      </c>
      <c r="J243" s="366">
        <v>0</v>
      </c>
      <c r="K243" s="359">
        <v>0</v>
      </c>
    </row>
    <row r="244" spans="1:11" x14ac:dyDescent="0.35">
      <c r="A244" s="575"/>
      <c r="B244" s="17" t="s">
        <v>209</v>
      </c>
      <c r="C244" s="366">
        <v>0</v>
      </c>
      <c r="D244" s="366">
        <v>0</v>
      </c>
      <c r="E244" s="366">
        <v>0</v>
      </c>
      <c r="F244" s="366">
        <v>0</v>
      </c>
      <c r="G244" s="366">
        <v>0</v>
      </c>
      <c r="H244" s="366">
        <v>0</v>
      </c>
      <c r="I244" s="366">
        <v>0</v>
      </c>
      <c r="J244" s="366">
        <v>0</v>
      </c>
      <c r="K244" s="359">
        <v>0</v>
      </c>
    </row>
    <row r="245" spans="1:11" x14ac:dyDescent="0.35">
      <c r="A245" s="575"/>
      <c r="B245" s="17" t="s">
        <v>210</v>
      </c>
      <c r="C245" s="366">
        <v>0</v>
      </c>
      <c r="D245" s="366">
        <v>0</v>
      </c>
      <c r="E245" s="366">
        <v>0</v>
      </c>
      <c r="F245" s="366">
        <v>0</v>
      </c>
      <c r="G245" s="366">
        <v>0</v>
      </c>
      <c r="H245" s="366">
        <v>0</v>
      </c>
      <c r="I245" s="366">
        <v>0</v>
      </c>
      <c r="J245" s="366">
        <v>0</v>
      </c>
      <c r="K245" s="359">
        <v>0</v>
      </c>
    </row>
    <row r="246" spans="1:11" x14ac:dyDescent="0.35">
      <c r="A246" s="575"/>
      <c r="B246" s="17" t="s">
        <v>211</v>
      </c>
      <c r="C246" s="359">
        <v>0</v>
      </c>
      <c r="D246" s="359">
        <v>0</v>
      </c>
      <c r="E246" s="359">
        <v>0</v>
      </c>
      <c r="F246" s="366">
        <v>0.94305335541297119</v>
      </c>
      <c r="G246" s="359">
        <v>0</v>
      </c>
      <c r="H246" s="359">
        <v>0</v>
      </c>
      <c r="I246" s="359">
        <v>0</v>
      </c>
      <c r="J246" s="359">
        <v>0</v>
      </c>
      <c r="K246" s="359">
        <v>0</v>
      </c>
    </row>
    <row r="247" spans="1:11" ht="15" thickBot="1" x14ac:dyDescent="0.4">
      <c r="A247" s="576"/>
      <c r="B247" s="99" t="s">
        <v>212</v>
      </c>
      <c r="C247" s="359">
        <v>0</v>
      </c>
      <c r="D247" s="359">
        <v>0</v>
      </c>
      <c r="E247" s="367">
        <v>0.6822407172247652</v>
      </c>
      <c r="F247" s="359">
        <v>0</v>
      </c>
      <c r="G247" s="359">
        <v>0</v>
      </c>
      <c r="H247" s="359">
        <v>0</v>
      </c>
      <c r="I247" s="359">
        <v>0</v>
      </c>
      <c r="J247" s="359">
        <v>0</v>
      </c>
      <c r="K247" s="368">
        <v>0</v>
      </c>
    </row>
    <row r="248" spans="1:11" x14ac:dyDescent="0.35">
      <c r="A248" s="574" t="s">
        <v>156</v>
      </c>
      <c r="B248" s="98" t="s">
        <v>203</v>
      </c>
      <c r="C248" s="365">
        <v>0.23588605734184051</v>
      </c>
      <c r="D248" s="365">
        <v>4.6962006285325122E-4</v>
      </c>
      <c r="E248" s="365">
        <v>0.6626081286051364</v>
      </c>
      <c r="F248" s="365">
        <v>0</v>
      </c>
      <c r="G248" s="365">
        <v>1</v>
      </c>
      <c r="H248" s="365">
        <v>1</v>
      </c>
      <c r="I248" s="365">
        <v>1</v>
      </c>
      <c r="J248" s="365">
        <v>0</v>
      </c>
      <c r="K248" s="359">
        <v>0</v>
      </c>
    </row>
    <row r="249" spans="1:11" x14ac:dyDescent="0.35">
      <c r="A249" s="575"/>
      <c r="B249" s="17" t="s">
        <v>204</v>
      </c>
      <c r="C249" s="366">
        <v>0.75995863815393083</v>
      </c>
      <c r="D249" s="366">
        <v>0.91766297285317355</v>
      </c>
      <c r="E249" s="366">
        <v>0</v>
      </c>
      <c r="F249" s="366">
        <v>0.16321963555417199</v>
      </c>
      <c r="G249" s="366">
        <v>0</v>
      </c>
      <c r="H249" s="366">
        <v>0</v>
      </c>
      <c r="I249" s="366">
        <v>0</v>
      </c>
      <c r="J249" s="366">
        <v>1</v>
      </c>
      <c r="K249" s="359">
        <v>0</v>
      </c>
    </row>
    <row r="250" spans="1:11" x14ac:dyDescent="0.35">
      <c r="A250" s="575"/>
      <c r="B250" s="17" t="s">
        <v>205</v>
      </c>
      <c r="C250" s="366">
        <v>2.6013564975678784E-3</v>
      </c>
      <c r="D250" s="366">
        <v>9.0969098885906635E-4</v>
      </c>
      <c r="E250" s="366">
        <v>0</v>
      </c>
      <c r="F250" s="366">
        <v>0</v>
      </c>
      <c r="G250" s="366">
        <v>0</v>
      </c>
      <c r="H250" s="366">
        <v>0</v>
      </c>
      <c r="I250" s="366">
        <v>0</v>
      </c>
      <c r="J250" s="366">
        <v>0</v>
      </c>
      <c r="K250" s="359">
        <v>0</v>
      </c>
    </row>
    <row r="251" spans="1:11" x14ac:dyDescent="0.35">
      <c r="A251" s="575"/>
      <c r="B251" s="17" t="s">
        <v>206</v>
      </c>
      <c r="C251" s="366">
        <v>8.3798004621272033E-5</v>
      </c>
      <c r="D251" s="366">
        <v>7.6578099798350965E-2</v>
      </c>
      <c r="E251" s="366">
        <v>0</v>
      </c>
      <c r="F251" s="366">
        <v>0</v>
      </c>
      <c r="G251" s="366">
        <v>0</v>
      </c>
      <c r="H251" s="366">
        <v>0</v>
      </c>
      <c r="I251" s="366">
        <v>0</v>
      </c>
      <c r="J251" s="366">
        <v>0</v>
      </c>
      <c r="K251" s="359">
        <v>0</v>
      </c>
    </row>
    <row r="252" spans="1:11" x14ac:dyDescent="0.35">
      <c r="A252" s="575"/>
      <c r="B252" s="17" t="s">
        <v>207</v>
      </c>
      <c r="C252" s="366">
        <v>1.2684959302472593E-3</v>
      </c>
      <c r="D252" s="366">
        <v>4.3796162967630909E-3</v>
      </c>
      <c r="E252" s="366">
        <v>0</v>
      </c>
      <c r="F252" s="366">
        <v>0</v>
      </c>
      <c r="G252" s="366">
        <v>0</v>
      </c>
      <c r="H252" s="366">
        <v>0</v>
      </c>
      <c r="I252" s="366">
        <v>0</v>
      </c>
      <c r="J252" s="366">
        <v>0</v>
      </c>
      <c r="K252" s="359">
        <v>0</v>
      </c>
    </row>
    <row r="253" spans="1:11" x14ac:dyDescent="0.35">
      <c r="A253" s="575"/>
      <c r="B253" s="17" t="s">
        <v>208</v>
      </c>
      <c r="C253" s="366">
        <v>2.0165407179237199E-4</v>
      </c>
      <c r="D253" s="366">
        <v>0</v>
      </c>
      <c r="E253" s="366">
        <v>0</v>
      </c>
      <c r="F253" s="366">
        <v>0</v>
      </c>
      <c r="G253" s="366">
        <v>0</v>
      </c>
      <c r="H253" s="366">
        <v>0</v>
      </c>
      <c r="I253" s="366">
        <v>0</v>
      </c>
      <c r="J253" s="366">
        <v>0</v>
      </c>
      <c r="K253" s="359">
        <v>0</v>
      </c>
    </row>
    <row r="254" spans="1:11" x14ac:dyDescent="0.35">
      <c r="A254" s="575"/>
      <c r="B254" s="17" t="s">
        <v>209</v>
      </c>
      <c r="C254" s="366">
        <v>0</v>
      </c>
      <c r="D254" s="366">
        <v>0</v>
      </c>
      <c r="E254" s="366">
        <v>0</v>
      </c>
      <c r="F254" s="366">
        <v>0</v>
      </c>
      <c r="G254" s="366">
        <v>0</v>
      </c>
      <c r="H254" s="366">
        <v>0</v>
      </c>
      <c r="I254" s="366">
        <v>0</v>
      </c>
      <c r="J254" s="366">
        <v>0</v>
      </c>
      <c r="K254" s="359">
        <v>0</v>
      </c>
    </row>
    <row r="255" spans="1:11" x14ac:dyDescent="0.35">
      <c r="A255" s="575"/>
      <c r="B255" s="17" t="s">
        <v>210</v>
      </c>
      <c r="C255" s="366">
        <v>0</v>
      </c>
      <c r="D255" s="366">
        <v>0</v>
      </c>
      <c r="E255" s="366">
        <v>0</v>
      </c>
      <c r="F255" s="366">
        <v>0</v>
      </c>
      <c r="G255" s="366">
        <v>0</v>
      </c>
      <c r="H255" s="366">
        <v>0</v>
      </c>
      <c r="I255" s="366">
        <v>0</v>
      </c>
      <c r="J255" s="366">
        <v>0</v>
      </c>
      <c r="K255" s="359">
        <v>0</v>
      </c>
    </row>
    <row r="256" spans="1:11" x14ac:dyDescent="0.35">
      <c r="A256" s="575"/>
      <c r="B256" s="17" t="s">
        <v>211</v>
      </c>
      <c r="C256" s="359">
        <v>0</v>
      </c>
      <c r="D256" s="359">
        <v>0</v>
      </c>
      <c r="E256" s="359">
        <v>0</v>
      </c>
      <c r="F256" s="366">
        <v>0.83678036444582804</v>
      </c>
      <c r="G256" s="359">
        <v>0</v>
      </c>
      <c r="H256" s="359">
        <v>0</v>
      </c>
      <c r="I256" s="359">
        <v>0</v>
      </c>
      <c r="J256" s="359">
        <v>0</v>
      </c>
      <c r="K256" s="359">
        <v>0</v>
      </c>
    </row>
    <row r="257" spans="1:11" ht="15" thickBot="1" x14ac:dyDescent="0.4">
      <c r="A257" s="576"/>
      <c r="B257" s="99" t="s">
        <v>212</v>
      </c>
      <c r="C257" s="359">
        <v>0</v>
      </c>
      <c r="D257" s="359">
        <v>0</v>
      </c>
      <c r="E257" s="367">
        <v>0.33739187139486365</v>
      </c>
      <c r="F257" s="359">
        <v>0</v>
      </c>
      <c r="G257" s="359">
        <v>0</v>
      </c>
      <c r="H257" s="359">
        <v>0</v>
      </c>
      <c r="I257" s="359">
        <v>0</v>
      </c>
      <c r="J257" s="359">
        <v>0</v>
      </c>
      <c r="K257" s="368">
        <v>0</v>
      </c>
    </row>
    <row r="258" spans="1:11" x14ac:dyDescent="0.35">
      <c r="A258" s="574" t="s">
        <v>157</v>
      </c>
      <c r="B258" s="98" t="s">
        <v>203</v>
      </c>
      <c r="C258" s="365">
        <v>0.46386896825261703</v>
      </c>
      <c r="D258" s="365">
        <v>0</v>
      </c>
      <c r="E258" s="365">
        <v>0.20080945137600265</v>
      </c>
      <c r="F258" s="365">
        <v>0</v>
      </c>
      <c r="G258" s="365">
        <v>1</v>
      </c>
      <c r="H258" s="365">
        <v>1</v>
      </c>
      <c r="I258" s="365">
        <v>1</v>
      </c>
      <c r="J258" s="365">
        <v>0</v>
      </c>
      <c r="K258" s="359">
        <v>0</v>
      </c>
    </row>
    <row r="259" spans="1:11" x14ac:dyDescent="0.35">
      <c r="A259" s="575"/>
      <c r="B259" s="17" t="s">
        <v>204</v>
      </c>
      <c r="C259" s="366">
        <v>0.51827903248360907</v>
      </c>
      <c r="D259" s="366">
        <v>0.98018920389380393</v>
      </c>
      <c r="E259" s="366">
        <v>0</v>
      </c>
      <c r="F259" s="366">
        <v>0.26043906302403141</v>
      </c>
      <c r="G259" s="366">
        <v>0</v>
      </c>
      <c r="H259" s="366">
        <v>0</v>
      </c>
      <c r="I259" s="366">
        <v>0</v>
      </c>
      <c r="J259" s="366">
        <v>1</v>
      </c>
      <c r="K259" s="359">
        <v>0</v>
      </c>
    </row>
    <row r="260" spans="1:11" x14ac:dyDescent="0.35">
      <c r="A260" s="575"/>
      <c r="B260" s="17" t="s">
        <v>205</v>
      </c>
      <c r="C260" s="366">
        <v>1.3116620654253482E-2</v>
      </c>
      <c r="D260" s="366">
        <v>1.5800194831460841E-4</v>
      </c>
      <c r="E260" s="366">
        <v>0</v>
      </c>
      <c r="F260" s="366">
        <v>0</v>
      </c>
      <c r="G260" s="366">
        <v>0</v>
      </c>
      <c r="H260" s="366">
        <v>0</v>
      </c>
      <c r="I260" s="366">
        <v>0</v>
      </c>
      <c r="J260" s="366">
        <v>0</v>
      </c>
      <c r="K260" s="359">
        <v>0</v>
      </c>
    </row>
    <row r="261" spans="1:11" x14ac:dyDescent="0.35">
      <c r="A261" s="575"/>
      <c r="B261" s="17" t="s">
        <v>206</v>
      </c>
      <c r="C261" s="366">
        <v>3.5274805495457639E-3</v>
      </c>
      <c r="D261" s="366">
        <v>1.8063755507711225E-2</v>
      </c>
      <c r="E261" s="366">
        <v>0</v>
      </c>
      <c r="F261" s="366">
        <v>0</v>
      </c>
      <c r="G261" s="366">
        <v>0</v>
      </c>
      <c r="H261" s="366">
        <v>0</v>
      </c>
      <c r="I261" s="366">
        <v>0</v>
      </c>
      <c r="J261" s="366">
        <v>0</v>
      </c>
      <c r="K261" s="359">
        <v>0</v>
      </c>
    </row>
    <row r="262" spans="1:11" x14ac:dyDescent="0.35">
      <c r="A262" s="575"/>
      <c r="B262" s="17" t="s">
        <v>207</v>
      </c>
      <c r="C262" s="366">
        <v>9.4438757177087943E-4</v>
      </c>
      <c r="D262" s="366">
        <v>1.5890386501702315E-3</v>
      </c>
      <c r="E262" s="366">
        <v>0</v>
      </c>
      <c r="F262" s="366">
        <v>0</v>
      </c>
      <c r="G262" s="366">
        <v>0</v>
      </c>
      <c r="H262" s="366">
        <v>0</v>
      </c>
      <c r="I262" s="366">
        <v>0</v>
      </c>
      <c r="J262" s="366">
        <v>0</v>
      </c>
      <c r="K262" s="359">
        <v>0</v>
      </c>
    </row>
    <row r="263" spans="1:11" x14ac:dyDescent="0.35">
      <c r="A263" s="575"/>
      <c r="B263" s="17" t="s">
        <v>208</v>
      </c>
      <c r="C263" s="366">
        <v>2.6351048820370891E-4</v>
      </c>
      <c r="D263" s="366">
        <v>0</v>
      </c>
      <c r="E263" s="366">
        <v>0</v>
      </c>
      <c r="F263" s="366">
        <v>0</v>
      </c>
      <c r="G263" s="366">
        <v>0</v>
      </c>
      <c r="H263" s="366">
        <v>0</v>
      </c>
      <c r="I263" s="366">
        <v>0</v>
      </c>
      <c r="J263" s="366">
        <v>0</v>
      </c>
      <c r="K263" s="359">
        <v>0</v>
      </c>
    </row>
    <row r="264" spans="1:11" x14ac:dyDescent="0.35">
      <c r="A264" s="575"/>
      <c r="B264" s="17" t="s">
        <v>209</v>
      </c>
      <c r="C264" s="366">
        <v>0</v>
      </c>
      <c r="D264" s="366">
        <v>0</v>
      </c>
      <c r="E264" s="366">
        <v>0</v>
      </c>
      <c r="F264" s="366">
        <v>0</v>
      </c>
      <c r="G264" s="366">
        <v>0</v>
      </c>
      <c r="H264" s="366">
        <v>0</v>
      </c>
      <c r="I264" s="366">
        <v>0</v>
      </c>
      <c r="J264" s="366">
        <v>0</v>
      </c>
      <c r="K264" s="359">
        <v>0</v>
      </c>
    </row>
    <row r="265" spans="1:11" x14ac:dyDescent="0.35">
      <c r="A265" s="575"/>
      <c r="B265" s="17" t="s">
        <v>210</v>
      </c>
      <c r="C265" s="366">
        <v>0</v>
      </c>
      <c r="D265" s="366">
        <v>0</v>
      </c>
      <c r="E265" s="366">
        <v>0</v>
      </c>
      <c r="F265" s="366">
        <v>0</v>
      </c>
      <c r="G265" s="366">
        <v>0</v>
      </c>
      <c r="H265" s="366">
        <v>0</v>
      </c>
      <c r="I265" s="366">
        <v>0</v>
      </c>
      <c r="J265" s="366">
        <v>0</v>
      </c>
      <c r="K265" s="359">
        <v>0</v>
      </c>
    </row>
    <row r="266" spans="1:11" x14ac:dyDescent="0.35">
      <c r="A266" s="575"/>
      <c r="B266" s="17" t="s">
        <v>211</v>
      </c>
      <c r="C266" s="359">
        <v>0</v>
      </c>
      <c r="D266" s="359">
        <v>0</v>
      </c>
      <c r="E266" s="359">
        <v>0</v>
      </c>
      <c r="F266" s="366">
        <v>0.73956093697596859</v>
      </c>
      <c r="G266" s="359">
        <v>0</v>
      </c>
      <c r="H266" s="359">
        <v>0</v>
      </c>
      <c r="I266" s="359">
        <v>0</v>
      </c>
      <c r="J266" s="359">
        <v>0</v>
      </c>
      <c r="K266" s="359">
        <v>0</v>
      </c>
    </row>
    <row r="267" spans="1:11" ht="15" thickBot="1" x14ac:dyDescent="0.4">
      <c r="A267" s="576"/>
      <c r="B267" s="99" t="s">
        <v>212</v>
      </c>
      <c r="C267" s="359">
        <v>0</v>
      </c>
      <c r="D267" s="359">
        <v>0</v>
      </c>
      <c r="E267" s="367">
        <v>0.79919054862399741</v>
      </c>
      <c r="F267" s="359">
        <v>0</v>
      </c>
      <c r="G267" s="359">
        <v>0</v>
      </c>
      <c r="H267" s="359">
        <v>0</v>
      </c>
      <c r="I267" s="359">
        <v>0</v>
      </c>
      <c r="J267" s="359">
        <v>0</v>
      </c>
      <c r="K267" s="368">
        <v>0</v>
      </c>
    </row>
    <row r="268" spans="1:11" x14ac:dyDescent="0.35">
      <c r="A268" s="574" t="s">
        <v>158</v>
      </c>
      <c r="B268" s="98" t="s">
        <v>203</v>
      </c>
      <c r="C268" s="365">
        <v>0.85474230609769841</v>
      </c>
      <c r="D268" s="365">
        <v>0</v>
      </c>
      <c r="E268" s="365">
        <v>0.95026351071769233</v>
      </c>
      <c r="F268" s="365">
        <v>0</v>
      </c>
      <c r="G268" s="365">
        <v>1</v>
      </c>
      <c r="H268" s="365">
        <v>1</v>
      </c>
      <c r="I268" s="365">
        <v>1</v>
      </c>
      <c r="J268" s="365">
        <v>0</v>
      </c>
      <c r="K268" s="359">
        <v>0</v>
      </c>
    </row>
    <row r="269" spans="1:11" x14ac:dyDescent="0.35">
      <c r="A269" s="575"/>
      <c r="B269" s="17" t="s">
        <v>204</v>
      </c>
      <c r="C269" s="366">
        <v>6.8019687982043942E-2</v>
      </c>
      <c r="D269" s="366">
        <v>0.96907019556693397</v>
      </c>
      <c r="E269" s="366">
        <v>0</v>
      </c>
      <c r="F269" s="366">
        <v>0.19774827489319771</v>
      </c>
      <c r="G269" s="366">
        <v>0</v>
      </c>
      <c r="H269" s="366">
        <v>0</v>
      </c>
      <c r="I269" s="366">
        <v>0</v>
      </c>
      <c r="J269" s="366">
        <v>1</v>
      </c>
      <c r="K269" s="359">
        <v>0</v>
      </c>
    </row>
    <row r="270" spans="1:11" x14ac:dyDescent="0.35">
      <c r="A270" s="575"/>
      <c r="B270" s="17" t="s">
        <v>205</v>
      </c>
      <c r="C270" s="366">
        <v>7.6220142886473011E-2</v>
      </c>
      <c r="D270" s="366">
        <v>0</v>
      </c>
      <c r="E270" s="366">
        <v>0</v>
      </c>
      <c r="F270" s="366">
        <v>0</v>
      </c>
      <c r="G270" s="366">
        <v>0</v>
      </c>
      <c r="H270" s="366">
        <v>0</v>
      </c>
      <c r="I270" s="366">
        <v>0</v>
      </c>
      <c r="J270" s="366">
        <v>0</v>
      </c>
      <c r="K270" s="359">
        <v>0</v>
      </c>
    </row>
    <row r="271" spans="1:11" x14ac:dyDescent="0.35">
      <c r="A271" s="575"/>
      <c r="B271" s="17" t="s">
        <v>206</v>
      </c>
      <c r="C271" s="366">
        <v>9.8637488379782912E-4</v>
      </c>
      <c r="D271" s="366">
        <v>3.0929804433065995E-2</v>
      </c>
      <c r="E271" s="366">
        <v>0</v>
      </c>
      <c r="F271" s="366">
        <v>0</v>
      </c>
      <c r="G271" s="366">
        <v>0</v>
      </c>
      <c r="H271" s="366">
        <v>0</v>
      </c>
      <c r="I271" s="366">
        <v>0</v>
      </c>
      <c r="J271" s="366">
        <v>0</v>
      </c>
      <c r="K271" s="359">
        <v>0</v>
      </c>
    </row>
    <row r="272" spans="1:11" x14ac:dyDescent="0.35">
      <c r="A272" s="575"/>
      <c r="B272" s="17" t="s">
        <v>207</v>
      </c>
      <c r="C272" s="366">
        <v>1.827021452160285E-5</v>
      </c>
      <c r="D272" s="366">
        <v>0</v>
      </c>
      <c r="E272" s="366">
        <v>0</v>
      </c>
      <c r="F272" s="366">
        <v>0</v>
      </c>
      <c r="G272" s="366">
        <v>0</v>
      </c>
      <c r="H272" s="366">
        <v>0</v>
      </c>
      <c r="I272" s="366">
        <v>0</v>
      </c>
      <c r="J272" s="366">
        <v>0</v>
      </c>
      <c r="K272" s="359">
        <v>0</v>
      </c>
    </row>
    <row r="273" spans="1:11" x14ac:dyDescent="0.35">
      <c r="A273" s="575"/>
      <c r="B273" s="17" t="s">
        <v>208</v>
      </c>
      <c r="C273" s="366">
        <v>1.3217935465081002E-5</v>
      </c>
      <c r="D273" s="366">
        <v>0</v>
      </c>
      <c r="E273" s="366">
        <v>0</v>
      </c>
      <c r="F273" s="366">
        <v>0</v>
      </c>
      <c r="G273" s="366">
        <v>0</v>
      </c>
      <c r="H273" s="366">
        <v>0</v>
      </c>
      <c r="I273" s="366">
        <v>0</v>
      </c>
      <c r="J273" s="366">
        <v>0</v>
      </c>
      <c r="K273" s="359">
        <v>0</v>
      </c>
    </row>
    <row r="274" spans="1:11" x14ac:dyDescent="0.35">
      <c r="A274" s="575"/>
      <c r="B274" s="17" t="s">
        <v>209</v>
      </c>
      <c r="C274" s="366">
        <v>0</v>
      </c>
      <c r="D274" s="366">
        <v>0</v>
      </c>
      <c r="E274" s="366">
        <v>0</v>
      </c>
      <c r="F274" s="366">
        <v>0</v>
      </c>
      <c r="G274" s="366">
        <v>0</v>
      </c>
      <c r="H274" s="366">
        <v>0</v>
      </c>
      <c r="I274" s="366">
        <v>0</v>
      </c>
      <c r="J274" s="366">
        <v>0</v>
      </c>
      <c r="K274" s="359">
        <v>0</v>
      </c>
    </row>
    <row r="275" spans="1:11" x14ac:dyDescent="0.35">
      <c r="A275" s="575"/>
      <c r="B275" s="17" t="s">
        <v>210</v>
      </c>
      <c r="C275" s="366">
        <v>0</v>
      </c>
      <c r="D275" s="366">
        <v>0</v>
      </c>
      <c r="E275" s="366">
        <v>0</v>
      </c>
      <c r="F275" s="366">
        <v>0</v>
      </c>
      <c r="G275" s="366">
        <v>0</v>
      </c>
      <c r="H275" s="366">
        <v>0</v>
      </c>
      <c r="I275" s="366">
        <v>0</v>
      </c>
      <c r="J275" s="366">
        <v>0</v>
      </c>
      <c r="K275" s="359">
        <v>0</v>
      </c>
    </row>
    <row r="276" spans="1:11" x14ac:dyDescent="0.35">
      <c r="A276" s="575"/>
      <c r="B276" s="17" t="s">
        <v>211</v>
      </c>
      <c r="C276" s="359">
        <v>0</v>
      </c>
      <c r="D276" s="359">
        <v>0</v>
      </c>
      <c r="E276" s="359">
        <v>0</v>
      </c>
      <c r="F276" s="366">
        <v>0.8022517251068022</v>
      </c>
      <c r="G276" s="359">
        <v>0</v>
      </c>
      <c r="H276" s="359">
        <v>0</v>
      </c>
      <c r="I276" s="359">
        <v>0</v>
      </c>
      <c r="J276" s="359">
        <v>0</v>
      </c>
      <c r="K276" s="359">
        <v>0</v>
      </c>
    </row>
    <row r="277" spans="1:11" ht="15" thickBot="1" x14ac:dyDescent="0.4">
      <c r="A277" s="576"/>
      <c r="B277" s="99" t="s">
        <v>212</v>
      </c>
      <c r="C277" s="359">
        <v>0</v>
      </c>
      <c r="D277" s="359">
        <v>0</v>
      </c>
      <c r="E277" s="367">
        <v>4.9736489282307672E-2</v>
      </c>
      <c r="F277" s="359">
        <v>0</v>
      </c>
      <c r="G277" s="359">
        <v>0</v>
      </c>
      <c r="H277" s="359">
        <v>0</v>
      </c>
      <c r="I277" s="359">
        <v>0</v>
      </c>
      <c r="J277" s="359">
        <v>0</v>
      </c>
      <c r="K277" s="368">
        <v>0</v>
      </c>
    </row>
    <row r="278" spans="1:11" x14ac:dyDescent="0.35">
      <c r="A278" s="574" t="s">
        <v>159</v>
      </c>
      <c r="B278" s="98" t="s">
        <v>203</v>
      </c>
      <c r="C278" s="365">
        <v>0.60628594443138395</v>
      </c>
      <c r="D278" s="365">
        <v>1.9638989314425567E-3</v>
      </c>
      <c r="E278" s="365">
        <v>0.88916801706732285</v>
      </c>
      <c r="F278" s="365">
        <v>0</v>
      </c>
      <c r="G278" s="365">
        <v>0</v>
      </c>
      <c r="H278" s="365">
        <v>1</v>
      </c>
      <c r="I278" s="365">
        <v>1</v>
      </c>
      <c r="J278" s="365">
        <v>0</v>
      </c>
      <c r="K278" s="359">
        <v>0</v>
      </c>
    </row>
    <row r="279" spans="1:11" x14ac:dyDescent="0.35">
      <c r="A279" s="575"/>
      <c r="B279" s="17" t="s">
        <v>204</v>
      </c>
      <c r="C279" s="366">
        <v>0.38057589919460444</v>
      </c>
      <c r="D279" s="366">
        <v>0.98777858059962098</v>
      </c>
      <c r="E279" s="366">
        <v>0</v>
      </c>
      <c r="F279" s="366">
        <v>0.19384882913546767</v>
      </c>
      <c r="G279" s="366">
        <v>0</v>
      </c>
      <c r="H279" s="366">
        <v>0</v>
      </c>
      <c r="I279" s="366">
        <v>0</v>
      </c>
      <c r="J279" s="366">
        <v>0</v>
      </c>
      <c r="K279" s="359">
        <v>0</v>
      </c>
    </row>
    <row r="280" spans="1:11" x14ac:dyDescent="0.35">
      <c r="A280" s="575"/>
      <c r="B280" s="17" t="s">
        <v>205</v>
      </c>
      <c r="C280" s="366">
        <v>1.2760015244451335E-2</v>
      </c>
      <c r="D280" s="366">
        <v>6.7849741490881222E-5</v>
      </c>
      <c r="E280" s="366">
        <v>0</v>
      </c>
      <c r="F280" s="366">
        <v>0</v>
      </c>
      <c r="G280" s="366">
        <v>0</v>
      </c>
      <c r="H280" s="366">
        <v>0</v>
      </c>
      <c r="I280" s="366">
        <v>0</v>
      </c>
      <c r="J280" s="366">
        <v>0</v>
      </c>
      <c r="K280" s="359">
        <v>0</v>
      </c>
    </row>
    <row r="281" spans="1:11" x14ac:dyDescent="0.35">
      <c r="A281" s="575"/>
      <c r="B281" s="17" t="s">
        <v>206</v>
      </c>
      <c r="C281" s="366">
        <v>2.2071207420160739E-4</v>
      </c>
      <c r="D281" s="366">
        <v>8.0867735858400971E-3</v>
      </c>
      <c r="E281" s="366">
        <v>0</v>
      </c>
      <c r="F281" s="366">
        <v>0</v>
      </c>
      <c r="G281" s="366">
        <v>0</v>
      </c>
      <c r="H281" s="366">
        <v>0</v>
      </c>
      <c r="I281" s="366">
        <v>0</v>
      </c>
      <c r="J281" s="366">
        <v>0</v>
      </c>
      <c r="K281" s="359">
        <v>0</v>
      </c>
    </row>
    <row r="282" spans="1:11" x14ac:dyDescent="0.35">
      <c r="A282" s="575"/>
      <c r="B282" s="17" t="s">
        <v>207</v>
      </c>
      <c r="C282" s="366">
        <v>1.3411754274425108E-4</v>
      </c>
      <c r="D282" s="366">
        <v>2.1028971416054529E-3</v>
      </c>
      <c r="E282" s="366">
        <v>0</v>
      </c>
      <c r="F282" s="366">
        <v>0</v>
      </c>
      <c r="G282" s="366">
        <v>0</v>
      </c>
      <c r="H282" s="366">
        <v>0</v>
      </c>
      <c r="I282" s="366">
        <v>0</v>
      </c>
      <c r="J282" s="366">
        <v>0</v>
      </c>
      <c r="K282" s="359">
        <v>0</v>
      </c>
    </row>
    <row r="283" spans="1:11" x14ac:dyDescent="0.35">
      <c r="A283" s="575"/>
      <c r="B283" s="17" t="s">
        <v>208</v>
      </c>
      <c r="C283" s="366">
        <v>2.3311512614159688E-5</v>
      </c>
      <c r="D283" s="366">
        <v>0</v>
      </c>
      <c r="E283" s="366">
        <v>0</v>
      </c>
      <c r="F283" s="366">
        <v>0</v>
      </c>
      <c r="G283" s="366">
        <v>0</v>
      </c>
      <c r="H283" s="366">
        <v>0</v>
      </c>
      <c r="I283" s="366">
        <v>0</v>
      </c>
      <c r="J283" s="366">
        <v>0</v>
      </c>
      <c r="K283" s="359">
        <v>0</v>
      </c>
    </row>
    <row r="284" spans="1:11" x14ac:dyDescent="0.35">
      <c r="A284" s="575"/>
      <c r="B284" s="17" t="s">
        <v>209</v>
      </c>
      <c r="C284" s="366">
        <v>0</v>
      </c>
      <c r="D284" s="366">
        <v>0</v>
      </c>
      <c r="E284" s="366">
        <v>0</v>
      </c>
      <c r="F284" s="366">
        <v>0</v>
      </c>
      <c r="G284" s="366">
        <v>0</v>
      </c>
      <c r="H284" s="366">
        <v>0</v>
      </c>
      <c r="I284" s="366">
        <v>0</v>
      </c>
      <c r="J284" s="366">
        <v>0</v>
      </c>
      <c r="K284" s="359">
        <v>0</v>
      </c>
    </row>
    <row r="285" spans="1:11" x14ac:dyDescent="0.35">
      <c r="A285" s="575"/>
      <c r="B285" s="17" t="s">
        <v>210</v>
      </c>
      <c r="C285" s="366">
        <v>0</v>
      </c>
      <c r="D285" s="366">
        <v>0</v>
      </c>
      <c r="E285" s="366">
        <v>0</v>
      </c>
      <c r="F285" s="366">
        <v>0</v>
      </c>
      <c r="G285" s="366">
        <v>0</v>
      </c>
      <c r="H285" s="366">
        <v>0</v>
      </c>
      <c r="I285" s="366">
        <v>0</v>
      </c>
      <c r="J285" s="366">
        <v>0</v>
      </c>
      <c r="K285" s="359">
        <v>0</v>
      </c>
    </row>
    <row r="286" spans="1:11" x14ac:dyDescent="0.35">
      <c r="A286" s="575"/>
      <c r="B286" s="17" t="s">
        <v>211</v>
      </c>
      <c r="C286" s="359">
        <v>0</v>
      </c>
      <c r="D286" s="359">
        <v>0</v>
      </c>
      <c r="E286" s="359">
        <v>0</v>
      </c>
      <c r="F286" s="366">
        <v>0.80615117086453236</v>
      </c>
      <c r="G286" s="359">
        <v>0</v>
      </c>
      <c r="H286" s="359">
        <v>0</v>
      </c>
      <c r="I286" s="359">
        <v>0</v>
      </c>
      <c r="J286" s="359">
        <v>0</v>
      </c>
      <c r="K286" s="359">
        <v>0</v>
      </c>
    </row>
    <row r="287" spans="1:11" ht="15" thickBot="1" x14ac:dyDescent="0.4">
      <c r="A287" s="576"/>
      <c r="B287" s="99" t="s">
        <v>212</v>
      </c>
      <c r="C287" s="359">
        <v>0</v>
      </c>
      <c r="D287" s="359">
        <v>0</v>
      </c>
      <c r="E287" s="367">
        <v>0.11083198293267724</v>
      </c>
      <c r="F287" s="359">
        <v>0</v>
      </c>
      <c r="G287" s="359">
        <v>0</v>
      </c>
      <c r="H287" s="359">
        <v>0</v>
      </c>
      <c r="I287" s="359">
        <v>0</v>
      </c>
      <c r="J287" s="359">
        <v>0</v>
      </c>
      <c r="K287" s="368">
        <v>0</v>
      </c>
    </row>
    <row r="288" spans="1:11" x14ac:dyDescent="0.35">
      <c r="A288" s="574" t="s">
        <v>160</v>
      </c>
      <c r="B288" s="98" t="s">
        <v>203</v>
      </c>
      <c r="C288" s="365">
        <v>0.45607102079105805</v>
      </c>
      <c r="D288" s="365">
        <v>5.5731113515640549E-4</v>
      </c>
      <c r="E288" s="365">
        <v>0.21685112657796743</v>
      </c>
      <c r="F288" s="365">
        <v>0</v>
      </c>
      <c r="G288" s="365">
        <v>1</v>
      </c>
      <c r="H288" s="365">
        <v>1</v>
      </c>
      <c r="I288" s="365">
        <v>1</v>
      </c>
      <c r="J288" s="365">
        <v>0</v>
      </c>
      <c r="K288" s="359">
        <v>0</v>
      </c>
    </row>
    <row r="289" spans="1:11" x14ac:dyDescent="0.35">
      <c r="A289" s="575"/>
      <c r="B289" s="17" t="s">
        <v>204</v>
      </c>
      <c r="C289" s="366">
        <v>0.54200607821403601</v>
      </c>
      <c r="D289" s="366">
        <v>0.99928207055716423</v>
      </c>
      <c r="E289" s="366">
        <v>0</v>
      </c>
      <c r="F289" s="366">
        <v>0.81550577955772097</v>
      </c>
      <c r="G289" s="366">
        <v>0</v>
      </c>
      <c r="H289" s="366">
        <v>0</v>
      </c>
      <c r="I289" s="366">
        <v>0</v>
      </c>
      <c r="J289" s="366">
        <v>1</v>
      </c>
      <c r="K289" s="359">
        <v>0</v>
      </c>
    </row>
    <row r="290" spans="1:11" x14ac:dyDescent="0.35">
      <c r="A290" s="575"/>
      <c r="B290" s="17" t="s">
        <v>205</v>
      </c>
      <c r="C290" s="366">
        <v>1.0391104775156533E-3</v>
      </c>
      <c r="D290" s="366">
        <v>5.6418952095615117E-5</v>
      </c>
      <c r="E290" s="366">
        <v>0</v>
      </c>
      <c r="F290" s="366">
        <v>0</v>
      </c>
      <c r="G290" s="366">
        <v>0</v>
      </c>
      <c r="H290" s="366">
        <v>0</v>
      </c>
      <c r="I290" s="366">
        <v>0</v>
      </c>
      <c r="J290" s="366">
        <v>0</v>
      </c>
      <c r="K290" s="359">
        <v>0</v>
      </c>
    </row>
    <row r="291" spans="1:11" x14ac:dyDescent="0.35">
      <c r="A291" s="575"/>
      <c r="B291" s="17" t="s">
        <v>206</v>
      </c>
      <c r="C291" s="366">
        <v>1.2412140300832623E-5</v>
      </c>
      <c r="D291" s="366">
        <v>0</v>
      </c>
      <c r="E291" s="366">
        <v>0</v>
      </c>
      <c r="F291" s="366">
        <v>0</v>
      </c>
      <c r="G291" s="366">
        <v>0</v>
      </c>
      <c r="H291" s="366">
        <v>0</v>
      </c>
      <c r="I291" s="366">
        <v>0</v>
      </c>
      <c r="J291" s="366">
        <v>0</v>
      </c>
      <c r="K291" s="359">
        <v>0</v>
      </c>
    </row>
    <row r="292" spans="1:11" x14ac:dyDescent="0.35">
      <c r="A292" s="575"/>
      <c r="B292" s="17" t="s">
        <v>207</v>
      </c>
      <c r="C292" s="366">
        <v>8.1952933387480177E-4</v>
      </c>
      <c r="D292" s="366">
        <v>1.0419935558369288E-4</v>
      </c>
      <c r="E292" s="366">
        <v>0</v>
      </c>
      <c r="F292" s="366">
        <v>0</v>
      </c>
      <c r="G292" s="366">
        <v>0</v>
      </c>
      <c r="H292" s="366">
        <v>0</v>
      </c>
      <c r="I292" s="366">
        <v>0</v>
      </c>
      <c r="J292" s="366">
        <v>0</v>
      </c>
      <c r="K292" s="359">
        <v>0</v>
      </c>
    </row>
    <row r="293" spans="1:11" x14ac:dyDescent="0.35">
      <c r="A293" s="575"/>
      <c r="B293" s="17" t="s">
        <v>208</v>
      </c>
      <c r="C293" s="366">
        <v>5.1849043214467545E-5</v>
      </c>
      <c r="D293" s="366">
        <v>0</v>
      </c>
      <c r="E293" s="366">
        <v>0</v>
      </c>
      <c r="F293" s="366">
        <v>0</v>
      </c>
      <c r="G293" s="366">
        <v>0</v>
      </c>
      <c r="H293" s="366">
        <v>0</v>
      </c>
      <c r="I293" s="366">
        <v>0</v>
      </c>
      <c r="J293" s="366">
        <v>0</v>
      </c>
      <c r="K293" s="359">
        <v>0</v>
      </c>
    </row>
    <row r="294" spans="1:11" x14ac:dyDescent="0.35">
      <c r="A294" s="575"/>
      <c r="B294" s="17" t="s">
        <v>209</v>
      </c>
      <c r="C294" s="366">
        <v>0</v>
      </c>
      <c r="D294" s="366">
        <v>0</v>
      </c>
      <c r="E294" s="366">
        <v>0</v>
      </c>
      <c r="F294" s="366">
        <v>0</v>
      </c>
      <c r="G294" s="366">
        <v>0</v>
      </c>
      <c r="H294" s="366">
        <v>0</v>
      </c>
      <c r="I294" s="366">
        <v>0</v>
      </c>
      <c r="J294" s="366">
        <v>0</v>
      </c>
      <c r="K294" s="359">
        <v>0</v>
      </c>
    </row>
    <row r="295" spans="1:11" x14ac:dyDescent="0.35">
      <c r="A295" s="575"/>
      <c r="B295" s="17" t="s">
        <v>210</v>
      </c>
      <c r="C295" s="366">
        <v>0</v>
      </c>
      <c r="D295" s="366">
        <v>0</v>
      </c>
      <c r="E295" s="366">
        <v>0</v>
      </c>
      <c r="F295" s="366">
        <v>0</v>
      </c>
      <c r="G295" s="366">
        <v>0</v>
      </c>
      <c r="H295" s="366">
        <v>0</v>
      </c>
      <c r="I295" s="366">
        <v>0</v>
      </c>
      <c r="J295" s="366">
        <v>0</v>
      </c>
      <c r="K295" s="359">
        <v>0</v>
      </c>
    </row>
    <row r="296" spans="1:11" x14ac:dyDescent="0.35">
      <c r="A296" s="575"/>
      <c r="B296" s="17" t="s">
        <v>211</v>
      </c>
      <c r="C296" s="359">
        <v>0</v>
      </c>
      <c r="D296" s="359">
        <v>0</v>
      </c>
      <c r="E296" s="359">
        <v>0</v>
      </c>
      <c r="F296" s="366">
        <v>0.18449422044227903</v>
      </c>
      <c r="G296" s="359">
        <v>0</v>
      </c>
      <c r="H296" s="359">
        <v>0</v>
      </c>
      <c r="I296" s="359">
        <v>0</v>
      </c>
      <c r="J296" s="359">
        <v>0</v>
      </c>
      <c r="K296" s="359">
        <v>0</v>
      </c>
    </row>
    <row r="297" spans="1:11" ht="15" thickBot="1" x14ac:dyDescent="0.4">
      <c r="A297" s="576"/>
      <c r="B297" s="99" t="s">
        <v>212</v>
      </c>
      <c r="C297" s="359">
        <v>0</v>
      </c>
      <c r="D297" s="359">
        <v>0</v>
      </c>
      <c r="E297" s="367">
        <v>0.78314887342203265</v>
      </c>
      <c r="F297" s="359">
        <v>0</v>
      </c>
      <c r="G297" s="359">
        <v>0</v>
      </c>
      <c r="H297" s="359">
        <v>0</v>
      </c>
      <c r="I297" s="359">
        <v>0</v>
      </c>
      <c r="J297" s="359">
        <v>0</v>
      </c>
      <c r="K297" s="368">
        <v>0</v>
      </c>
    </row>
    <row r="298" spans="1:11" x14ac:dyDescent="0.35">
      <c r="A298" s="574" t="s">
        <v>161</v>
      </c>
      <c r="B298" s="98" t="s">
        <v>203</v>
      </c>
      <c r="C298" s="365">
        <v>0.31918195251141485</v>
      </c>
      <c r="D298" s="365">
        <v>5.9681899138333875E-4</v>
      </c>
      <c r="E298" s="365">
        <v>0.74037242584959428</v>
      </c>
      <c r="F298" s="365">
        <v>0</v>
      </c>
      <c r="G298" s="365">
        <v>1</v>
      </c>
      <c r="H298" s="365">
        <v>1</v>
      </c>
      <c r="I298" s="365">
        <v>1</v>
      </c>
      <c r="J298" s="365">
        <v>0</v>
      </c>
      <c r="K298" s="359">
        <v>0</v>
      </c>
    </row>
    <row r="299" spans="1:11" x14ac:dyDescent="0.35">
      <c r="A299" s="575"/>
      <c r="B299" s="17" t="s">
        <v>204</v>
      </c>
      <c r="C299" s="366">
        <v>0.58132939187037147</v>
      </c>
      <c r="D299" s="366">
        <v>0.92029698841086927</v>
      </c>
      <c r="E299" s="366">
        <v>0</v>
      </c>
      <c r="F299" s="366">
        <v>2.0076443895510592E-2</v>
      </c>
      <c r="G299" s="366">
        <v>0</v>
      </c>
      <c r="H299" s="366">
        <v>0</v>
      </c>
      <c r="I299" s="366">
        <v>0</v>
      </c>
      <c r="J299" s="366">
        <v>1</v>
      </c>
      <c r="K299" s="359">
        <v>0</v>
      </c>
    </row>
    <row r="300" spans="1:11" x14ac:dyDescent="0.35">
      <c r="A300" s="575"/>
      <c r="B300" s="17" t="s">
        <v>205</v>
      </c>
      <c r="C300" s="366">
        <v>7.1068132471673401E-2</v>
      </c>
      <c r="D300" s="366">
        <v>2.2075740638239742E-3</v>
      </c>
      <c r="E300" s="366">
        <v>0</v>
      </c>
      <c r="F300" s="366">
        <v>0</v>
      </c>
      <c r="G300" s="366">
        <v>0</v>
      </c>
      <c r="H300" s="366">
        <v>0</v>
      </c>
      <c r="I300" s="366">
        <v>0</v>
      </c>
      <c r="J300" s="366">
        <v>0</v>
      </c>
      <c r="K300" s="359">
        <v>0</v>
      </c>
    </row>
    <row r="301" spans="1:11" x14ac:dyDescent="0.35">
      <c r="A301" s="575"/>
      <c r="B301" s="17" t="s">
        <v>206</v>
      </c>
      <c r="C301" s="366">
        <v>2.7208055213358982E-2</v>
      </c>
      <c r="D301" s="366">
        <v>7.1733588481682736E-2</v>
      </c>
      <c r="E301" s="366">
        <v>0</v>
      </c>
      <c r="F301" s="366">
        <v>0</v>
      </c>
      <c r="G301" s="366">
        <v>0</v>
      </c>
      <c r="H301" s="366">
        <v>0</v>
      </c>
      <c r="I301" s="366">
        <v>0</v>
      </c>
      <c r="J301" s="366">
        <v>0</v>
      </c>
      <c r="K301" s="359">
        <v>0</v>
      </c>
    </row>
    <row r="302" spans="1:11" x14ac:dyDescent="0.35">
      <c r="A302" s="575"/>
      <c r="B302" s="17" t="s">
        <v>207</v>
      </c>
      <c r="C302" s="366">
        <v>4.2007472591436989E-4</v>
      </c>
      <c r="D302" s="366">
        <v>5.1650300522406729E-3</v>
      </c>
      <c r="E302" s="366">
        <v>0</v>
      </c>
      <c r="F302" s="366">
        <v>0</v>
      </c>
      <c r="G302" s="366">
        <v>0</v>
      </c>
      <c r="H302" s="366">
        <v>0</v>
      </c>
      <c r="I302" s="366">
        <v>0</v>
      </c>
      <c r="J302" s="366">
        <v>0</v>
      </c>
      <c r="K302" s="359">
        <v>0</v>
      </c>
    </row>
    <row r="303" spans="1:11" x14ac:dyDescent="0.35">
      <c r="A303" s="575"/>
      <c r="B303" s="17" t="s">
        <v>208</v>
      </c>
      <c r="C303" s="366">
        <v>7.9239320726705439E-4</v>
      </c>
      <c r="D303" s="366">
        <v>0</v>
      </c>
      <c r="E303" s="366">
        <v>0</v>
      </c>
      <c r="F303" s="366">
        <v>0</v>
      </c>
      <c r="G303" s="366">
        <v>0</v>
      </c>
      <c r="H303" s="366">
        <v>0</v>
      </c>
      <c r="I303" s="366">
        <v>0</v>
      </c>
      <c r="J303" s="366">
        <v>0</v>
      </c>
      <c r="K303" s="359">
        <v>0</v>
      </c>
    </row>
    <row r="304" spans="1:11" x14ac:dyDescent="0.35">
      <c r="A304" s="575"/>
      <c r="B304" s="17" t="s">
        <v>209</v>
      </c>
      <c r="C304" s="366">
        <v>0</v>
      </c>
      <c r="D304" s="366">
        <v>0</v>
      </c>
      <c r="E304" s="366">
        <v>0</v>
      </c>
      <c r="F304" s="366">
        <v>0</v>
      </c>
      <c r="G304" s="366">
        <v>0</v>
      </c>
      <c r="H304" s="366">
        <v>0</v>
      </c>
      <c r="I304" s="366">
        <v>0</v>
      </c>
      <c r="J304" s="366">
        <v>0</v>
      </c>
      <c r="K304" s="359">
        <v>0</v>
      </c>
    </row>
    <row r="305" spans="1:11" x14ac:dyDescent="0.35">
      <c r="A305" s="575"/>
      <c r="B305" s="17" t="s">
        <v>210</v>
      </c>
      <c r="C305" s="366">
        <v>0</v>
      </c>
      <c r="D305" s="366">
        <v>0</v>
      </c>
      <c r="E305" s="366">
        <v>0</v>
      </c>
      <c r="F305" s="366">
        <v>0</v>
      </c>
      <c r="G305" s="366">
        <v>0</v>
      </c>
      <c r="H305" s="366">
        <v>0</v>
      </c>
      <c r="I305" s="366">
        <v>0</v>
      </c>
      <c r="J305" s="366">
        <v>0</v>
      </c>
      <c r="K305" s="359">
        <v>0</v>
      </c>
    </row>
    <row r="306" spans="1:11" x14ac:dyDescent="0.35">
      <c r="A306" s="575"/>
      <c r="B306" s="17" t="s">
        <v>211</v>
      </c>
      <c r="C306" s="359">
        <v>0</v>
      </c>
      <c r="D306" s="359">
        <v>0</v>
      </c>
      <c r="E306" s="359">
        <v>0</v>
      </c>
      <c r="F306" s="366">
        <v>0.97992355610448934</v>
      </c>
      <c r="G306" s="359">
        <v>0</v>
      </c>
      <c r="H306" s="359">
        <v>0</v>
      </c>
      <c r="I306" s="359">
        <v>0</v>
      </c>
      <c r="J306" s="359">
        <v>0</v>
      </c>
      <c r="K306" s="359">
        <v>0</v>
      </c>
    </row>
    <row r="307" spans="1:11" ht="15" thickBot="1" x14ac:dyDescent="0.4">
      <c r="A307" s="576"/>
      <c r="B307" s="99" t="s">
        <v>212</v>
      </c>
      <c r="C307" s="359">
        <v>0</v>
      </c>
      <c r="D307" s="359">
        <v>0</v>
      </c>
      <c r="E307" s="367">
        <v>0.25962757415040577</v>
      </c>
      <c r="F307" s="359">
        <v>0</v>
      </c>
      <c r="G307" s="359">
        <v>0</v>
      </c>
      <c r="H307" s="359">
        <v>0</v>
      </c>
      <c r="I307" s="359">
        <v>0</v>
      </c>
      <c r="J307" s="359">
        <v>0</v>
      </c>
      <c r="K307" s="368">
        <v>0</v>
      </c>
    </row>
    <row r="308" spans="1:11" x14ac:dyDescent="0.35">
      <c r="A308" s="574" t="s">
        <v>162</v>
      </c>
      <c r="B308" s="98" t="s">
        <v>203</v>
      </c>
      <c r="C308" s="365">
        <v>0.32001541240981585</v>
      </c>
      <c r="D308" s="365">
        <v>4.1853329771681684E-3</v>
      </c>
      <c r="E308" s="365">
        <v>0.29991676414604374</v>
      </c>
      <c r="F308" s="365">
        <v>0</v>
      </c>
      <c r="G308" s="365">
        <v>0</v>
      </c>
      <c r="H308" s="365">
        <v>1</v>
      </c>
      <c r="I308" s="365">
        <v>1</v>
      </c>
      <c r="J308" s="365">
        <v>0</v>
      </c>
      <c r="K308" s="359">
        <v>0</v>
      </c>
    </row>
    <row r="309" spans="1:11" x14ac:dyDescent="0.35">
      <c r="A309" s="575"/>
      <c r="B309" s="17" t="s">
        <v>204</v>
      </c>
      <c r="C309" s="366">
        <v>0.5691251292468763</v>
      </c>
      <c r="D309" s="366">
        <v>0.90651043135207543</v>
      </c>
      <c r="E309" s="366">
        <v>0</v>
      </c>
      <c r="F309" s="366">
        <v>0.50194199714359677</v>
      </c>
      <c r="G309" s="366">
        <v>0</v>
      </c>
      <c r="H309" s="366">
        <v>0</v>
      </c>
      <c r="I309" s="366">
        <v>0</v>
      </c>
      <c r="J309" s="366">
        <v>1</v>
      </c>
      <c r="K309" s="359">
        <v>0</v>
      </c>
    </row>
    <row r="310" spans="1:11" x14ac:dyDescent="0.35">
      <c r="A310" s="575"/>
      <c r="B310" s="17" t="s">
        <v>205</v>
      </c>
      <c r="C310" s="366">
        <v>0.11058150031055121</v>
      </c>
      <c r="D310" s="366">
        <v>0</v>
      </c>
      <c r="E310" s="366">
        <v>0</v>
      </c>
      <c r="F310" s="366">
        <v>0</v>
      </c>
      <c r="G310" s="366">
        <v>0</v>
      </c>
      <c r="H310" s="366">
        <v>0</v>
      </c>
      <c r="I310" s="366">
        <v>0</v>
      </c>
      <c r="J310" s="366">
        <v>0</v>
      </c>
      <c r="K310" s="359">
        <v>0</v>
      </c>
    </row>
    <row r="311" spans="1:11" x14ac:dyDescent="0.35">
      <c r="A311" s="575"/>
      <c r="B311" s="17" t="s">
        <v>206</v>
      </c>
      <c r="C311" s="366">
        <v>0</v>
      </c>
      <c r="D311" s="366">
        <v>0</v>
      </c>
      <c r="E311" s="366">
        <v>0</v>
      </c>
      <c r="F311" s="366">
        <v>0</v>
      </c>
      <c r="G311" s="366">
        <v>0</v>
      </c>
      <c r="H311" s="366">
        <v>0</v>
      </c>
      <c r="I311" s="366">
        <v>0</v>
      </c>
      <c r="J311" s="366">
        <v>0</v>
      </c>
      <c r="K311" s="359">
        <v>0</v>
      </c>
    </row>
    <row r="312" spans="1:11" x14ac:dyDescent="0.35">
      <c r="A312" s="575"/>
      <c r="B312" s="17" t="s">
        <v>207</v>
      </c>
      <c r="C312" s="366">
        <v>2.6305289752977359E-4</v>
      </c>
      <c r="D312" s="366">
        <v>8.9304235670756363E-2</v>
      </c>
      <c r="E312" s="366">
        <v>0</v>
      </c>
      <c r="F312" s="366">
        <v>0</v>
      </c>
      <c r="G312" s="366">
        <v>0</v>
      </c>
      <c r="H312" s="366">
        <v>0</v>
      </c>
      <c r="I312" s="366">
        <v>0</v>
      </c>
      <c r="J312" s="366">
        <v>0</v>
      </c>
      <c r="K312" s="359">
        <v>0</v>
      </c>
    </row>
    <row r="313" spans="1:11" x14ac:dyDescent="0.35">
      <c r="A313" s="575"/>
      <c r="B313" s="17" t="s">
        <v>208</v>
      </c>
      <c r="C313" s="366">
        <v>1.490513522677876E-5</v>
      </c>
      <c r="D313" s="366">
        <v>0</v>
      </c>
      <c r="E313" s="366">
        <v>0</v>
      </c>
      <c r="F313" s="366">
        <v>0</v>
      </c>
      <c r="G313" s="366">
        <v>0</v>
      </c>
      <c r="H313" s="366">
        <v>0</v>
      </c>
      <c r="I313" s="366">
        <v>0</v>
      </c>
      <c r="J313" s="366">
        <v>0</v>
      </c>
      <c r="K313" s="359">
        <v>0</v>
      </c>
    </row>
    <row r="314" spans="1:11" x14ac:dyDescent="0.35">
      <c r="A314" s="575"/>
      <c r="B314" s="17" t="s">
        <v>209</v>
      </c>
      <c r="C314" s="366">
        <v>0</v>
      </c>
      <c r="D314" s="366">
        <v>0</v>
      </c>
      <c r="E314" s="366">
        <v>0</v>
      </c>
      <c r="F314" s="366">
        <v>0</v>
      </c>
      <c r="G314" s="366">
        <v>0</v>
      </c>
      <c r="H314" s="366">
        <v>0</v>
      </c>
      <c r="I314" s="366">
        <v>0</v>
      </c>
      <c r="J314" s="366">
        <v>0</v>
      </c>
      <c r="K314" s="359">
        <v>0</v>
      </c>
    </row>
    <row r="315" spans="1:11" x14ac:dyDescent="0.35">
      <c r="A315" s="575"/>
      <c r="B315" s="17" t="s">
        <v>210</v>
      </c>
      <c r="C315" s="366">
        <v>0</v>
      </c>
      <c r="D315" s="366">
        <v>0</v>
      </c>
      <c r="E315" s="366">
        <v>0</v>
      </c>
      <c r="F315" s="366">
        <v>0</v>
      </c>
      <c r="G315" s="366">
        <v>0</v>
      </c>
      <c r="H315" s="366">
        <v>0</v>
      </c>
      <c r="I315" s="366">
        <v>0</v>
      </c>
      <c r="J315" s="366">
        <v>0</v>
      </c>
      <c r="K315" s="359">
        <v>0</v>
      </c>
    </row>
    <row r="316" spans="1:11" x14ac:dyDescent="0.35">
      <c r="A316" s="575"/>
      <c r="B316" s="17" t="s">
        <v>211</v>
      </c>
      <c r="C316" s="359">
        <v>0</v>
      </c>
      <c r="D316" s="359">
        <v>0</v>
      </c>
      <c r="E316" s="359">
        <v>0</v>
      </c>
      <c r="F316" s="366">
        <v>0.49805800285640317</v>
      </c>
      <c r="G316" s="359">
        <v>0</v>
      </c>
      <c r="H316" s="359">
        <v>0</v>
      </c>
      <c r="I316" s="359">
        <v>0</v>
      </c>
      <c r="J316" s="359">
        <v>0</v>
      </c>
      <c r="K316" s="359">
        <v>0</v>
      </c>
    </row>
    <row r="317" spans="1:11" ht="15" thickBot="1" x14ac:dyDescent="0.4">
      <c r="A317" s="576"/>
      <c r="B317" s="99" t="s">
        <v>212</v>
      </c>
      <c r="C317" s="359">
        <v>0</v>
      </c>
      <c r="D317" s="359">
        <v>0</v>
      </c>
      <c r="E317" s="367">
        <v>0.70008323585395626</v>
      </c>
      <c r="F317" s="359">
        <v>0</v>
      </c>
      <c r="G317" s="359">
        <v>0</v>
      </c>
      <c r="H317" s="359">
        <v>0</v>
      </c>
      <c r="I317" s="359">
        <v>0</v>
      </c>
      <c r="J317" s="359">
        <v>0</v>
      </c>
      <c r="K317" s="368">
        <v>0</v>
      </c>
    </row>
    <row r="318" spans="1:11" x14ac:dyDescent="0.35">
      <c r="A318" s="574" t="s">
        <v>163</v>
      </c>
      <c r="B318" s="98" t="s">
        <v>203</v>
      </c>
      <c r="C318" s="365">
        <v>0.14708763523356533</v>
      </c>
      <c r="D318" s="365">
        <v>5.1455019541434945E-3</v>
      </c>
      <c r="E318" s="365">
        <v>0.82807558557917904</v>
      </c>
      <c r="F318" s="365">
        <v>0</v>
      </c>
      <c r="G318" s="365">
        <v>0</v>
      </c>
      <c r="H318" s="365">
        <v>1</v>
      </c>
      <c r="I318" s="365">
        <v>1</v>
      </c>
      <c r="J318" s="365">
        <v>0</v>
      </c>
      <c r="K318" s="359">
        <v>0</v>
      </c>
    </row>
    <row r="319" spans="1:11" x14ac:dyDescent="0.35">
      <c r="A319" s="575"/>
      <c r="B319" s="17" t="s">
        <v>204</v>
      </c>
      <c r="C319" s="366">
        <v>0.73471833042554902</v>
      </c>
      <c r="D319" s="366">
        <v>0.61833713992675365</v>
      </c>
      <c r="E319" s="366">
        <v>0</v>
      </c>
      <c r="F319" s="366">
        <v>0.86261909928392466</v>
      </c>
      <c r="G319" s="366">
        <v>0</v>
      </c>
      <c r="H319" s="366">
        <v>0</v>
      </c>
      <c r="I319" s="366">
        <v>0</v>
      </c>
      <c r="J319" s="366">
        <v>1</v>
      </c>
      <c r="K319" s="359">
        <v>0</v>
      </c>
    </row>
    <row r="320" spans="1:11" x14ac:dyDescent="0.35">
      <c r="A320" s="575"/>
      <c r="B320" s="17" t="s">
        <v>205</v>
      </c>
      <c r="C320" s="366">
        <v>0.11553543138545658</v>
      </c>
      <c r="D320" s="366">
        <v>1.9893327675372913E-2</v>
      </c>
      <c r="E320" s="366">
        <v>0</v>
      </c>
      <c r="F320" s="366">
        <v>0</v>
      </c>
      <c r="G320" s="366">
        <v>0</v>
      </c>
      <c r="H320" s="366">
        <v>0</v>
      </c>
      <c r="I320" s="366">
        <v>0</v>
      </c>
      <c r="J320" s="366">
        <v>0</v>
      </c>
      <c r="K320" s="359">
        <v>0</v>
      </c>
    </row>
    <row r="321" spans="1:11" x14ac:dyDescent="0.35">
      <c r="A321" s="575"/>
      <c r="B321" s="17" t="s">
        <v>206</v>
      </c>
      <c r="C321" s="366">
        <v>1.6502734926034921E-5</v>
      </c>
      <c r="D321" s="366">
        <v>0.17640801937808395</v>
      </c>
      <c r="E321" s="366">
        <v>0</v>
      </c>
      <c r="F321" s="366">
        <v>0</v>
      </c>
      <c r="G321" s="366">
        <v>0</v>
      </c>
      <c r="H321" s="366">
        <v>0</v>
      </c>
      <c r="I321" s="366">
        <v>0</v>
      </c>
      <c r="J321" s="366">
        <v>0</v>
      </c>
      <c r="K321" s="359">
        <v>0</v>
      </c>
    </row>
    <row r="322" spans="1:11" x14ac:dyDescent="0.35">
      <c r="A322" s="575"/>
      <c r="B322" s="17" t="s">
        <v>207</v>
      </c>
      <c r="C322" s="366">
        <v>1.0220630550225829E-4</v>
      </c>
      <c r="D322" s="366">
        <v>0.18021601106564591</v>
      </c>
      <c r="E322" s="366">
        <v>0</v>
      </c>
      <c r="F322" s="366">
        <v>0</v>
      </c>
      <c r="G322" s="366">
        <v>0</v>
      </c>
      <c r="H322" s="366">
        <v>0</v>
      </c>
      <c r="I322" s="366">
        <v>0</v>
      </c>
      <c r="J322" s="366">
        <v>0</v>
      </c>
      <c r="K322" s="359">
        <v>0</v>
      </c>
    </row>
    <row r="323" spans="1:11" x14ac:dyDescent="0.35">
      <c r="A323" s="575"/>
      <c r="B323" s="17" t="s">
        <v>208</v>
      </c>
      <c r="C323" s="366">
        <v>2.539893915000853E-3</v>
      </c>
      <c r="D323" s="366">
        <v>0</v>
      </c>
      <c r="E323" s="366">
        <v>0</v>
      </c>
      <c r="F323" s="366">
        <v>0</v>
      </c>
      <c r="G323" s="366">
        <v>0</v>
      </c>
      <c r="H323" s="366">
        <v>0</v>
      </c>
      <c r="I323" s="366">
        <v>0</v>
      </c>
      <c r="J323" s="366">
        <v>0</v>
      </c>
      <c r="K323" s="359">
        <v>0</v>
      </c>
    </row>
    <row r="324" spans="1:11" x14ac:dyDescent="0.35">
      <c r="A324" s="575"/>
      <c r="B324" s="17" t="s">
        <v>209</v>
      </c>
      <c r="C324" s="366">
        <v>0</v>
      </c>
      <c r="D324" s="366">
        <v>0</v>
      </c>
      <c r="E324" s="366">
        <v>0</v>
      </c>
      <c r="F324" s="366">
        <v>0</v>
      </c>
      <c r="G324" s="366">
        <v>0</v>
      </c>
      <c r="H324" s="366">
        <v>0</v>
      </c>
      <c r="I324" s="366">
        <v>0</v>
      </c>
      <c r="J324" s="366">
        <v>0</v>
      </c>
      <c r="K324" s="359">
        <v>0</v>
      </c>
    </row>
    <row r="325" spans="1:11" x14ac:dyDescent="0.35">
      <c r="A325" s="575"/>
      <c r="B325" s="17" t="s">
        <v>210</v>
      </c>
      <c r="C325" s="366">
        <v>0</v>
      </c>
      <c r="D325" s="366">
        <v>0</v>
      </c>
      <c r="E325" s="366">
        <v>0</v>
      </c>
      <c r="F325" s="366">
        <v>0</v>
      </c>
      <c r="G325" s="366">
        <v>0</v>
      </c>
      <c r="H325" s="366">
        <v>0</v>
      </c>
      <c r="I325" s="366">
        <v>0</v>
      </c>
      <c r="J325" s="366">
        <v>0</v>
      </c>
      <c r="K325" s="359">
        <v>0</v>
      </c>
    </row>
    <row r="326" spans="1:11" x14ac:dyDescent="0.35">
      <c r="A326" s="575"/>
      <c r="B326" s="17" t="s">
        <v>211</v>
      </c>
      <c r="C326" s="359">
        <v>0</v>
      </c>
      <c r="D326" s="359">
        <v>0</v>
      </c>
      <c r="E326" s="359">
        <v>0</v>
      </c>
      <c r="F326" s="366">
        <v>0.13738090071607534</v>
      </c>
      <c r="G326" s="359">
        <v>0</v>
      </c>
      <c r="H326" s="359">
        <v>0</v>
      </c>
      <c r="I326" s="359">
        <v>0</v>
      </c>
      <c r="J326" s="359">
        <v>0</v>
      </c>
      <c r="K326" s="359">
        <v>0</v>
      </c>
    </row>
    <row r="327" spans="1:11" ht="15" thickBot="1" x14ac:dyDescent="0.4">
      <c r="A327" s="576"/>
      <c r="B327" s="99" t="s">
        <v>212</v>
      </c>
      <c r="C327" s="359">
        <v>0</v>
      </c>
      <c r="D327" s="359">
        <v>0</v>
      </c>
      <c r="E327" s="367">
        <v>0.17192441442082088</v>
      </c>
      <c r="F327" s="359">
        <v>0</v>
      </c>
      <c r="G327" s="359">
        <v>0</v>
      </c>
      <c r="H327" s="359">
        <v>0</v>
      </c>
      <c r="I327" s="359">
        <v>0</v>
      </c>
      <c r="J327" s="359">
        <v>0</v>
      </c>
      <c r="K327" s="368">
        <v>0</v>
      </c>
    </row>
    <row r="328" spans="1:11" x14ac:dyDescent="0.35">
      <c r="A328" s="574" t="s">
        <v>164</v>
      </c>
      <c r="B328" s="98" t="s">
        <v>203</v>
      </c>
      <c r="C328" s="365">
        <v>0.32416508712776365</v>
      </c>
      <c r="D328" s="365">
        <v>0</v>
      </c>
      <c r="E328" s="365">
        <v>0.90770547029799886</v>
      </c>
      <c r="F328" s="365">
        <v>0</v>
      </c>
      <c r="G328" s="365">
        <v>0</v>
      </c>
      <c r="H328" s="365">
        <v>1</v>
      </c>
      <c r="I328" s="365">
        <v>1</v>
      </c>
      <c r="J328" s="365">
        <v>0</v>
      </c>
      <c r="K328" s="359">
        <v>0</v>
      </c>
    </row>
    <row r="329" spans="1:11" x14ac:dyDescent="0.35">
      <c r="A329" s="575"/>
      <c r="B329" s="17" t="s">
        <v>204</v>
      </c>
      <c r="C329" s="366">
        <v>0.66913919092933283</v>
      </c>
      <c r="D329" s="366">
        <v>0.99786517430819766</v>
      </c>
      <c r="E329" s="366">
        <v>0</v>
      </c>
      <c r="F329" s="366">
        <v>0.21076067608481397</v>
      </c>
      <c r="G329" s="366">
        <v>0</v>
      </c>
      <c r="H329" s="366">
        <v>0</v>
      </c>
      <c r="I329" s="366">
        <v>0</v>
      </c>
      <c r="J329" s="366">
        <v>0</v>
      </c>
      <c r="K329" s="359">
        <v>0</v>
      </c>
    </row>
    <row r="330" spans="1:11" x14ac:dyDescent="0.35">
      <c r="A330" s="575"/>
      <c r="B330" s="17" t="s">
        <v>205</v>
      </c>
      <c r="C330" s="366">
        <v>2.7333573563511973E-3</v>
      </c>
      <c r="D330" s="366">
        <v>0</v>
      </c>
      <c r="E330" s="366">
        <v>0</v>
      </c>
      <c r="F330" s="366">
        <v>0</v>
      </c>
      <c r="G330" s="366">
        <v>0</v>
      </c>
      <c r="H330" s="366">
        <v>0</v>
      </c>
      <c r="I330" s="366">
        <v>0</v>
      </c>
      <c r="J330" s="366">
        <v>0</v>
      </c>
      <c r="K330" s="359">
        <v>0</v>
      </c>
    </row>
    <row r="331" spans="1:11" x14ac:dyDescent="0.35">
      <c r="A331" s="575"/>
      <c r="B331" s="17" t="s">
        <v>206</v>
      </c>
      <c r="C331" s="366">
        <v>0</v>
      </c>
      <c r="D331" s="366">
        <v>0</v>
      </c>
      <c r="E331" s="366">
        <v>0</v>
      </c>
      <c r="F331" s="366">
        <v>0</v>
      </c>
      <c r="G331" s="366">
        <v>0</v>
      </c>
      <c r="H331" s="366">
        <v>0</v>
      </c>
      <c r="I331" s="366">
        <v>0</v>
      </c>
      <c r="J331" s="366">
        <v>0</v>
      </c>
      <c r="K331" s="359">
        <v>0</v>
      </c>
    </row>
    <row r="332" spans="1:11" x14ac:dyDescent="0.35">
      <c r="A332" s="575"/>
      <c r="B332" s="17" t="s">
        <v>207</v>
      </c>
      <c r="C332" s="366">
        <v>2.1416425946302457E-3</v>
      </c>
      <c r="D332" s="366">
        <v>2.1348256918023545E-3</v>
      </c>
      <c r="E332" s="366">
        <v>0</v>
      </c>
      <c r="F332" s="366">
        <v>0</v>
      </c>
      <c r="G332" s="366">
        <v>0</v>
      </c>
      <c r="H332" s="366">
        <v>0</v>
      </c>
      <c r="I332" s="366">
        <v>0</v>
      </c>
      <c r="J332" s="366">
        <v>0</v>
      </c>
      <c r="K332" s="359">
        <v>0</v>
      </c>
    </row>
    <row r="333" spans="1:11" x14ac:dyDescent="0.35">
      <c r="A333" s="575"/>
      <c r="B333" s="17" t="s">
        <v>208</v>
      </c>
      <c r="C333" s="366">
        <v>1.8207219919218276E-3</v>
      </c>
      <c r="D333" s="366">
        <v>0</v>
      </c>
      <c r="E333" s="366">
        <v>0</v>
      </c>
      <c r="F333" s="366">
        <v>0</v>
      </c>
      <c r="G333" s="366">
        <v>0</v>
      </c>
      <c r="H333" s="366">
        <v>0</v>
      </c>
      <c r="I333" s="366">
        <v>0</v>
      </c>
      <c r="J333" s="366">
        <v>0</v>
      </c>
      <c r="K333" s="359">
        <v>0</v>
      </c>
    </row>
    <row r="334" spans="1:11" x14ac:dyDescent="0.35">
      <c r="A334" s="575"/>
      <c r="B334" s="17" t="s">
        <v>209</v>
      </c>
      <c r="C334" s="366">
        <v>0</v>
      </c>
      <c r="D334" s="366">
        <v>0</v>
      </c>
      <c r="E334" s="366">
        <v>0</v>
      </c>
      <c r="F334" s="366">
        <v>0</v>
      </c>
      <c r="G334" s="366">
        <v>0</v>
      </c>
      <c r="H334" s="366">
        <v>0</v>
      </c>
      <c r="I334" s="366">
        <v>0</v>
      </c>
      <c r="J334" s="366">
        <v>0</v>
      </c>
      <c r="K334" s="359">
        <v>0</v>
      </c>
    </row>
    <row r="335" spans="1:11" x14ac:dyDescent="0.35">
      <c r="A335" s="575"/>
      <c r="B335" s="17" t="s">
        <v>210</v>
      </c>
      <c r="C335" s="366">
        <v>0</v>
      </c>
      <c r="D335" s="366">
        <v>0</v>
      </c>
      <c r="E335" s="366">
        <v>0</v>
      </c>
      <c r="F335" s="366">
        <v>0</v>
      </c>
      <c r="G335" s="366">
        <v>0</v>
      </c>
      <c r="H335" s="366">
        <v>0</v>
      </c>
      <c r="I335" s="366">
        <v>0</v>
      </c>
      <c r="J335" s="366">
        <v>0</v>
      </c>
      <c r="K335" s="359">
        <v>0</v>
      </c>
    </row>
    <row r="336" spans="1:11" x14ac:dyDescent="0.35">
      <c r="A336" s="575"/>
      <c r="B336" s="17" t="s">
        <v>211</v>
      </c>
      <c r="C336" s="359">
        <v>0</v>
      </c>
      <c r="D336" s="359">
        <v>0</v>
      </c>
      <c r="E336" s="359">
        <v>0</v>
      </c>
      <c r="F336" s="366">
        <v>0.78923932391518603</v>
      </c>
      <c r="G336" s="359">
        <v>0</v>
      </c>
      <c r="H336" s="359">
        <v>0</v>
      </c>
      <c r="I336" s="359">
        <v>0</v>
      </c>
      <c r="J336" s="359">
        <v>0</v>
      </c>
      <c r="K336" s="359">
        <v>0</v>
      </c>
    </row>
    <row r="337" spans="1:11" ht="15" thickBot="1" x14ac:dyDescent="0.4">
      <c r="A337" s="576"/>
      <c r="B337" s="99" t="s">
        <v>212</v>
      </c>
      <c r="C337" s="359">
        <v>0</v>
      </c>
      <c r="D337" s="359">
        <v>0</v>
      </c>
      <c r="E337" s="367">
        <v>9.2294529702001096E-2</v>
      </c>
      <c r="F337" s="359">
        <v>0</v>
      </c>
      <c r="G337" s="359">
        <v>0</v>
      </c>
      <c r="H337" s="359">
        <v>0</v>
      </c>
      <c r="I337" s="359">
        <v>0</v>
      </c>
      <c r="J337" s="359">
        <v>0</v>
      </c>
      <c r="K337" s="368">
        <v>0</v>
      </c>
    </row>
    <row r="338" spans="1:11" x14ac:dyDescent="0.35">
      <c r="A338" s="574" t="s">
        <v>165</v>
      </c>
      <c r="B338" s="98" t="s">
        <v>203</v>
      </c>
      <c r="C338" s="365">
        <v>0.60079109116391571</v>
      </c>
      <c r="D338" s="365">
        <v>2.2367622042535028E-3</v>
      </c>
      <c r="E338" s="365">
        <v>0.94910944594629243</v>
      </c>
      <c r="F338" s="365">
        <v>0</v>
      </c>
      <c r="G338" s="365">
        <v>0</v>
      </c>
      <c r="H338" s="365">
        <v>1</v>
      </c>
      <c r="I338" s="365">
        <v>1</v>
      </c>
      <c r="J338" s="365">
        <v>0</v>
      </c>
      <c r="K338" s="359">
        <v>0</v>
      </c>
    </row>
    <row r="339" spans="1:11" x14ac:dyDescent="0.35">
      <c r="A339" s="575"/>
      <c r="B339" s="17" t="s">
        <v>204</v>
      </c>
      <c r="C339" s="366">
        <v>0.39445114312329332</v>
      </c>
      <c r="D339" s="366">
        <v>0.99776323779574649</v>
      </c>
      <c r="E339" s="366">
        <v>0</v>
      </c>
      <c r="F339" s="366">
        <v>0</v>
      </c>
      <c r="G339" s="366">
        <v>0</v>
      </c>
      <c r="H339" s="366">
        <v>0</v>
      </c>
      <c r="I339" s="366">
        <v>0</v>
      </c>
      <c r="J339" s="366">
        <v>1</v>
      </c>
      <c r="K339" s="359">
        <v>0</v>
      </c>
    </row>
    <row r="340" spans="1:11" x14ac:dyDescent="0.35">
      <c r="A340" s="575"/>
      <c r="B340" s="17" t="s">
        <v>205</v>
      </c>
      <c r="C340" s="366">
        <v>0</v>
      </c>
      <c r="D340" s="366">
        <v>0</v>
      </c>
      <c r="E340" s="366">
        <v>0</v>
      </c>
      <c r="F340" s="366">
        <v>0</v>
      </c>
      <c r="G340" s="366">
        <v>0</v>
      </c>
      <c r="H340" s="366">
        <v>0</v>
      </c>
      <c r="I340" s="366">
        <v>0</v>
      </c>
      <c r="J340" s="366">
        <v>0</v>
      </c>
      <c r="K340" s="359">
        <v>0</v>
      </c>
    </row>
    <row r="341" spans="1:11" x14ac:dyDescent="0.35">
      <c r="A341" s="575"/>
      <c r="B341" s="17" t="s">
        <v>206</v>
      </c>
      <c r="C341" s="366">
        <v>0</v>
      </c>
      <c r="D341" s="366">
        <v>0</v>
      </c>
      <c r="E341" s="366">
        <v>0</v>
      </c>
      <c r="F341" s="366">
        <v>0</v>
      </c>
      <c r="G341" s="366">
        <v>0</v>
      </c>
      <c r="H341" s="366">
        <v>0</v>
      </c>
      <c r="I341" s="366">
        <v>0</v>
      </c>
      <c r="J341" s="366">
        <v>0</v>
      </c>
      <c r="K341" s="359">
        <v>0</v>
      </c>
    </row>
    <row r="342" spans="1:11" x14ac:dyDescent="0.35">
      <c r="A342" s="575"/>
      <c r="B342" s="17" t="s">
        <v>207</v>
      </c>
      <c r="C342" s="366">
        <v>4.2098905474688029E-4</v>
      </c>
      <c r="D342" s="366">
        <v>0</v>
      </c>
      <c r="E342" s="366">
        <v>0</v>
      </c>
      <c r="F342" s="366">
        <v>0</v>
      </c>
      <c r="G342" s="366">
        <v>0</v>
      </c>
      <c r="H342" s="366">
        <v>0</v>
      </c>
      <c r="I342" s="366">
        <v>0</v>
      </c>
      <c r="J342" s="366">
        <v>0</v>
      </c>
      <c r="K342" s="359">
        <v>0</v>
      </c>
    </row>
    <row r="343" spans="1:11" x14ac:dyDescent="0.35">
      <c r="A343" s="575"/>
      <c r="B343" s="17" t="s">
        <v>208</v>
      </c>
      <c r="C343" s="366">
        <v>4.3367766580440156E-3</v>
      </c>
      <c r="D343" s="366">
        <v>0</v>
      </c>
      <c r="E343" s="366">
        <v>0</v>
      </c>
      <c r="F343" s="366">
        <v>0</v>
      </c>
      <c r="G343" s="366">
        <v>0</v>
      </c>
      <c r="H343" s="366">
        <v>0</v>
      </c>
      <c r="I343" s="366">
        <v>0</v>
      </c>
      <c r="J343" s="366">
        <v>0</v>
      </c>
      <c r="K343" s="359">
        <v>0</v>
      </c>
    </row>
    <row r="344" spans="1:11" x14ac:dyDescent="0.35">
      <c r="A344" s="575"/>
      <c r="B344" s="17" t="s">
        <v>209</v>
      </c>
      <c r="C344" s="366">
        <v>0</v>
      </c>
      <c r="D344" s="366">
        <v>0</v>
      </c>
      <c r="E344" s="366">
        <v>0</v>
      </c>
      <c r="F344" s="366">
        <v>0</v>
      </c>
      <c r="G344" s="366">
        <v>0</v>
      </c>
      <c r="H344" s="366">
        <v>0</v>
      </c>
      <c r="I344" s="366">
        <v>0</v>
      </c>
      <c r="J344" s="366">
        <v>0</v>
      </c>
      <c r="K344" s="359">
        <v>0</v>
      </c>
    </row>
    <row r="345" spans="1:11" x14ac:dyDescent="0.35">
      <c r="A345" s="575"/>
      <c r="B345" s="17" t="s">
        <v>210</v>
      </c>
      <c r="C345" s="366">
        <v>0</v>
      </c>
      <c r="D345" s="366">
        <v>0</v>
      </c>
      <c r="E345" s="366">
        <v>0</v>
      </c>
      <c r="F345" s="366">
        <v>0</v>
      </c>
      <c r="G345" s="366">
        <v>0</v>
      </c>
      <c r="H345" s="366">
        <v>0</v>
      </c>
      <c r="I345" s="366">
        <v>0</v>
      </c>
      <c r="J345" s="366">
        <v>0</v>
      </c>
      <c r="K345" s="359">
        <v>0</v>
      </c>
    </row>
    <row r="346" spans="1:11" x14ac:dyDescent="0.35">
      <c r="A346" s="575"/>
      <c r="B346" s="17" t="s">
        <v>211</v>
      </c>
      <c r="C346" s="359">
        <v>0</v>
      </c>
      <c r="D346" s="359">
        <v>0</v>
      </c>
      <c r="E346" s="359">
        <v>0</v>
      </c>
      <c r="F346" s="366">
        <v>0</v>
      </c>
      <c r="G346" s="359">
        <v>0</v>
      </c>
      <c r="H346" s="359">
        <v>0</v>
      </c>
      <c r="I346" s="359">
        <v>0</v>
      </c>
      <c r="J346" s="359">
        <v>0</v>
      </c>
      <c r="K346" s="359">
        <v>0</v>
      </c>
    </row>
    <row r="347" spans="1:11" ht="15" thickBot="1" x14ac:dyDescent="0.4">
      <c r="A347" s="576"/>
      <c r="B347" s="99" t="s">
        <v>212</v>
      </c>
      <c r="C347" s="359">
        <v>0</v>
      </c>
      <c r="D347" s="359">
        <v>0</v>
      </c>
      <c r="E347" s="367">
        <v>5.0890554053707529E-2</v>
      </c>
      <c r="F347" s="359">
        <v>0</v>
      </c>
      <c r="G347" s="359">
        <v>0</v>
      </c>
      <c r="H347" s="359">
        <v>0</v>
      </c>
      <c r="I347" s="359">
        <v>0</v>
      </c>
      <c r="J347" s="359">
        <v>0</v>
      </c>
      <c r="K347" s="368">
        <v>0</v>
      </c>
    </row>
    <row r="348" spans="1:11" x14ac:dyDescent="0.35">
      <c r="A348" s="574" t="s">
        <v>166</v>
      </c>
      <c r="B348" s="98" t="s">
        <v>203</v>
      </c>
      <c r="C348" s="365">
        <v>0.63833142606429927</v>
      </c>
      <c r="D348" s="365">
        <v>7.936289178191294E-4</v>
      </c>
      <c r="E348" s="365">
        <v>0.17293937243840071</v>
      </c>
      <c r="F348" s="365">
        <v>0</v>
      </c>
      <c r="G348" s="365">
        <v>0</v>
      </c>
      <c r="H348" s="365">
        <v>1</v>
      </c>
      <c r="I348" s="365">
        <v>1</v>
      </c>
      <c r="J348" s="365">
        <v>0</v>
      </c>
      <c r="K348" s="359">
        <v>0</v>
      </c>
    </row>
    <row r="349" spans="1:11" x14ac:dyDescent="0.35">
      <c r="A349" s="575"/>
      <c r="B349" s="17" t="s">
        <v>204</v>
      </c>
      <c r="C349" s="366">
        <v>0.32689729963700853</v>
      </c>
      <c r="D349" s="366">
        <v>0.89115594735925785</v>
      </c>
      <c r="E349" s="366">
        <v>0</v>
      </c>
      <c r="F349" s="366">
        <v>0.11496199676667407</v>
      </c>
      <c r="G349" s="366">
        <v>0</v>
      </c>
      <c r="H349" s="366">
        <v>0</v>
      </c>
      <c r="I349" s="366">
        <v>0</v>
      </c>
      <c r="J349" s="366">
        <v>1</v>
      </c>
      <c r="K349" s="359">
        <v>0</v>
      </c>
    </row>
    <row r="350" spans="1:11" x14ac:dyDescent="0.35">
      <c r="A350" s="575"/>
      <c r="B350" s="17" t="s">
        <v>205</v>
      </c>
      <c r="C350" s="366">
        <v>2.555227139324439E-2</v>
      </c>
      <c r="D350" s="366">
        <v>4.8005071815578754E-3</v>
      </c>
      <c r="E350" s="366">
        <v>0</v>
      </c>
      <c r="F350" s="366">
        <v>0</v>
      </c>
      <c r="G350" s="366">
        <v>0</v>
      </c>
      <c r="H350" s="366">
        <v>0</v>
      </c>
      <c r="I350" s="366">
        <v>0</v>
      </c>
      <c r="J350" s="366">
        <v>0</v>
      </c>
      <c r="K350" s="359">
        <v>0</v>
      </c>
    </row>
    <row r="351" spans="1:11" x14ac:dyDescent="0.35">
      <c r="A351" s="575"/>
      <c r="B351" s="17" t="s">
        <v>206</v>
      </c>
      <c r="C351" s="366">
        <v>9.3247418516627443E-4</v>
      </c>
      <c r="D351" s="366">
        <v>9.8562720658776831E-2</v>
      </c>
      <c r="E351" s="366">
        <v>0</v>
      </c>
      <c r="F351" s="366">
        <v>0</v>
      </c>
      <c r="G351" s="366">
        <v>0</v>
      </c>
      <c r="H351" s="366">
        <v>0</v>
      </c>
      <c r="I351" s="366">
        <v>0</v>
      </c>
      <c r="J351" s="366">
        <v>0</v>
      </c>
      <c r="K351" s="359">
        <v>0</v>
      </c>
    </row>
    <row r="352" spans="1:11" x14ac:dyDescent="0.35">
      <c r="A352" s="575"/>
      <c r="B352" s="17" t="s">
        <v>207</v>
      </c>
      <c r="C352" s="366">
        <v>1.5931805240766536E-3</v>
      </c>
      <c r="D352" s="366">
        <v>4.6871958825884345E-3</v>
      </c>
      <c r="E352" s="366">
        <v>0</v>
      </c>
      <c r="F352" s="366">
        <v>0</v>
      </c>
      <c r="G352" s="366">
        <v>0</v>
      </c>
      <c r="H352" s="366">
        <v>0</v>
      </c>
      <c r="I352" s="366">
        <v>0</v>
      </c>
      <c r="J352" s="366">
        <v>0</v>
      </c>
      <c r="K352" s="359">
        <v>0</v>
      </c>
    </row>
    <row r="353" spans="1:11" x14ac:dyDescent="0.35">
      <c r="A353" s="575"/>
      <c r="B353" s="17" t="s">
        <v>208</v>
      </c>
      <c r="C353" s="366">
        <v>6.693348196204916E-3</v>
      </c>
      <c r="D353" s="366">
        <v>0</v>
      </c>
      <c r="E353" s="366">
        <v>0</v>
      </c>
      <c r="F353" s="366">
        <v>0</v>
      </c>
      <c r="G353" s="366">
        <v>0</v>
      </c>
      <c r="H353" s="366">
        <v>0</v>
      </c>
      <c r="I353" s="366">
        <v>0</v>
      </c>
      <c r="J353" s="366">
        <v>0</v>
      </c>
      <c r="K353" s="359">
        <v>0</v>
      </c>
    </row>
    <row r="354" spans="1:11" x14ac:dyDescent="0.35">
      <c r="A354" s="575"/>
      <c r="B354" s="17" t="s">
        <v>209</v>
      </c>
      <c r="C354" s="366">
        <v>0</v>
      </c>
      <c r="D354" s="366">
        <v>0</v>
      </c>
      <c r="E354" s="366">
        <v>0</v>
      </c>
      <c r="F354" s="366">
        <v>0</v>
      </c>
      <c r="G354" s="366">
        <v>0</v>
      </c>
      <c r="H354" s="366">
        <v>0</v>
      </c>
      <c r="I354" s="366">
        <v>0</v>
      </c>
      <c r="J354" s="366">
        <v>0</v>
      </c>
      <c r="K354" s="359">
        <v>0</v>
      </c>
    </row>
    <row r="355" spans="1:11" x14ac:dyDescent="0.35">
      <c r="A355" s="575"/>
      <c r="B355" s="17" t="s">
        <v>210</v>
      </c>
      <c r="C355" s="366">
        <v>0</v>
      </c>
      <c r="D355" s="366">
        <v>0</v>
      </c>
      <c r="E355" s="366">
        <v>0</v>
      </c>
      <c r="F355" s="366">
        <v>0</v>
      </c>
      <c r="G355" s="366">
        <v>0</v>
      </c>
      <c r="H355" s="366">
        <v>0</v>
      </c>
      <c r="I355" s="366">
        <v>0</v>
      </c>
      <c r="J355" s="366">
        <v>0</v>
      </c>
      <c r="K355" s="359">
        <v>0</v>
      </c>
    </row>
    <row r="356" spans="1:11" x14ac:dyDescent="0.35">
      <c r="A356" s="575"/>
      <c r="B356" s="17" t="s">
        <v>211</v>
      </c>
      <c r="C356" s="359">
        <v>0</v>
      </c>
      <c r="D356" s="359">
        <v>0</v>
      </c>
      <c r="E356" s="359">
        <v>0</v>
      </c>
      <c r="F356" s="366">
        <v>0.88503800323332593</v>
      </c>
      <c r="G356" s="359">
        <v>0</v>
      </c>
      <c r="H356" s="359">
        <v>0</v>
      </c>
      <c r="I356" s="359">
        <v>0</v>
      </c>
      <c r="J356" s="359">
        <v>0</v>
      </c>
      <c r="K356" s="359">
        <v>0</v>
      </c>
    </row>
    <row r="357" spans="1:11" ht="15" thickBot="1" x14ac:dyDescent="0.4">
      <c r="A357" s="576"/>
      <c r="B357" s="99" t="s">
        <v>212</v>
      </c>
      <c r="C357" s="359">
        <v>0</v>
      </c>
      <c r="D357" s="359">
        <v>0</v>
      </c>
      <c r="E357" s="367">
        <v>0.82706062756159926</v>
      </c>
      <c r="F357" s="359">
        <v>0</v>
      </c>
      <c r="G357" s="359">
        <v>0</v>
      </c>
      <c r="H357" s="359">
        <v>0</v>
      </c>
      <c r="I357" s="359">
        <v>0</v>
      </c>
      <c r="J357" s="359">
        <v>0</v>
      </c>
      <c r="K357" s="368">
        <v>0</v>
      </c>
    </row>
    <row r="358" spans="1:11" x14ac:dyDescent="0.35">
      <c r="A358" s="574" t="s">
        <v>167</v>
      </c>
      <c r="B358" s="98" t="s">
        <v>203</v>
      </c>
      <c r="C358" s="365">
        <v>0.35810499505064991</v>
      </c>
      <c r="D358" s="365">
        <v>0</v>
      </c>
      <c r="E358" s="365">
        <v>0.27272982709364307</v>
      </c>
      <c r="F358" s="365">
        <v>0</v>
      </c>
      <c r="G358" s="365">
        <v>1</v>
      </c>
      <c r="H358" s="365">
        <v>1</v>
      </c>
      <c r="I358" s="365">
        <v>1</v>
      </c>
      <c r="J358" s="365">
        <v>0</v>
      </c>
      <c r="K358" s="359">
        <v>0</v>
      </c>
    </row>
    <row r="359" spans="1:11" x14ac:dyDescent="0.35">
      <c r="A359" s="575"/>
      <c r="B359" s="17" t="s">
        <v>204</v>
      </c>
      <c r="C359" s="366">
        <v>0.48628097416903393</v>
      </c>
      <c r="D359" s="366">
        <v>0.96409205125820763</v>
      </c>
      <c r="E359" s="366">
        <v>0</v>
      </c>
      <c r="F359" s="366">
        <v>9.7873160426022926E-2</v>
      </c>
      <c r="G359" s="366">
        <v>0</v>
      </c>
      <c r="H359" s="366">
        <v>0</v>
      </c>
      <c r="I359" s="366">
        <v>0</v>
      </c>
      <c r="J359" s="366">
        <v>1</v>
      </c>
      <c r="K359" s="359">
        <v>0</v>
      </c>
    </row>
    <row r="360" spans="1:11" x14ac:dyDescent="0.35">
      <c r="A360" s="575"/>
      <c r="B360" s="17" t="s">
        <v>205</v>
      </c>
      <c r="C360" s="366">
        <v>0.15533229311560517</v>
      </c>
      <c r="D360" s="366">
        <v>1.0095218313292747E-2</v>
      </c>
      <c r="E360" s="366">
        <v>0</v>
      </c>
      <c r="F360" s="366">
        <v>0</v>
      </c>
      <c r="G360" s="366">
        <v>0</v>
      </c>
      <c r="H360" s="366">
        <v>0</v>
      </c>
      <c r="I360" s="366">
        <v>0</v>
      </c>
      <c r="J360" s="366">
        <v>0</v>
      </c>
      <c r="K360" s="359">
        <v>0</v>
      </c>
    </row>
    <row r="361" spans="1:11" x14ac:dyDescent="0.35">
      <c r="A361" s="575"/>
      <c r="B361" s="17" t="s">
        <v>206</v>
      </c>
      <c r="C361" s="366">
        <v>2.0678796165856883E-4</v>
      </c>
      <c r="D361" s="366">
        <v>1.447364695528352E-2</v>
      </c>
      <c r="E361" s="366">
        <v>0</v>
      </c>
      <c r="F361" s="366">
        <v>0</v>
      </c>
      <c r="G361" s="366">
        <v>0</v>
      </c>
      <c r="H361" s="366">
        <v>0</v>
      </c>
      <c r="I361" s="366">
        <v>0</v>
      </c>
      <c r="J361" s="366">
        <v>0</v>
      </c>
      <c r="K361" s="359">
        <v>0</v>
      </c>
    </row>
    <row r="362" spans="1:11" x14ac:dyDescent="0.35">
      <c r="A362" s="575"/>
      <c r="B362" s="17" t="s">
        <v>207</v>
      </c>
      <c r="C362" s="366">
        <v>1.9094971511734925E-5</v>
      </c>
      <c r="D362" s="366">
        <v>1.1339083473216192E-2</v>
      </c>
      <c r="E362" s="366">
        <v>0</v>
      </c>
      <c r="F362" s="366">
        <v>0</v>
      </c>
      <c r="G362" s="366">
        <v>0</v>
      </c>
      <c r="H362" s="366">
        <v>0</v>
      </c>
      <c r="I362" s="366">
        <v>0</v>
      </c>
      <c r="J362" s="366">
        <v>0</v>
      </c>
      <c r="K362" s="359">
        <v>0</v>
      </c>
    </row>
    <row r="363" spans="1:11" x14ac:dyDescent="0.35">
      <c r="A363" s="575"/>
      <c r="B363" s="17" t="s">
        <v>208</v>
      </c>
      <c r="C363" s="366">
        <v>5.5854731540598542E-5</v>
      </c>
      <c r="D363" s="366">
        <v>0</v>
      </c>
      <c r="E363" s="366">
        <v>0</v>
      </c>
      <c r="F363" s="366">
        <v>0</v>
      </c>
      <c r="G363" s="366">
        <v>0</v>
      </c>
      <c r="H363" s="366">
        <v>0</v>
      </c>
      <c r="I363" s="366">
        <v>0</v>
      </c>
      <c r="J363" s="366">
        <v>0</v>
      </c>
      <c r="K363" s="359">
        <v>0</v>
      </c>
    </row>
    <row r="364" spans="1:11" x14ac:dyDescent="0.35">
      <c r="A364" s="575"/>
      <c r="B364" s="17" t="s">
        <v>209</v>
      </c>
      <c r="C364" s="366">
        <v>0</v>
      </c>
      <c r="D364" s="366">
        <v>0</v>
      </c>
      <c r="E364" s="366">
        <v>0</v>
      </c>
      <c r="F364" s="366">
        <v>0</v>
      </c>
      <c r="G364" s="366">
        <v>0</v>
      </c>
      <c r="H364" s="366">
        <v>0</v>
      </c>
      <c r="I364" s="366">
        <v>0</v>
      </c>
      <c r="J364" s="366">
        <v>0</v>
      </c>
      <c r="K364" s="359">
        <v>0</v>
      </c>
    </row>
    <row r="365" spans="1:11" x14ac:dyDescent="0.35">
      <c r="A365" s="575"/>
      <c r="B365" s="17" t="s">
        <v>210</v>
      </c>
      <c r="C365" s="366">
        <v>0</v>
      </c>
      <c r="D365" s="366">
        <v>0</v>
      </c>
      <c r="E365" s="366">
        <v>0</v>
      </c>
      <c r="F365" s="366">
        <v>0</v>
      </c>
      <c r="G365" s="366">
        <v>0</v>
      </c>
      <c r="H365" s="366">
        <v>0</v>
      </c>
      <c r="I365" s="366">
        <v>0</v>
      </c>
      <c r="J365" s="366">
        <v>0</v>
      </c>
      <c r="K365" s="359">
        <v>0</v>
      </c>
    </row>
    <row r="366" spans="1:11" x14ac:dyDescent="0.35">
      <c r="A366" s="575"/>
      <c r="B366" s="17" t="s">
        <v>211</v>
      </c>
      <c r="C366" s="359">
        <v>0</v>
      </c>
      <c r="D366" s="359">
        <v>0</v>
      </c>
      <c r="E366" s="359">
        <v>0</v>
      </c>
      <c r="F366" s="366">
        <v>0.9021268395739771</v>
      </c>
      <c r="G366" s="359">
        <v>0</v>
      </c>
      <c r="H366" s="359">
        <v>0</v>
      </c>
      <c r="I366" s="359">
        <v>0</v>
      </c>
      <c r="J366" s="359">
        <v>0</v>
      </c>
      <c r="K366" s="359">
        <v>0</v>
      </c>
    </row>
    <row r="367" spans="1:11" ht="15" thickBot="1" x14ac:dyDescent="0.4">
      <c r="A367" s="576"/>
      <c r="B367" s="99" t="s">
        <v>212</v>
      </c>
      <c r="C367" s="359">
        <v>0</v>
      </c>
      <c r="D367" s="359">
        <v>0</v>
      </c>
      <c r="E367" s="367">
        <v>0.72727017290635698</v>
      </c>
      <c r="F367" s="359">
        <v>0</v>
      </c>
      <c r="G367" s="359">
        <v>0</v>
      </c>
      <c r="H367" s="359">
        <v>0</v>
      </c>
      <c r="I367" s="359">
        <v>0</v>
      </c>
      <c r="J367" s="359">
        <v>0</v>
      </c>
      <c r="K367" s="368">
        <v>0</v>
      </c>
    </row>
    <row r="368" spans="1:11" x14ac:dyDescent="0.35">
      <c r="A368" s="574" t="s">
        <v>168</v>
      </c>
      <c r="B368" s="98" t="s">
        <v>203</v>
      </c>
      <c r="C368" s="365">
        <v>0.27876637782287178</v>
      </c>
      <c r="D368" s="365">
        <v>1.0479376238275411E-4</v>
      </c>
      <c r="E368" s="365">
        <v>0.82386879543290814</v>
      </c>
      <c r="F368" s="365">
        <v>0</v>
      </c>
      <c r="G368" s="365">
        <v>1</v>
      </c>
      <c r="H368" s="365">
        <v>1</v>
      </c>
      <c r="I368" s="365">
        <v>1</v>
      </c>
      <c r="J368" s="365">
        <v>0</v>
      </c>
      <c r="K368" s="359">
        <v>0</v>
      </c>
    </row>
    <row r="369" spans="1:11" x14ac:dyDescent="0.35">
      <c r="A369" s="575"/>
      <c r="B369" s="17" t="s">
        <v>204</v>
      </c>
      <c r="C369" s="366">
        <v>0.71023294806679316</v>
      </c>
      <c r="D369" s="366">
        <v>0.92631844823746812</v>
      </c>
      <c r="E369" s="366">
        <v>0</v>
      </c>
      <c r="F369" s="366">
        <v>0.15516343628955812</v>
      </c>
      <c r="G369" s="366">
        <v>0</v>
      </c>
      <c r="H369" s="366">
        <v>0</v>
      </c>
      <c r="I369" s="366">
        <v>0</v>
      </c>
      <c r="J369" s="366">
        <v>1</v>
      </c>
      <c r="K369" s="359">
        <v>0</v>
      </c>
    </row>
    <row r="370" spans="1:11" x14ac:dyDescent="0.35">
      <c r="A370" s="575"/>
      <c r="B370" s="17" t="s">
        <v>205</v>
      </c>
      <c r="C370" s="366">
        <v>1.0539191397913728E-2</v>
      </c>
      <c r="D370" s="366">
        <v>1.9334414461380682E-4</v>
      </c>
      <c r="E370" s="366">
        <v>0</v>
      </c>
      <c r="F370" s="366">
        <v>0</v>
      </c>
      <c r="G370" s="366">
        <v>0</v>
      </c>
      <c r="H370" s="366">
        <v>0</v>
      </c>
      <c r="I370" s="366">
        <v>0</v>
      </c>
      <c r="J370" s="366">
        <v>0</v>
      </c>
      <c r="K370" s="359">
        <v>0</v>
      </c>
    </row>
    <row r="371" spans="1:11" x14ac:dyDescent="0.35">
      <c r="A371" s="575"/>
      <c r="B371" s="17" t="s">
        <v>206</v>
      </c>
      <c r="C371" s="366">
        <v>5.9293069134920229E-6</v>
      </c>
      <c r="D371" s="366">
        <v>7.2082484686653209E-2</v>
      </c>
      <c r="E371" s="366">
        <v>0</v>
      </c>
      <c r="F371" s="366">
        <v>0</v>
      </c>
      <c r="G371" s="366">
        <v>0</v>
      </c>
      <c r="H371" s="366">
        <v>0</v>
      </c>
      <c r="I371" s="366">
        <v>0</v>
      </c>
      <c r="J371" s="366">
        <v>0</v>
      </c>
      <c r="K371" s="359">
        <v>0</v>
      </c>
    </row>
    <row r="372" spans="1:11" x14ac:dyDescent="0.35">
      <c r="A372" s="575"/>
      <c r="B372" s="17" t="s">
        <v>207</v>
      </c>
      <c r="C372" s="366">
        <v>3.5839884347766597E-4</v>
      </c>
      <c r="D372" s="366">
        <v>1.3009291688821365E-3</v>
      </c>
      <c r="E372" s="366">
        <v>0</v>
      </c>
      <c r="F372" s="366">
        <v>0</v>
      </c>
      <c r="G372" s="366">
        <v>0</v>
      </c>
      <c r="H372" s="366">
        <v>0</v>
      </c>
      <c r="I372" s="366">
        <v>0</v>
      </c>
      <c r="J372" s="366">
        <v>0</v>
      </c>
      <c r="K372" s="359">
        <v>0</v>
      </c>
    </row>
    <row r="373" spans="1:11" x14ac:dyDescent="0.35">
      <c r="A373" s="575"/>
      <c r="B373" s="17" t="s">
        <v>208</v>
      </c>
      <c r="C373" s="366">
        <v>9.7154562030256074E-5</v>
      </c>
      <c r="D373" s="366">
        <v>0</v>
      </c>
      <c r="E373" s="366">
        <v>0</v>
      </c>
      <c r="F373" s="366">
        <v>0</v>
      </c>
      <c r="G373" s="366">
        <v>0</v>
      </c>
      <c r="H373" s="366">
        <v>0</v>
      </c>
      <c r="I373" s="366">
        <v>0</v>
      </c>
      <c r="J373" s="366">
        <v>0</v>
      </c>
      <c r="K373" s="359">
        <v>0</v>
      </c>
    </row>
    <row r="374" spans="1:11" x14ac:dyDescent="0.35">
      <c r="A374" s="575"/>
      <c r="B374" s="17" t="s">
        <v>209</v>
      </c>
      <c r="C374" s="366">
        <v>0</v>
      </c>
      <c r="D374" s="366">
        <v>0</v>
      </c>
      <c r="E374" s="366">
        <v>0</v>
      </c>
      <c r="F374" s="366">
        <v>0</v>
      </c>
      <c r="G374" s="366">
        <v>0</v>
      </c>
      <c r="H374" s="366">
        <v>0</v>
      </c>
      <c r="I374" s="366">
        <v>0</v>
      </c>
      <c r="J374" s="366">
        <v>0</v>
      </c>
      <c r="K374" s="359">
        <v>0</v>
      </c>
    </row>
    <row r="375" spans="1:11" x14ac:dyDescent="0.35">
      <c r="A375" s="575"/>
      <c r="B375" s="17" t="s">
        <v>210</v>
      </c>
      <c r="C375" s="366">
        <v>0</v>
      </c>
      <c r="D375" s="366">
        <v>0</v>
      </c>
      <c r="E375" s="366">
        <v>0</v>
      </c>
      <c r="F375" s="366">
        <v>0</v>
      </c>
      <c r="G375" s="366">
        <v>0</v>
      </c>
      <c r="H375" s="366">
        <v>0</v>
      </c>
      <c r="I375" s="366">
        <v>0</v>
      </c>
      <c r="J375" s="366">
        <v>0</v>
      </c>
      <c r="K375" s="359">
        <v>0</v>
      </c>
    </row>
    <row r="376" spans="1:11" x14ac:dyDescent="0.35">
      <c r="A376" s="575"/>
      <c r="B376" s="17" t="s">
        <v>211</v>
      </c>
      <c r="C376" s="359">
        <v>0</v>
      </c>
      <c r="D376" s="359">
        <v>0</v>
      </c>
      <c r="E376" s="359">
        <v>0</v>
      </c>
      <c r="F376" s="366">
        <v>0.84483656371044191</v>
      </c>
      <c r="G376" s="359">
        <v>0</v>
      </c>
      <c r="H376" s="359">
        <v>0</v>
      </c>
      <c r="I376" s="359">
        <v>0</v>
      </c>
      <c r="J376" s="359">
        <v>0</v>
      </c>
      <c r="K376" s="359">
        <v>0</v>
      </c>
    </row>
    <row r="377" spans="1:11" ht="15" thickBot="1" x14ac:dyDescent="0.4">
      <c r="A377" s="576"/>
      <c r="B377" s="99" t="s">
        <v>212</v>
      </c>
      <c r="C377" s="359">
        <v>0</v>
      </c>
      <c r="D377" s="359">
        <v>0</v>
      </c>
      <c r="E377" s="367">
        <v>0.17613120456709191</v>
      </c>
      <c r="F377" s="359">
        <v>0</v>
      </c>
      <c r="G377" s="359">
        <v>0</v>
      </c>
      <c r="H377" s="359">
        <v>0</v>
      </c>
      <c r="I377" s="359">
        <v>0</v>
      </c>
      <c r="J377" s="359">
        <v>0</v>
      </c>
      <c r="K377" s="368">
        <v>0</v>
      </c>
    </row>
    <row r="378" spans="1:11" x14ac:dyDescent="0.35">
      <c r="A378" s="574" t="s">
        <v>169</v>
      </c>
      <c r="B378" s="98" t="s">
        <v>203</v>
      </c>
      <c r="C378" s="365">
        <v>0.4078853947431802</v>
      </c>
      <c r="D378" s="365">
        <v>1.7294186118712847E-3</v>
      </c>
      <c r="E378" s="365">
        <v>0.72684307384429447</v>
      </c>
      <c r="F378" s="365">
        <v>0</v>
      </c>
      <c r="G378" s="365">
        <v>1</v>
      </c>
      <c r="H378" s="365">
        <v>1</v>
      </c>
      <c r="I378" s="365">
        <v>1</v>
      </c>
      <c r="J378" s="365">
        <v>0</v>
      </c>
      <c r="K378" s="359">
        <v>0</v>
      </c>
    </row>
    <row r="379" spans="1:11" x14ac:dyDescent="0.35">
      <c r="A379" s="575"/>
      <c r="B379" s="17" t="s">
        <v>204</v>
      </c>
      <c r="C379" s="366">
        <v>0.57477584999123876</v>
      </c>
      <c r="D379" s="366">
        <v>0.99701042919268557</v>
      </c>
      <c r="E379" s="366">
        <v>0</v>
      </c>
      <c r="F379" s="366">
        <v>0.26113702383748827</v>
      </c>
      <c r="G379" s="366">
        <v>0</v>
      </c>
      <c r="H379" s="366">
        <v>0</v>
      </c>
      <c r="I379" s="366">
        <v>0</v>
      </c>
      <c r="J379" s="366">
        <v>1</v>
      </c>
      <c r="K379" s="359">
        <v>0</v>
      </c>
    </row>
    <row r="380" spans="1:11" x14ac:dyDescent="0.35">
      <c r="A380" s="575"/>
      <c r="B380" s="17" t="s">
        <v>205</v>
      </c>
      <c r="C380" s="366">
        <v>1.7037127104607887E-2</v>
      </c>
      <c r="D380" s="366">
        <v>1.1664750585822913E-3</v>
      </c>
      <c r="E380" s="366">
        <v>0</v>
      </c>
      <c r="F380" s="366">
        <v>0</v>
      </c>
      <c r="G380" s="366">
        <v>0</v>
      </c>
      <c r="H380" s="366">
        <v>0</v>
      </c>
      <c r="I380" s="366">
        <v>0</v>
      </c>
      <c r="J380" s="366">
        <v>0</v>
      </c>
      <c r="K380" s="359">
        <v>0</v>
      </c>
    </row>
    <row r="381" spans="1:11" x14ac:dyDescent="0.35">
      <c r="A381" s="575"/>
      <c r="B381" s="17" t="s">
        <v>206</v>
      </c>
      <c r="C381" s="366">
        <v>0</v>
      </c>
      <c r="D381" s="366">
        <v>0</v>
      </c>
      <c r="E381" s="366">
        <v>0</v>
      </c>
      <c r="F381" s="366">
        <v>0</v>
      </c>
      <c r="G381" s="366">
        <v>0</v>
      </c>
      <c r="H381" s="366">
        <v>0</v>
      </c>
      <c r="I381" s="366">
        <v>0</v>
      </c>
      <c r="J381" s="366">
        <v>0</v>
      </c>
      <c r="K381" s="359">
        <v>0</v>
      </c>
    </row>
    <row r="382" spans="1:11" x14ac:dyDescent="0.35">
      <c r="A382" s="575"/>
      <c r="B382" s="17" t="s">
        <v>207</v>
      </c>
      <c r="C382" s="366">
        <v>2.7001033759834099E-4</v>
      </c>
      <c r="D382" s="366">
        <v>9.367713686096278E-5</v>
      </c>
      <c r="E382" s="366">
        <v>0</v>
      </c>
      <c r="F382" s="366">
        <v>0</v>
      </c>
      <c r="G382" s="366">
        <v>0</v>
      </c>
      <c r="H382" s="366">
        <v>0</v>
      </c>
      <c r="I382" s="366">
        <v>0</v>
      </c>
      <c r="J382" s="366">
        <v>0</v>
      </c>
      <c r="K382" s="359">
        <v>0</v>
      </c>
    </row>
    <row r="383" spans="1:11" x14ac:dyDescent="0.35">
      <c r="A383" s="575"/>
      <c r="B383" s="17" t="s">
        <v>208</v>
      </c>
      <c r="C383" s="366">
        <v>3.1617823374965138E-5</v>
      </c>
      <c r="D383" s="366">
        <v>0</v>
      </c>
      <c r="E383" s="366">
        <v>0</v>
      </c>
      <c r="F383" s="366">
        <v>0</v>
      </c>
      <c r="G383" s="366">
        <v>0</v>
      </c>
      <c r="H383" s="366">
        <v>0</v>
      </c>
      <c r="I383" s="366">
        <v>0</v>
      </c>
      <c r="J383" s="366">
        <v>0</v>
      </c>
      <c r="K383" s="359">
        <v>0</v>
      </c>
    </row>
    <row r="384" spans="1:11" x14ac:dyDescent="0.35">
      <c r="A384" s="575"/>
      <c r="B384" s="17" t="s">
        <v>209</v>
      </c>
      <c r="C384" s="366">
        <v>0</v>
      </c>
      <c r="D384" s="366">
        <v>0</v>
      </c>
      <c r="E384" s="366">
        <v>0</v>
      </c>
      <c r="F384" s="366">
        <v>0</v>
      </c>
      <c r="G384" s="366">
        <v>0</v>
      </c>
      <c r="H384" s="366">
        <v>0</v>
      </c>
      <c r="I384" s="366">
        <v>0</v>
      </c>
      <c r="J384" s="366">
        <v>0</v>
      </c>
      <c r="K384" s="359">
        <v>0</v>
      </c>
    </row>
    <row r="385" spans="1:11" x14ac:dyDescent="0.35">
      <c r="A385" s="575"/>
      <c r="B385" s="17" t="s">
        <v>210</v>
      </c>
      <c r="C385" s="366">
        <v>0</v>
      </c>
      <c r="D385" s="366">
        <v>0</v>
      </c>
      <c r="E385" s="366">
        <v>0</v>
      </c>
      <c r="F385" s="366">
        <v>0</v>
      </c>
      <c r="G385" s="366">
        <v>0</v>
      </c>
      <c r="H385" s="366">
        <v>0</v>
      </c>
      <c r="I385" s="366">
        <v>0</v>
      </c>
      <c r="J385" s="366">
        <v>0</v>
      </c>
      <c r="K385" s="359">
        <v>0</v>
      </c>
    </row>
    <row r="386" spans="1:11" x14ac:dyDescent="0.35">
      <c r="A386" s="575"/>
      <c r="B386" s="17" t="s">
        <v>211</v>
      </c>
      <c r="C386" s="359">
        <v>0</v>
      </c>
      <c r="D386" s="359">
        <v>0</v>
      </c>
      <c r="E386" s="359">
        <v>0</v>
      </c>
      <c r="F386" s="366">
        <v>0.73886297616251173</v>
      </c>
      <c r="G386" s="359">
        <v>0</v>
      </c>
      <c r="H386" s="359">
        <v>0</v>
      </c>
      <c r="I386" s="359">
        <v>0</v>
      </c>
      <c r="J386" s="359">
        <v>0</v>
      </c>
      <c r="K386" s="359">
        <v>0</v>
      </c>
    </row>
    <row r="387" spans="1:11" ht="15" thickBot="1" x14ac:dyDescent="0.4">
      <c r="A387" s="576"/>
      <c r="B387" s="99" t="s">
        <v>212</v>
      </c>
      <c r="C387" s="359">
        <v>0</v>
      </c>
      <c r="D387" s="359">
        <v>0</v>
      </c>
      <c r="E387" s="367">
        <v>0.27315692615570558</v>
      </c>
      <c r="F387" s="359">
        <v>0</v>
      </c>
      <c r="G387" s="359">
        <v>0</v>
      </c>
      <c r="H387" s="359">
        <v>0</v>
      </c>
      <c r="I387" s="359">
        <v>0</v>
      </c>
      <c r="J387" s="359">
        <v>0</v>
      </c>
      <c r="K387" s="368">
        <v>0</v>
      </c>
    </row>
    <row r="388" spans="1:11" x14ac:dyDescent="0.35">
      <c r="A388" s="574" t="s">
        <v>170</v>
      </c>
      <c r="B388" s="98" t="s">
        <v>203</v>
      </c>
      <c r="C388" s="365">
        <v>0.63777287368872071</v>
      </c>
      <c r="D388" s="365">
        <v>0</v>
      </c>
      <c r="E388" s="365">
        <v>0.826132413017859</v>
      </c>
      <c r="F388" s="365">
        <v>0</v>
      </c>
      <c r="G388" s="365">
        <v>0</v>
      </c>
      <c r="H388" s="365">
        <v>1</v>
      </c>
      <c r="I388" s="365">
        <v>1</v>
      </c>
      <c r="J388" s="365">
        <v>0</v>
      </c>
      <c r="K388" s="359">
        <v>0</v>
      </c>
    </row>
    <row r="389" spans="1:11" x14ac:dyDescent="0.35">
      <c r="A389" s="575"/>
      <c r="B389" s="17" t="s">
        <v>204</v>
      </c>
      <c r="C389" s="366">
        <v>0.32185078598451111</v>
      </c>
      <c r="D389" s="366">
        <v>0.9341778879320245</v>
      </c>
      <c r="E389" s="366">
        <v>0</v>
      </c>
      <c r="F389" s="366">
        <v>0</v>
      </c>
      <c r="G389" s="366">
        <v>0</v>
      </c>
      <c r="H389" s="366">
        <v>0</v>
      </c>
      <c r="I389" s="366">
        <v>0</v>
      </c>
      <c r="J389" s="366">
        <v>0</v>
      </c>
      <c r="K389" s="359">
        <v>0</v>
      </c>
    </row>
    <row r="390" spans="1:11" x14ac:dyDescent="0.35">
      <c r="A390" s="575"/>
      <c r="B390" s="17" t="s">
        <v>205</v>
      </c>
      <c r="C390" s="366">
        <v>3.291746054397323E-2</v>
      </c>
      <c r="D390" s="366">
        <v>0</v>
      </c>
      <c r="E390" s="366">
        <v>0</v>
      </c>
      <c r="F390" s="366">
        <v>0</v>
      </c>
      <c r="G390" s="366">
        <v>0</v>
      </c>
      <c r="H390" s="366">
        <v>0</v>
      </c>
      <c r="I390" s="366">
        <v>0</v>
      </c>
      <c r="J390" s="366">
        <v>0</v>
      </c>
      <c r="K390" s="359">
        <v>0</v>
      </c>
    </row>
    <row r="391" spans="1:11" x14ac:dyDescent="0.35">
      <c r="A391" s="575"/>
      <c r="B391" s="17" t="s">
        <v>206</v>
      </c>
      <c r="C391" s="366">
        <v>7.3851116238244216E-3</v>
      </c>
      <c r="D391" s="366">
        <v>0</v>
      </c>
      <c r="E391" s="366">
        <v>0</v>
      </c>
      <c r="F391" s="366">
        <v>0</v>
      </c>
      <c r="G391" s="366">
        <v>0</v>
      </c>
      <c r="H391" s="366">
        <v>0</v>
      </c>
      <c r="I391" s="366">
        <v>0</v>
      </c>
      <c r="J391" s="366">
        <v>0</v>
      </c>
      <c r="K391" s="359">
        <v>0</v>
      </c>
    </row>
    <row r="392" spans="1:11" x14ac:dyDescent="0.35">
      <c r="A392" s="575"/>
      <c r="B392" s="17" t="s">
        <v>207</v>
      </c>
      <c r="C392" s="366">
        <v>5.0740445662252455E-5</v>
      </c>
      <c r="D392" s="366">
        <v>6.5822112067975572E-2</v>
      </c>
      <c r="E392" s="366">
        <v>0</v>
      </c>
      <c r="F392" s="366">
        <v>0</v>
      </c>
      <c r="G392" s="366">
        <v>0</v>
      </c>
      <c r="H392" s="366">
        <v>0</v>
      </c>
      <c r="I392" s="366">
        <v>0</v>
      </c>
      <c r="J392" s="366">
        <v>0</v>
      </c>
      <c r="K392" s="359">
        <v>0</v>
      </c>
    </row>
    <row r="393" spans="1:11" x14ac:dyDescent="0.35">
      <c r="A393" s="575"/>
      <c r="B393" s="17" t="s">
        <v>208</v>
      </c>
      <c r="C393" s="366">
        <v>2.3027713308263616E-5</v>
      </c>
      <c r="D393" s="366">
        <v>0</v>
      </c>
      <c r="E393" s="366">
        <v>0</v>
      </c>
      <c r="F393" s="366">
        <v>0</v>
      </c>
      <c r="G393" s="366">
        <v>0</v>
      </c>
      <c r="H393" s="366">
        <v>0</v>
      </c>
      <c r="I393" s="366">
        <v>0</v>
      </c>
      <c r="J393" s="366">
        <v>0</v>
      </c>
      <c r="K393" s="359">
        <v>0</v>
      </c>
    </row>
    <row r="394" spans="1:11" x14ac:dyDescent="0.35">
      <c r="A394" s="575"/>
      <c r="B394" s="17" t="s">
        <v>209</v>
      </c>
      <c r="C394" s="366">
        <v>0</v>
      </c>
      <c r="D394" s="366">
        <v>0</v>
      </c>
      <c r="E394" s="366">
        <v>0</v>
      </c>
      <c r="F394" s="366">
        <v>0</v>
      </c>
      <c r="G394" s="366">
        <v>0</v>
      </c>
      <c r="H394" s="366">
        <v>0</v>
      </c>
      <c r="I394" s="366">
        <v>0</v>
      </c>
      <c r="J394" s="366">
        <v>0</v>
      </c>
      <c r="K394" s="359">
        <v>0</v>
      </c>
    </row>
    <row r="395" spans="1:11" x14ac:dyDescent="0.35">
      <c r="A395" s="575"/>
      <c r="B395" s="17" t="s">
        <v>210</v>
      </c>
      <c r="C395" s="366">
        <v>0</v>
      </c>
      <c r="D395" s="366">
        <v>0</v>
      </c>
      <c r="E395" s="366">
        <v>0</v>
      </c>
      <c r="F395" s="366">
        <v>0</v>
      </c>
      <c r="G395" s="366">
        <v>0</v>
      </c>
      <c r="H395" s="366">
        <v>0</v>
      </c>
      <c r="I395" s="366">
        <v>0</v>
      </c>
      <c r="J395" s="366">
        <v>0</v>
      </c>
      <c r="K395" s="359">
        <v>0</v>
      </c>
    </row>
    <row r="396" spans="1:11" x14ac:dyDescent="0.35">
      <c r="A396" s="575"/>
      <c r="B396" s="17" t="s">
        <v>211</v>
      </c>
      <c r="C396" s="359">
        <v>0</v>
      </c>
      <c r="D396" s="359">
        <v>0</v>
      </c>
      <c r="E396" s="359">
        <v>0</v>
      </c>
      <c r="F396" s="366">
        <v>1</v>
      </c>
      <c r="G396" s="359">
        <v>0</v>
      </c>
      <c r="H396" s="359">
        <v>0</v>
      </c>
      <c r="I396" s="359">
        <v>0</v>
      </c>
      <c r="J396" s="359">
        <v>0</v>
      </c>
      <c r="K396" s="359">
        <v>0</v>
      </c>
    </row>
    <row r="397" spans="1:11" ht="15" thickBot="1" x14ac:dyDescent="0.4">
      <c r="A397" s="576"/>
      <c r="B397" s="99" t="s">
        <v>212</v>
      </c>
      <c r="C397" s="359">
        <v>0</v>
      </c>
      <c r="D397" s="359">
        <v>0</v>
      </c>
      <c r="E397" s="367">
        <v>0.17386758698214114</v>
      </c>
      <c r="F397" s="359">
        <v>0</v>
      </c>
      <c r="G397" s="359">
        <v>0</v>
      </c>
      <c r="H397" s="359">
        <v>0</v>
      </c>
      <c r="I397" s="359">
        <v>0</v>
      </c>
      <c r="J397" s="359">
        <v>0</v>
      </c>
      <c r="K397" s="368">
        <v>0</v>
      </c>
    </row>
    <row r="398" spans="1:11" x14ac:dyDescent="0.35">
      <c r="A398" s="574" t="s">
        <v>171</v>
      </c>
      <c r="B398" s="98" t="s">
        <v>203</v>
      </c>
      <c r="C398" s="365">
        <v>0.38093753775807898</v>
      </c>
      <c r="D398" s="365">
        <v>5.177693200927616E-4</v>
      </c>
      <c r="E398" s="365">
        <v>0.32085694742913812</v>
      </c>
      <c r="F398" s="365">
        <v>0</v>
      </c>
      <c r="G398" s="365">
        <v>0</v>
      </c>
      <c r="H398" s="365">
        <v>1</v>
      </c>
      <c r="I398" s="365">
        <v>1</v>
      </c>
      <c r="J398" s="365">
        <v>0</v>
      </c>
      <c r="K398" s="359">
        <v>0</v>
      </c>
    </row>
    <row r="399" spans="1:11" x14ac:dyDescent="0.35">
      <c r="A399" s="575"/>
      <c r="B399" s="17" t="s">
        <v>204</v>
      </c>
      <c r="C399" s="366">
        <v>0.608827080457785</v>
      </c>
      <c r="D399" s="366">
        <v>0.97120867464118898</v>
      </c>
      <c r="E399" s="366">
        <v>0</v>
      </c>
      <c r="F399" s="366">
        <v>0.36378690280577652</v>
      </c>
      <c r="G399" s="366">
        <v>0</v>
      </c>
      <c r="H399" s="366">
        <v>0</v>
      </c>
      <c r="I399" s="366">
        <v>0</v>
      </c>
      <c r="J399" s="366">
        <v>1</v>
      </c>
      <c r="K399" s="359">
        <v>0</v>
      </c>
    </row>
    <row r="400" spans="1:11" x14ac:dyDescent="0.35">
      <c r="A400" s="575"/>
      <c r="B400" s="17" t="s">
        <v>205</v>
      </c>
      <c r="C400" s="366">
        <v>9.9480009642305203E-3</v>
      </c>
      <c r="D400" s="366">
        <v>0</v>
      </c>
      <c r="E400" s="366">
        <v>0</v>
      </c>
      <c r="F400" s="366">
        <v>0</v>
      </c>
      <c r="G400" s="366">
        <v>0</v>
      </c>
      <c r="H400" s="366">
        <v>0</v>
      </c>
      <c r="I400" s="366">
        <v>0</v>
      </c>
      <c r="J400" s="366">
        <v>0</v>
      </c>
      <c r="K400" s="359">
        <v>0</v>
      </c>
    </row>
    <row r="401" spans="1:11" x14ac:dyDescent="0.35">
      <c r="A401" s="575"/>
      <c r="B401" s="17" t="s">
        <v>206</v>
      </c>
      <c r="C401" s="366">
        <v>1.593751176735518E-4</v>
      </c>
      <c r="D401" s="366">
        <v>2.7485266177380493E-2</v>
      </c>
      <c r="E401" s="366">
        <v>0</v>
      </c>
      <c r="F401" s="366">
        <v>0</v>
      </c>
      <c r="G401" s="366">
        <v>0</v>
      </c>
      <c r="H401" s="366">
        <v>0</v>
      </c>
      <c r="I401" s="366">
        <v>0</v>
      </c>
      <c r="J401" s="366">
        <v>0</v>
      </c>
      <c r="K401" s="359">
        <v>0</v>
      </c>
    </row>
    <row r="402" spans="1:11" x14ac:dyDescent="0.35">
      <c r="A402" s="575"/>
      <c r="B402" s="17" t="s">
        <v>207</v>
      </c>
      <c r="C402" s="366">
        <v>1.0017691632143024E-4</v>
      </c>
      <c r="D402" s="366">
        <v>7.8828986133774501E-4</v>
      </c>
      <c r="E402" s="366">
        <v>0</v>
      </c>
      <c r="F402" s="366">
        <v>0</v>
      </c>
      <c r="G402" s="366">
        <v>0</v>
      </c>
      <c r="H402" s="366">
        <v>0</v>
      </c>
      <c r="I402" s="366">
        <v>0</v>
      </c>
      <c r="J402" s="366">
        <v>0</v>
      </c>
      <c r="K402" s="359">
        <v>0</v>
      </c>
    </row>
    <row r="403" spans="1:11" x14ac:dyDescent="0.35">
      <c r="A403" s="575"/>
      <c r="B403" s="17" t="s">
        <v>208</v>
      </c>
      <c r="C403" s="366">
        <v>2.7828785910381653E-5</v>
      </c>
      <c r="D403" s="366">
        <v>0</v>
      </c>
      <c r="E403" s="366">
        <v>0</v>
      </c>
      <c r="F403" s="366">
        <v>0</v>
      </c>
      <c r="G403" s="366">
        <v>0</v>
      </c>
      <c r="H403" s="366">
        <v>0</v>
      </c>
      <c r="I403" s="366">
        <v>0</v>
      </c>
      <c r="J403" s="366">
        <v>0</v>
      </c>
      <c r="K403" s="359">
        <v>0</v>
      </c>
    </row>
    <row r="404" spans="1:11" x14ac:dyDescent="0.35">
      <c r="A404" s="575"/>
      <c r="B404" s="17" t="s">
        <v>209</v>
      </c>
      <c r="C404" s="366">
        <v>0</v>
      </c>
      <c r="D404" s="366">
        <v>0</v>
      </c>
      <c r="E404" s="366">
        <v>0</v>
      </c>
      <c r="F404" s="366">
        <v>0</v>
      </c>
      <c r="G404" s="366">
        <v>0</v>
      </c>
      <c r="H404" s="366">
        <v>0</v>
      </c>
      <c r="I404" s="366">
        <v>0</v>
      </c>
      <c r="J404" s="366">
        <v>0</v>
      </c>
      <c r="K404" s="359">
        <v>0</v>
      </c>
    </row>
    <row r="405" spans="1:11" x14ac:dyDescent="0.35">
      <c r="A405" s="575"/>
      <c r="B405" s="17" t="s">
        <v>210</v>
      </c>
      <c r="C405" s="366">
        <v>0</v>
      </c>
      <c r="D405" s="366">
        <v>0</v>
      </c>
      <c r="E405" s="366">
        <v>0</v>
      </c>
      <c r="F405" s="366">
        <v>0</v>
      </c>
      <c r="G405" s="366">
        <v>0</v>
      </c>
      <c r="H405" s="366">
        <v>0</v>
      </c>
      <c r="I405" s="366">
        <v>0</v>
      </c>
      <c r="J405" s="366">
        <v>0</v>
      </c>
      <c r="K405" s="359">
        <v>0</v>
      </c>
    </row>
    <row r="406" spans="1:11" x14ac:dyDescent="0.35">
      <c r="A406" s="575"/>
      <c r="B406" s="17" t="s">
        <v>211</v>
      </c>
      <c r="C406" s="359">
        <v>0</v>
      </c>
      <c r="D406" s="359">
        <v>0</v>
      </c>
      <c r="E406" s="359">
        <v>0</v>
      </c>
      <c r="F406" s="366">
        <v>0.63621309719422348</v>
      </c>
      <c r="G406" s="359">
        <v>0</v>
      </c>
      <c r="H406" s="359">
        <v>0</v>
      </c>
      <c r="I406" s="359">
        <v>0</v>
      </c>
      <c r="J406" s="359">
        <v>0</v>
      </c>
      <c r="K406" s="359">
        <v>0</v>
      </c>
    </row>
    <row r="407" spans="1:11" ht="15" thickBot="1" x14ac:dyDescent="0.4">
      <c r="A407" s="576"/>
      <c r="B407" s="99" t="s">
        <v>212</v>
      </c>
      <c r="C407" s="359">
        <v>0</v>
      </c>
      <c r="D407" s="359">
        <v>0</v>
      </c>
      <c r="E407" s="367">
        <v>0.67914305257086183</v>
      </c>
      <c r="F407" s="359">
        <v>0</v>
      </c>
      <c r="G407" s="359">
        <v>0</v>
      </c>
      <c r="H407" s="359">
        <v>0</v>
      </c>
      <c r="I407" s="359">
        <v>0</v>
      </c>
      <c r="J407" s="359">
        <v>0</v>
      </c>
      <c r="K407" s="368">
        <v>0</v>
      </c>
    </row>
    <row r="408" spans="1:11" x14ac:dyDescent="0.35">
      <c r="A408" s="574" t="s">
        <v>172</v>
      </c>
      <c r="B408" s="98" t="s">
        <v>203</v>
      </c>
      <c r="C408" s="365">
        <v>0.23712752855815616</v>
      </c>
      <c r="D408" s="365">
        <v>2.2231303397573132E-3</v>
      </c>
      <c r="E408" s="365">
        <v>0.98209561431071835</v>
      </c>
      <c r="F408" s="365">
        <v>0</v>
      </c>
      <c r="G408" s="365">
        <v>1</v>
      </c>
      <c r="H408" s="365">
        <v>1</v>
      </c>
      <c r="I408" s="365">
        <v>1</v>
      </c>
      <c r="J408" s="365">
        <v>0</v>
      </c>
      <c r="K408" s="359">
        <v>0</v>
      </c>
    </row>
    <row r="409" spans="1:11" x14ac:dyDescent="0.35">
      <c r="A409" s="575"/>
      <c r="B409" s="17" t="s">
        <v>204</v>
      </c>
      <c r="C409" s="366">
        <v>0.75528886754740943</v>
      </c>
      <c r="D409" s="366">
        <v>0.76841283158979079</v>
      </c>
      <c r="E409" s="366">
        <v>0</v>
      </c>
      <c r="F409" s="366">
        <v>0.16193547662758162</v>
      </c>
      <c r="G409" s="366">
        <v>0</v>
      </c>
      <c r="H409" s="366">
        <v>0</v>
      </c>
      <c r="I409" s="366">
        <v>0</v>
      </c>
      <c r="J409" s="366">
        <v>1</v>
      </c>
      <c r="K409" s="359">
        <v>0</v>
      </c>
    </row>
    <row r="410" spans="1:11" x14ac:dyDescent="0.35">
      <c r="A410" s="575"/>
      <c r="B410" s="17" t="s">
        <v>205</v>
      </c>
      <c r="C410" s="366">
        <v>2.7626947869823317E-3</v>
      </c>
      <c r="D410" s="366">
        <v>8.8972958487572502E-4</v>
      </c>
      <c r="E410" s="366">
        <v>0</v>
      </c>
      <c r="F410" s="366">
        <v>0</v>
      </c>
      <c r="G410" s="366">
        <v>0</v>
      </c>
      <c r="H410" s="366">
        <v>0</v>
      </c>
      <c r="I410" s="366">
        <v>0</v>
      </c>
      <c r="J410" s="366">
        <v>0</v>
      </c>
      <c r="K410" s="359">
        <v>0</v>
      </c>
    </row>
    <row r="411" spans="1:11" x14ac:dyDescent="0.35">
      <c r="A411" s="575"/>
      <c r="B411" s="17" t="s">
        <v>206</v>
      </c>
      <c r="C411" s="366">
        <v>4.554679308332271E-3</v>
      </c>
      <c r="D411" s="366">
        <v>0.22599026515971243</v>
      </c>
      <c r="E411" s="366">
        <v>0</v>
      </c>
      <c r="F411" s="366">
        <v>0</v>
      </c>
      <c r="G411" s="366">
        <v>0</v>
      </c>
      <c r="H411" s="366">
        <v>0</v>
      </c>
      <c r="I411" s="366">
        <v>0</v>
      </c>
      <c r="J411" s="366">
        <v>0</v>
      </c>
      <c r="K411" s="359">
        <v>0</v>
      </c>
    </row>
    <row r="412" spans="1:11" x14ac:dyDescent="0.35">
      <c r="A412" s="575"/>
      <c r="B412" s="17" t="s">
        <v>207</v>
      </c>
      <c r="C412" s="366">
        <v>2.1858212701534999E-4</v>
      </c>
      <c r="D412" s="366">
        <v>2.4840433258635024E-3</v>
      </c>
      <c r="E412" s="366">
        <v>0</v>
      </c>
      <c r="F412" s="366">
        <v>0</v>
      </c>
      <c r="G412" s="366">
        <v>0</v>
      </c>
      <c r="H412" s="366">
        <v>0</v>
      </c>
      <c r="I412" s="366">
        <v>0</v>
      </c>
      <c r="J412" s="366">
        <v>0</v>
      </c>
      <c r="K412" s="359">
        <v>0</v>
      </c>
    </row>
    <row r="413" spans="1:11" x14ac:dyDescent="0.35">
      <c r="A413" s="575"/>
      <c r="B413" s="17" t="s">
        <v>208</v>
      </c>
      <c r="C413" s="366">
        <v>4.7647672104161537E-5</v>
      </c>
      <c r="D413" s="366">
        <v>0</v>
      </c>
      <c r="E413" s="366">
        <v>0</v>
      </c>
      <c r="F413" s="366">
        <v>0</v>
      </c>
      <c r="G413" s="366">
        <v>0</v>
      </c>
      <c r="H413" s="366">
        <v>0</v>
      </c>
      <c r="I413" s="366">
        <v>0</v>
      </c>
      <c r="J413" s="366">
        <v>0</v>
      </c>
      <c r="K413" s="359">
        <v>0</v>
      </c>
    </row>
    <row r="414" spans="1:11" x14ac:dyDescent="0.35">
      <c r="A414" s="575"/>
      <c r="B414" s="17" t="s">
        <v>209</v>
      </c>
      <c r="C414" s="366">
        <v>0</v>
      </c>
      <c r="D414" s="366">
        <v>0</v>
      </c>
      <c r="E414" s="366">
        <v>0</v>
      </c>
      <c r="F414" s="366">
        <v>0</v>
      </c>
      <c r="G414" s="366">
        <v>0</v>
      </c>
      <c r="H414" s="366">
        <v>0</v>
      </c>
      <c r="I414" s="366">
        <v>0</v>
      </c>
      <c r="J414" s="366">
        <v>0</v>
      </c>
      <c r="K414" s="359">
        <v>0</v>
      </c>
    </row>
    <row r="415" spans="1:11" x14ac:dyDescent="0.35">
      <c r="A415" s="575"/>
      <c r="B415" s="17" t="s">
        <v>210</v>
      </c>
      <c r="C415" s="366">
        <v>0</v>
      </c>
      <c r="D415" s="366">
        <v>0</v>
      </c>
      <c r="E415" s="366">
        <v>0</v>
      </c>
      <c r="F415" s="366">
        <v>0</v>
      </c>
      <c r="G415" s="366">
        <v>0</v>
      </c>
      <c r="H415" s="366">
        <v>0</v>
      </c>
      <c r="I415" s="366">
        <v>0</v>
      </c>
      <c r="J415" s="366">
        <v>0</v>
      </c>
      <c r="K415" s="359">
        <v>0</v>
      </c>
    </row>
    <row r="416" spans="1:11" x14ac:dyDescent="0.35">
      <c r="A416" s="575"/>
      <c r="B416" s="17" t="s">
        <v>211</v>
      </c>
      <c r="C416" s="359">
        <v>0</v>
      </c>
      <c r="D416" s="359">
        <v>0</v>
      </c>
      <c r="E416" s="359">
        <v>0</v>
      </c>
      <c r="F416" s="366">
        <v>0.83806452337241832</v>
      </c>
      <c r="G416" s="359">
        <v>0</v>
      </c>
      <c r="H416" s="359">
        <v>0</v>
      </c>
      <c r="I416" s="359">
        <v>0</v>
      </c>
      <c r="J416" s="359">
        <v>0</v>
      </c>
      <c r="K416" s="359">
        <v>0</v>
      </c>
    </row>
    <row r="417" spans="1:11" ht="15" thickBot="1" x14ac:dyDescent="0.4">
      <c r="A417" s="576"/>
      <c r="B417" s="99" t="s">
        <v>212</v>
      </c>
      <c r="C417" s="359">
        <v>0</v>
      </c>
      <c r="D417" s="359">
        <v>0</v>
      </c>
      <c r="E417" s="367">
        <v>1.7904385689281644E-2</v>
      </c>
      <c r="F417" s="359">
        <v>0</v>
      </c>
      <c r="G417" s="359">
        <v>0</v>
      </c>
      <c r="H417" s="359">
        <v>0</v>
      </c>
      <c r="I417" s="359">
        <v>0</v>
      </c>
      <c r="J417" s="359">
        <v>0</v>
      </c>
      <c r="K417" s="368">
        <v>0</v>
      </c>
    </row>
    <row r="418" spans="1:11" x14ac:dyDescent="0.35">
      <c r="A418" s="574" t="s">
        <v>173</v>
      </c>
      <c r="B418" s="98" t="s">
        <v>203</v>
      </c>
      <c r="C418" s="365">
        <v>0.49186306980289596</v>
      </c>
      <c r="D418" s="365">
        <v>1.5894459600843355E-3</v>
      </c>
      <c r="E418" s="365">
        <v>0.14808223377406735</v>
      </c>
      <c r="F418" s="365">
        <v>0</v>
      </c>
      <c r="G418" s="365">
        <v>1</v>
      </c>
      <c r="H418" s="365">
        <v>1</v>
      </c>
      <c r="I418" s="365">
        <v>1</v>
      </c>
      <c r="J418" s="365">
        <v>0</v>
      </c>
      <c r="K418" s="359">
        <v>0</v>
      </c>
    </row>
    <row r="419" spans="1:11" x14ac:dyDescent="0.35">
      <c r="A419" s="575"/>
      <c r="B419" s="17" t="s">
        <v>204</v>
      </c>
      <c r="C419" s="366">
        <v>0.49741128964416442</v>
      </c>
      <c r="D419" s="366">
        <v>0.79826825140209756</v>
      </c>
      <c r="E419" s="366">
        <v>0</v>
      </c>
      <c r="F419" s="366">
        <v>3.9884944010852045E-3</v>
      </c>
      <c r="G419" s="366">
        <v>0</v>
      </c>
      <c r="H419" s="366">
        <v>0</v>
      </c>
      <c r="I419" s="366">
        <v>0</v>
      </c>
      <c r="J419" s="366">
        <v>1</v>
      </c>
      <c r="K419" s="359">
        <v>0</v>
      </c>
    </row>
    <row r="420" spans="1:11" x14ac:dyDescent="0.35">
      <c r="A420" s="575"/>
      <c r="B420" s="17" t="s">
        <v>205</v>
      </c>
      <c r="C420" s="366">
        <v>0</v>
      </c>
      <c r="D420" s="366">
        <v>0</v>
      </c>
      <c r="E420" s="366">
        <v>0</v>
      </c>
      <c r="F420" s="366">
        <v>0</v>
      </c>
      <c r="G420" s="366">
        <v>0</v>
      </c>
      <c r="H420" s="366">
        <v>0</v>
      </c>
      <c r="I420" s="366">
        <v>0</v>
      </c>
      <c r="J420" s="366">
        <v>0</v>
      </c>
      <c r="K420" s="359">
        <v>0</v>
      </c>
    </row>
    <row r="421" spans="1:11" x14ac:dyDescent="0.35">
      <c r="A421" s="575"/>
      <c r="B421" s="17" t="s">
        <v>206</v>
      </c>
      <c r="C421" s="366">
        <v>8.1264032732058563E-3</v>
      </c>
      <c r="D421" s="366">
        <v>0.19913106489077617</v>
      </c>
      <c r="E421" s="366">
        <v>0</v>
      </c>
      <c r="F421" s="366">
        <v>0</v>
      </c>
      <c r="G421" s="366">
        <v>0</v>
      </c>
      <c r="H421" s="366">
        <v>0</v>
      </c>
      <c r="I421" s="366">
        <v>0</v>
      </c>
      <c r="J421" s="366">
        <v>0</v>
      </c>
      <c r="K421" s="359">
        <v>0</v>
      </c>
    </row>
    <row r="422" spans="1:11" x14ac:dyDescent="0.35">
      <c r="A422" s="575"/>
      <c r="B422" s="17" t="s">
        <v>207</v>
      </c>
      <c r="C422" s="366">
        <v>1.0772076562197332E-3</v>
      </c>
      <c r="D422" s="366">
        <v>1.0112377470420052E-3</v>
      </c>
      <c r="E422" s="366">
        <v>0</v>
      </c>
      <c r="F422" s="366">
        <v>0</v>
      </c>
      <c r="G422" s="366">
        <v>0</v>
      </c>
      <c r="H422" s="366">
        <v>0</v>
      </c>
      <c r="I422" s="366">
        <v>0</v>
      </c>
      <c r="J422" s="366">
        <v>0</v>
      </c>
      <c r="K422" s="359">
        <v>0</v>
      </c>
    </row>
    <row r="423" spans="1:11" x14ac:dyDescent="0.35">
      <c r="A423" s="575"/>
      <c r="B423" s="17" t="s">
        <v>208</v>
      </c>
      <c r="C423" s="366">
        <v>1.5220296235140417E-3</v>
      </c>
      <c r="D423" s="366">
        <v>0</v>
      </c>
      <c r="E423" s="366">
        <v>0</v>
      </c>
      <c r="F423" s="366">
        <v>0</v>
      </c>
      <c r="G423" s="366">
        <v>0</v>
      </c>
      <c r="H423" s="366">
        <v>0</v>
      </c>
      <c r="I423" s="366">
        <v>0</v>
      </c>
      <c r="J423" s="366">
        <v>0</v>
      </c>
      <c r="K423" s="359">
        <v>0</v>
      </c>
    </row>
    <row r="424" spans="1:11" x14ac:dyDescent="0.35">
      <c r="A424" s="575"/>
      <c r="B424" s="17" t="s">
        <v>209</v>
      </c>
      <c r="C424" s="366">
        <v>0</v>
      </c>
      <c r="D424" s="366">
        <v>0</v>
      </c>
      <c r="E424" s="366">
        <v>0</v>
      </c>
      <c r="F424" s="366">
        <v>0</v>
      </c>
      <c r="G424" s="366">
        <v>0</v>
      </c>
      <c r="H424" s="366">
        <v>0</v>
      </c>
      <c r="I424" s="366">
        <v>0</v>
      </c>
      <c r="J424" s="366">
        <v>0</v>
      </c>
      <c r="K424" s="359">
        <v>0</v>
      </c>
    </row>
    <row r="425" spans="1:11" x14ac:dyDescent="0.35">
      <c r="A425" s="575"/>
      <c r="B425" s="17" t="s">
        <v>210</v>
      </c>
      <c r="C425" s="366">
        <v>0</v>
      </c>
      <c r="D425" s="366">
        <v>0</v>
      </c>
      <c r="E425" s="366">
        <v>0</v>
      </c>
      <c r="F425" s="366">
        <v>0</v>
      </c>
      <c r="G425" s="366">
        <v>0</v>
      </c>
      <c r="H425" s="366">
        <v>0</v>
      </c>
      <c r="I425" s="366">
        <v>0</v>
      </c>
      <c r="J425" s="366">
        <v>0</v>
      </c>
      <c r="K425" s="359">
        <v>0</v>
      </c>
    </row>
    <row r="426" spans="1:11" x14ac:dyDescent="0.35">
      <c r="A426" s="575"/>
      <c r="B426" s="17" t="s">
        <v>211</v>
      </c>
      <c r="C426" s="359">
        <v>0</v>
      </c>
      <c r="D426" s="359">
        <v>0</v>
      </c>
      <c r="E426" s="359">
        <v>0</v>
      </c>
      <c r="F426" s="366">
        <v>0.99601150559891471</v>
      </c>
      <c r="G426" s="359">
        <v>0</v>
      </c>
      <c r="H426" s="359">
        <v>0</v>
      </c>
      <c r="I426" s="359">
        <v>0</v>
      </c>
      <c r="J426" s="359">
        <v>0</v>
      </c>
      <c r="K426" s="359">
        <v>0</v>
      </c>
    </row>
    <row r="427" spans="1:11" ht="15" thickBot="1" x14ac:dyDescent="0.4">
      <c r="A427" s="576"/>
      <c r="B427" s="99" t="s">
        <v>212</v>
      </c>
      <c r="C427" s="359">
        <v>0</v>
      </c>
      <c r="D427" s="359">
        <v>0</v>
      </c>
      <c r="E427" s="367">
        <v>0.85191776622593263</v>
      </c>
      <c r="F427" s="359">
        <v>0</v>
      </c>
      <c r="G427" s="359">
        <v>0</v>
      </c>
      <c r="H427" s="359">
        <v>0</v>
      </c>
      <c r="I427" s="359">
        <v>0</v>
      </c>
      <c r="J427" s="359">
        <v>0</v>
      </c>
      <c r="K427" s="368">
        <v>0</v>
      </c>
    </row>
    <row r="428" spans="1:11" x14ac:dyDescent="0.35">
      <c r="A428" s="574" t="s">
        <v>136</v>
      </c>
      <c r="B428" s="98" t="s">
        <v>203</v>
      </c>
      <c r="C428" s="365">
        <v>0.52842809095357757</v>
      </c>
      <c r="D428" s="365">
        <v>0</v>
      </c>
      <c r="E428" s="365">
        <v>0.48074913657488177</v>
      </c>
      <c r="F428" s="365">
        <v>0</v>
      </c>
      <c r="G428" s="365">
        <v>1</v>
      </c>
      <c r="H428" s="365">
        <v>1</v>
      </c>
      <c r="I428" s="365">
        <v>1</v>
      </c>
      <c r="J428" s="365">
        <v>0</v>
      </c>
      <c r="K428" s="359">
        <v>0</v>
      </c>
    </row>
    <row r="429" spans="1:11" x14ac:dyDescent="0.35">
      <c r="A429" s="575"/>
      <c r="B429" s="17" t="s">
        <v>204</v>
      </c>
      <c r="C429" s="366">
        <v>0.46995940440735351</v>
      </c>
      <c r="D429" s="366">
        <v>0.99577119808844339</v>
      </c>
      <c r="E429" s="366">
        <v>0</v>
      </c>
      <c r="F429" s="366">
        <v>0.52326576124557145</v>
      </c>
      <c r="G429" s="366">
        <v>0</v>
      </c>
      <c r="H429" s="366">
        <v>0</v>
      </c>
      <c r="I429" s="366">
        <v>0</v>
      </c>
      <c r="J429" s="366">
        <v>1</v>
      </c>
      <c r="K429" s="359">
        <v>0</v>
      </c>
    </row>
    <row r="430" spans="1:11" x14ac:dyDescent="0.35">
      <c r="A430" s="575"/>
      <c r="B430" s="17" t="s">
        <v>205</v>
      </c>
      <c r="C430" s="366">
        <v>3.3782527681831332E-4</v>
      </c>
      <c r="D430" s="366">
        <v>0</v>
      </c>
      <c r="E430" s="366">
        <v>0</v>
      </c>
      <c r="F430" s="366">
        <v>0</v>
      </c>
      <c r="G430" s="366">
        <v>0</v>
      </c>
      <c r="H430" s="366">
        <v>0</v>
      </c>
      <c r="I430" s="366">
        <v>0</v>
      </c>
      <c r="J430" s="366">
        <v>0</v>
      </c>
      <c r="K430" s="359">
        <v>0</v>
      </c>
    </row>
    <row r="431" spans="1:11" x14ac:dyDescent="0.35">
      <c r="A431" s="575"/>
      <c r="B431" s="17" t="s">
        <v>206</v>
      </c>
      <c r="C431" s="366">
        <v>0</v>
      </c>
      <c r="D431" s="366">
        <v>0</v>
      </c>
      <c r="E431" s="366">
        <v>0</v>
      </c>
      <c r="F431" s="366">
        <v>0</v>
      </c>
      <c r="G431" s="366">
        <v>0</v>
      </c>
      <c r="H431" s="366">
        <v>0</v>
      </c>
      <c r="I431" s="366">
        <v>0</v>
      </c>
      <c r="J431" s="366">
        <v>0</v>
      </c>
      <c r="K431" s="359">
        <v>0</v>
      </c>
    </row>
    <row r="432" spans="1:11" x14ac:dyDescent="0.35">
      <c r="A432" s="575"/>
      <c r="B432" s="17" t="s">
        <v>207</v>
      </c>
      <c r="C432" s="366">
        <v>5.1380859164132798E-4</v>
      </c>
      <c r="D432" s="366">
        <v>4.2288019115566408E-3</v>
      </c>
      <c r="E432" s="366">
        <v>0</v>
      </c>
      <c r="F432" s="366">
        <v>0</v>
      </c>
      <c r="G432" s="366">
        <v>0</v>
      </c>
      <c r="H432" s="366">
        <v>0</v>
      </c>
      <c r="I432" s="366">
        <v>0</v>
      </c>
      <c r="J432" s="366">
        <v>0</v>
      </c>
      <c r="K432" s="359">
        <v>0</v>
      </c>
    </row>
    <row r="433" spans="1:11" x14ac:dyDescent="0.35">
      <c r="A433" s="575"/>
      <c r="B433" s="17" t="s">
        <v>208</v>
      </c>
      <c r="C433" s="366">
        <v>7.6087077060914298E-4</v>
      </c>
      <c r="D433" s="366">
        <v>0</v>
      </c>
      <c r="E433" s="366">
        <v>0</v>
      </c>
      <c r="F433" s="366">
        <v>0</v>
      </c>
      <c r="G433" s="366">
        <v>0</v>
      </c>
      <c r="H433" s="366">
        <v>0</v>
      </c>
      <c r="I433" s="366">
        <v>0</v>
      </c>
      <c r="J433" s="366">
        <v>0</v>
      </c>
      <c r="K433" s="359">
        <v>0</v>
      </c>
    </row>
    <row r="434" spans="1:11" x14ac:dyDescent="0.35">
      <c r="A434" s="575"/>
      <c r="B434" s="17" t="s">
        <v>209</v>
      </c>
      <c r="C434" s="366">
        <v>0</v>
      </c>
      <c r="D434" s="366">
        <v>0</v>
      </c>
      <c r="E434" s="366">
        <v>0</v>
      </c>
      <c r="F434" s="366">
        <v>0</v>
      </c>
      <c r="G434" s="366">
        <v>0</v>
      </c>
      <c r="H434" s="366">
        <v>0</v>
      </c>
      <c r="I434" s="366">
        <v>0</v>
      </c>
      <c r="J434" s="366">
        <v>0</v>
      </c>
      <c r="K434" s="359">
        <v>0</v>
      </c>
    </row>
    <row r="435" spans="1:11" x14ac:dyDescent="0.35">
      <c r="A435" s="575"/>
      <c r="B435" s="17" t="s">
        <v>210</v>
      </c>
      <c r="C435" s="366">
        <v>0</v>
      </c>
      <c r="D435" s="366">
        <v>0</v>
      </c>
      <c r="E435" s="366">
        <v>0</v>
      </c>
      <c r="F435" s="366">
        <v>0</v>
      </c>
      <c r="G435" s="366">
        <v>0</v>
      </c>
      <c r="H435" s="366">
        <v>0</v>
      </c>
      <c r="I435" s="366">
        <v>0</v>
      </c>
      <c r="J435" s="366">
        <v>0</v>
      </c>
      <c r="K435" s="359">
        <v>0</v>
      </c>
    </row>
    <row r="436" spans="1:11" x14ac:dyDescent="0.35">
      <c r="A436" s="575"/>
      <c r="B436" s="17" t="s">
        <v>211</v>
      </c>
      <c r="C436" s="359">
        <v>0</v>
      </c>
      <c r="D436" s="359">
        <v>0</v>
      </c>
      <c r="E436" s="359">
        <v>0</v>
      </c>
      <c r="F436" s="366">
        <v>0.47673423875442861</v>
      </c>
      <c r="G436" s="359">
        <v>0</v>
      </c>
      <c r="H436" s="359">
        <v>0</v>
      </c>
      <c r="I436" s="359">
        <v>0</v>
      </c>
      <c r="J436" s="359">
        <v>0</v>
      </c>
      <c r="K436" s="359">
        <v>0</v>
      </c>
    </row>
    <row r="437" spans="1:11" ht="15" thickBot="1" x14ac:dyDescent="0.4">
      <c r="A437" s="576"/>
      <c r="B437" s="99" t="s">
        <v>212</v>
      </c>
      <c r="C437" s="359">
        <v>0</v>
      </c>
      <c r="D437" s="359">
        <v>0</v>
      </c>
      <c r="E437" s="367">
        <v>0.51925086342511828</v>
      </c>
      <c r="F437" s="359">
        <v>0</v>
      </c>
      <c r="G437" s="359">
        <v>0</v>
      </c>
      <c r="H437" s="359">
        <v>0</v>
      </c>
      <c r="I437" s="359">
        <v>0</v>
      </c>
      <c r="J437" s="359">
        <v>0</v>
      </c>
      <c r="K437" s="368">
        <v>0</v>
      </c>
    </row>
    <row r="438" spans="1:11" x14ac:dyDescent="0.35">
      <c r="A438" s="574" t="s">
        <v>197</v>
      </c>
      <c r="B438" s="98" t="s">
        <v>203</v>
      </c>
      <c r="C438" s="365">
        <v>0.44206778701550659</v>
      </c>
      <c r="D438" s="365">
        <v>1.9676331336089237E-3</v>
      </c>
      <c r="E438" s="365">
        <v>0.42350546868549183</v>
      </c>
      <c r="F438" s="365">
        <v>0</v>
      </c>
      <c r="G438" s="365">
        <v>1</v>
      </c>
      <c r="H438" s="365">
        <v>0</v>
      </c>
      <c r="I438" s="365">
        <v>1</v>
      </c>
      <c r="J438" s="365">
        <v>0</v>
      </c>
      <c r="K438" s="359">
        <v>0</v>
      </c>
    </row>
    <row r="439" spans="1:11" x14ac:dyDescent="0.35">
      <c r="A439" s="575"/>
      <c r="B439" s="17" t="s">
        <v>204</v>
      </c>
      <c r="C439" s="366">
        <v>0.51880687454202934</v>
      </c>
      <c r="D439" s="366">
        <v>0.93055017286523845</v>
      </c>
      <c r="E439" s="366">
        <v>0</v>
      </c>
      <c r="F439" s="366">
        <v>0.25252338022821197</v>
      </c>
      <c r="G439" s="366">
        <v>0</v>
      </c>
      <c r="H439" s="366">
        <v>0</v>
      </c>
      <c r="I439" s="366">
        <v>0</v>
      </c>
      <c r="J439" s="366">
        <v>1</v>
      </c>
      <c r="K439" s="359">
        <v>0</v>
      </c>
    </row>
    <row r="440" spans="1:11" x14ac:dyDescent="0.35">
      <c r="A440" s="575"/>
      <c r="B440" s="17" t="s">
        <v>205</v>
      </c>
      <c r="C440" s="366">
        <v>3.4737826748751602E-2</v>
      </c>
      <c r="D440" s="366">
        <v>2.0253280981146768E-3</v>
      </c>
      <c r="E440" s="366">
        <v>0</v>
      </c>
      <c r="F440" s="366">
        <v>0</v>
      </c>
      <c r="G440" s="366">
        <v>0</v>
      </c>
      <c r="H440" s="366">
        <v>0</v>
      </c>
      <c r="I440" s="366">
        <v>0</v>
      </c>
      <c r="J440" s="366">
        <v>0</v>
      </c>
      <c r="K440" s="359">
        <v>0</v>
      </c>
    </row>
    <row r="441" spans="1:11" x14ac:dyDescent="0.35">
      <c r="A441" s="575"/>
      <c r="B441" s="17" t="s">
        <v>206</v>
      </c>
      <c r="C441" s="366">
        <v>2.9833429335580047E-3</v>
      </c>
      <c r="D441" s="366">
        <v>4.8730113201098733E-2</v>
      </c>
      <c r="E441" s="366">
        <v>0</v>
      </c>
      <c r="F441" s="366">
        <v>0</v>
      </c>
      <c r="G441" s="366">
        <v>0</v>
      </c>
      <c r="H441" s="366">
        <v>0</v>
      </c>
      <c r="I441" s="366">
        <v>0</v>
      </c>
      <c r="J441" s="366">
        <v>0</v>
      </c>
      <c r="K441" s="359">
        <v>0</v>
      </c>
    </row>
    <row r="442" spans="1:11" x14ac:dyDescent="0.35">
      <c r="A442" s="575"/>
      <c r="B442" s="17" t="s">
        <v>207</v>
      </c>
      <c r="C442" s="366">
        <v>8.5328807091857061E-4</v>
      </c>
      <c r="D442" s="366">
        <v>1.6726752701939206E-2</v>
      </c>
      <c r="E442" s="366">
        <v>0</v>
      </c>
      <c r="F442" s="366">
        <v>0</v>
      </c>
      <c r="G442" s="366">
        <v>0</v>
      </c>
      <c r="H442" s="366">
        <v>0</v>
      </c>
      <c r="I442" s="366">
        <v>0</v>
      </c>
      <c r="J442" s="366">
        <v>0</v>
      </c>
      <c r="K442" s="359">
        <v>0</v>
      </c>
    </row>
    <row r="443" spans="1:11" x14ac:dyDescent="0.35">
      <c r="A443" s="575"/>
      <c r="B443" s="17" t="s">
        <v>208</v>
      </c>
      <c r="C443" s="366">
        <v>5.5088068923580332E-4</v>
      </c>
      <c r="D443" s="366">
        <v>0</v>
      </c>
      <c r="E443" s="366">
        <v>0</v>
      </c>
      <c r="F443" s="366">
        <v>0</v>
      </c>
      <c r="G443" s="366">
        <v>0</v>
      </c>
      <c r="H443" s="366">
        <v>0</v>
      </c>
      <c r="I443" s="366">
        <v>0</v>
      </c>
      <c r="J443" s="366">
        <v>0</v>
      </c>
      <c r="K443" s="359">
        <v>0</v>
      </c>
    </row>
    <row r="444" spans="1:11" x14ac:dyDescent="0.35">
      <c r="A444" s="575"/>
      <c r="B444" s="17" t="s">
        <v>209</v>
      </c>
      <c r="C444" s="366">
        <v>0</v>
      </c>
      <c r="D444" s="366">
        <v>0</v>
      </c>
      <c r="E444" s="366">
        <v>0</v>
      </c>
      <c r="F444" s="366">
        <v>0</v>
      </c>
      <c r="G444" s="366">
        <v>0</v>
      </c>
      <c r="H444" s="366">
        <v>0</v>
      </c>
      <c r="I444" s="366">
        <v>0</v>
      </c>
      <c r="J444" s="366">
        <v>0</v>
      </c>
      <c r="K444" s="359">
        <v>0</v>
      </c>
    </row>
    <row r="445" spans="1:11" x14ac:dyDescent="0.35">
      <c r="A445" s="575"/>
      <c r="B445" s="17" t="s">
        <v>210</v>
      </c>
      <c r="C445" s="366">
        <v>0</v>
      </c>
      <c r="D445" s="366">
        <v>0</v>
      </c>
      <c r="E445" s="366">
        <v>0</v>
      </c>
      <c r="F445" s="366">
        <v>0</v>
      </c>
      <c r="G445" s="366">
        <v>0</v>
      </c>
      <c r="H445" s="366">
        <v>0</v>
      </c>
      <c r="I445" s="366">
        <v>0</v>
      </c>
      <c r="J445" s="366">
        <v>0</v>
      </c>
      <c r="K445" s="359">
        <v>0</v>
      </c>
    </row>
    <row r="446" spans="1:11" x14ac:dyDescent="0.35">
      <c r="A446" s="575"/>
      <c r="B446" s="17" t="s">
        <v>211</v>
      </c>
      <c r="C446" s="359">
        <v>0</v>
      </c>
      <c r="D446" s="359">
        <v>0</v>
      </c>
      <c r="E446" s="359">
        <v>0</v>
      </c>
      <c r="F446" s="366">
        <v>0.74747661977178792</v>
      </c>
      <c r="G446" s="359">
        <v>0</v>
      </c>
      <c r="H446" s="359">
        <v>0</v>
      </c>
      <c r="I446" s="359">
        <v>0</v>
      </c>
      <c r="J446" s="359">
        <v>0</v>
      </c>
      <c r="K446" s="359">
        <v>0</v>
      </c>
    </row>
    <row r="447" spans="1:11" ht="15" thickBot="1" x14ac:dyDescent="0.4">
      <c r="A447" s="576"/>
      <c r="B447" s="99" t="s">
        <v>212</v>
      </c>
      <c r="C447" s="359">
        <v>0</v>
      </c>
      <c r="D447" s="359">
        <v>0</v>
      </c>
      <c r="E447" s="367">
        <v>0.57649453131450823</v>
      </c>
      <c r="F447" s="359">
        <v>0</v>
      </c>
      <c r="G447" s="359">
        <v>0</v>
      </c>
      <c r="H447" s="359">
        <v>0</v>
      </c>
      <c r="I447" s="359">
        <v>0</v>
      </c>
      <c r="J447" s="359">
        <v>0</v>
      </c>
      <c r="K447" s="368">
        <v>0</v>
      </c>
    </row>
    <row r="448" spans="1:11" x14ac:dyDescent="0.35">
      <c r="A448" s="574" t="s">
        <v>218</v>
      </c>
      <c r="B448" s="98" t="s">
        <v>203</v>
      </c>
      <c r="C448" s="365">
        <v>0.44206778701550697</v>
      </c>
      <c r="D448" s="365">
        <v>1.9676331336089207E-3</v>
      </c>
      <c r="E448" s="365">
        <v>0.89458946394848626</v>
      </c>
      <c r="F448" s="365">
        <v>0</v>
      </c>
      <c r="G448" s="365">
        <v>1</v>
      </c>
      <c r="H448" s="365">
        <v>0</v>
      </c>
      <c r="I448" s="365">
        <v>1</v>
      </c>
      <c r="J448" s="365">
        <v>0</v>
      </c>
      <c r="K448" s="359">
        <v>0</v>
      </c>
    </row>
    <row r="449" spans="1:11" x14ac:dyDescent="0.35">
      <c r="A449" s="575"/>
      <c r="B449" s="17" t="s">
        <v>204</v>
      </c>
      <c r="C449" s="366">
        <v>0.51880687454202901</v>
      </c>
      <c r="D449" s="366">
        <v>0.93055017286523845</v>
      </c>
      <c r="E449" s="366">
        <v>0</v>
      </c>
      <c r="F449" s="366">
        <v>0.25252338022821202</v>
      </c>
      <c r="G449" s="366">
        <v>0</v>
      </c>
      <c r="H449" s="366">
        <v>0</v>
      </c>
      <c r="I449" s="366">
        <v>0</v>
      </c>
      <c r="J449" s="366">
        <v>1</v>
      </c>
      <c r="K449" s="359">
        <v>0</v>
      </c>
    </row>
    <row r="450" spans="1:11" x14ac:dyDescent="0.35">
      <c r="A450" s="575"/>
      <c r="B450" s="17" t="s">
        <v>205</v>
      </c>
      <c r="C450" s="366">
        <v>3.4737826748751595E-2</v>
      </c>
      <c r="D450" s="366">
        <v>2.0253280981146812E-3</v>
      </c>
      <c r="E450" s="366">
        <v>0</v>
      </c>
      <c r="F450" s="366">
        <v>0</v>
      </c>
      <c r="G450" s="366">
        <v>0</v>
      </c>
      <c r="H450" s="366">
        <v>0</v>
      </c>
      <c r="I450" s="366">
        <v>0</v>
      </c>
      <c r="J450" s="366">
        <v>0</v>
      </c>
      <c r="K450" s="359">
        <v>0</v>
      </c>
    </row>
    <row r="451" spans="1:11" x14ac:dyDescent="0.35">
      <c r="A451" s="575"/>
      <c r="B451" s="17" t="s">
        <v>206</v>
      </c>
      <c r="C451" s="366">
        <v>2.9833429335580099E-3</v>
      </c>
      <c r="D451" s="366">
        <v>4.873011320109872E-2</v>
      </c>
      <c r="E451" s="366">
        <v>0</v>
      </c>
      <c r="F451" s="366">
        <v>0</v>
      </c>
      <c r="G451" s="366">
        <v>0</v>
      </c>
      <c r="H451" s="366">
        <v>0</v>
      </c>
      <c r="I451" s="366">
        <v>0</v>
      </c>
      <c r="J451" s="366">
        <v>0</v>
      </c>
      <c r="K451" s="359">
        <v>0</v>
      </c>
    </row>
    <row r="452" spans="1:11" x14ac:dyDescent="0.35">
      <c r="A452" s="575"/>
      <c r="B452" s="17" t="s">
        <v>207</v>
      </c>
      <c r="C452" s="366">
        <v>8.5328807091857094E-4</v>
      </c>
      <c r="D452" s="366">
        <v>1.6726752701939206E-2</v>
      </c>
      <c r="E452" s="366">
        <v>0</v>
      </c>
      <c r="F452" s="366">
        <v>0</v>
      </c>
      <c r="G452" s="366">
        <v>0</v>
      </c>
      <c r="H452" s="366">
        <v>0</v>
      </c>
      <c r="I452" s="366">
        <v>0</v>
      </c>
      <c r="J452" s="366">
        <v>0</v>
      </c>
      <c r="K452" s="359">
        <v>0</v>
      </c>
    </row>
    <row r="453" spans="1:11" x14ac:dyDescent="0.35">
      <c r="A453" s="575"/>
      <c r="B453" s="17" t="s">
        <v>208</v>
      </c>
      <c r="C453" s="366">
        <v>5.5088068923580299E-4</v>
      </c>
      <c r="D453" s="366">
        <v>0</v>
      </c>
      <c r="E453" s="366">
        <v>0</v>
      </c>
      <c r="F453" s="366">
        <v>0</v>
      </c>
      <c r="G453" s="366">
        <v>0</v>
      </c>
      <c r="H453" s="366">
        <v>0</v>
      </c>
      <c r="I453" s="366">
        <v>0</v>
      </c>
      <c r="J453" s="366">
        <v>0</v>
      </c>
      <c r="K453" s="359">
        <v>0</v>
      </c>
    </row>
    <row r="454" spans="1:11" x14ac:dyDescent="0.35">
      <c r="A454" s="575"/>
      <c r="B454" s="17" t="s">
        <v>209</v>
      </c>
      <c r="C454" s="366">
        <v>0</v>
      </c>
      <c r="D454" s="366">
        <v>0</v>
      </c>
      <c r="E454" s="366">
        <v>0</v>
      </c>
      <c r="F454" s="366">
        <v>0</v>
      </c>
      <c r="G454" s="366">
        <v>0</v>
      </c>
      <c r="H454" s="366">
        <v>0</v>
      </c>
      <c r="I454" s="366">
        <v>0</v>
      </c>
      <c r="J454" s="366">
        <v>0</v>
      </c>
      <c r="K454" s="359">
        <v>0</v>
      </c>
    </row>
    <row r="455" spans="1:11" x14ac:dyDescent="0.35">
      <c r="A455" s="575"/>
      <c r="B455" s="17" t="s">
        <v>210</v>
      </c>
      <c r="C455" s="366">
        <v>0</v>
      </c>
      <c r="D455" s="366">
        <v>0</v>
      </c>
      <c r="E455" s="366">
        <v>0</v>
      </c>
      <c r="F455" s="366">
        <v>0</v>
      </c>
      <c r="G455" s="366">
        <v>0</v>
      </c>
      <c r="H455" s="366">
        <v>0</v>
      </c>
      <c r="I455" s="366">
        <v>0</v>
      </c>
      <c r="J455" s="366">
        <v>0</v>
      </c>
      <c r="K455" s="359">
        <v>0</v>
      </c>
    </row>
    <row r="456" spans="1:11" x14ac:dyDescent="0.35">
      <c r="A456" s="575"/>
      <c r="B456" s="17" t="s">
        <v>211</v>
      </c>
      <c r="C456" s="359">
        <v>0</v>
      </c>
      <c r="D456" s="359">
        <v>0</v>
      </c>
      <c r="E456" s="359">
        <v>0</v>
      </c>
      <c r="F456" s="366">
        <v>0.74747661977178792</v>
      </c>
      <c r="G456" s="359">
        <v>0</v>
      </c>
      <c r="H456" s="359">
        <v>0</v>
      </c>
      <c r="I456" s="359">
        <v>0</v>
      </c>
      <c r="J456" s="359">
        <v>0</v>
      </c>
      <c r="K456" s="359">
        <v>0</v>
      </c>
    </row>
    <row r="457" spans="1:11" ht="15" thickBot="1" x14ac:dyDescent="0.4">
      <c r="A457" s="576"/>
      <c r="B457" s="99" t="s">
        <v>212</v>
      </c>
      <c r="C457" s="359">
        <v>0</v>
      </c>
      <c r="D457" s="359">
        <v>0</v>
      </c>
      <c r="E457" s="367">
        <v>0.10541053605151375</v>
      </c>
      <c r="F457" s="359">
        <v>0</v>
      </c>
      <c r="G457" s="359">
        <v>0</v>
      </c>
      <c r="H457" s="359">
        <v>0</v>
      </c>
      <c r="I457" s="359">
        <v>0</v>
      </c>
      <c r="J457" s="359">
        <v>0</v>
      </c>
      <c r="K457" s="368">
        <v>0</v>
      </c>
    </row>
    <row r="458" spans="1:11" x14ac:dyDescent="0.35">
      <c r="A458" s="574" t="s">
        <v>198</v>
      </c>
      <c r="B458" s="98" t="s">
        <v>203</v>
      </c>
      <c r="C458" s="365">
        <v>0.44206778701550697</v>
      </c>
      <c r="D458" s="365">
        <v>1.9676331336089207E-3</v>
      </c>
      <c r="E458" s="365">
        <v>0.94755685120850497</v>
      </c>
      <c r="F458" s="365">
        <v>0</v>
      </c>
      <c r="G458" s="365">
        <v>1</v>
      </c>
      <c r="H458" s="365">
        <v>0</v>
      </c>
      <c r="I458" s="365">
        <v>1</v>
      </c>
      <c r="J458" s="365">
        <v>0</v>
      </c>
      <c r="K458" s="359">
        <v>0</v>
      </c>
    </row>
    <row r="459" spans="1:11" x14ac:dyDescent="0.35">
      <c r="A459" s="575"/>
      <c r="B459" s="17" t="s">
        <v>204</v>
      </c>
      <c r="C459" s="366">
        <v>0.51880687454202901</v>
      </c>
      <c r="D459" s="366">
        <v>0.93055017286523845</v>
      </c>
      <c r="E459" s="366">
        <v>0</v>
      </c>
      <c r="F459" s="366">
        <v>0.25252338022821202</v>
      </c>
      <c r="G459" s="366">
        <v>0</v>
      </c>
      <c r="H459" s="366">
        <v>0</v>
      </c>
      <c r="I459" s="366">
        <v>0</v>
      </c>
      <c r="J459" s="366">
        <v>1</v>
      </c>
      <c r="K459" s="359">
        <v>0</v>
      </c>
    </row>
    <row r="460" spans="1:11" x14ac:dyDescent="0.35">
      <c r="A460" s="575"/>
      <c r="B460" s="17" t="s">
        <v>205</v>
      </c>
      <c r="C460" s="366">
        <v>3.4737826748751602E-2</v>
      </c>
      <c r="D460" s="366">
        <v>2.0253280981146807E-3</v>
      </c>
      <c r="E460" s="366">
        <v>0</v>
      </c>
      <c r="F460" s="366">
        <v>0</v>
      </c>
      <c r="G460" s="366">
        <v>0</v>
      </c>
      <c r="H460" s="366">
        <v>0</v>
      </c>
      <c r="I460" s="366">
        <v>0</v>
      </c>
      <c r="J460" s="366">
        <v>0</v>
      </c>
      <c r="K460" s="359">
        <v>0</v>
      </c>
    </row>
    <row r="461" spans="1:11" x14ac:dyDescent="0.35">
      <c r="A461" s="575"/>
      <c r="B461" s="17" t="s">
        <v>206</v>
      </c>
      <c r="C461" s="366">
        <v>2.9833429335580099E-3</v>
      </c>
      <c r="D461" s="366">
        <v>4.8730113201098713E-2</v>
      </c>
      <c r="E461" s="366">
        <v>0</v>
      </c>
      <c r="F461" s="366">
        <v>0</v>
      </c>
      <c r="G461" s="366">
        <v>0</v>
      </c>
      <c r="H461" s="366">
        <v>0</v>
      </c>
      <c r="I461" s="366">
        <v>0</v>
      </c>
      <c r="J461" s="366">
        <v>0</v>
      </c>
      <c r="K461" s="359">
        <v>0</v>
      </c>
    </row>
    <row r="462" spans="1:11" x14ac:dyDescent="0.35">
      <c r="A462" s="575"/>
      <c r="B462" s="17" t="s">
        <v>207</v>
      </c>
      <c r="C462" s="366">
        <v>8.5328807091857094E-4</v>
      </c>
      <c r="D462" s="366">
        <v>1.6726752701939206E-2</v>
      </c>
      <c r="E462" s="366">
        <v>0</v>
      </c>
      <c r="F462" s="366">
        <v>0</v>
      </c>
      <c r="G462" s="366">
        <v>0</v>
      </c>
      <c r="H462" s="366">
        <v>0</v>
      </c>
      <c r="I462" s="366">
        <v>0</v>
      </c>
      <c r="J462" s="366">
        <v>0</v>
      </c>
      <c r="K462" s="359">
        <v>0</v>
      </c>
    </row>
    <row r="463" spans="1:11" x14ac:dyDescent="0.35">
      <c r="A463" s="575"/>
      <c r="B463" s="17" t="s">
        <v>208</v>
      </c>
      <c r="C463" s="366">
        <v>5.5088068923580299E-4</v>
      </c>
      <c r="D463" s="366">
        <v>0</v>
      </c>
      <c r="E463" s="366">
        <v>0</v>
      </c>
      <c r="F463" s="366">
        <v>0</v>
      </c>
      <c r="G463" s="366">
        <v>0</v>
      </c>
      <c r="H463" s="366">
        <v>0</v>
      </c>
      <c r="I463" s="366">
        <v>0</v>
      </c>
      <c r="J463" s="366">
        <v>0</v>
      </c>
      <c r="K463" s="359">
        <v>0</v>
      </c>
    </row>
    <row r="464" spans="1:11" x14ac:dyDescent="0.35">
      <c r="A464" s="575"/>
      <c r="B464" s="17" t="s">
        <v>209</v>
      </c>
      <c r="C464" s="366">
        <v>0</v>
      </c>
      <c r="D464" s="366">
        <v>0</v>
      </c>
      <c r="E464" s="366">
        <v>0</v>
      </c>
      <c r="F464" s="366">
        <v>0</v>
      </c>
      <c r="G464" s="366">
        <v>0</v>
      </c>
      <c r="H464" s="366">
        <v>0</v>
      </c>
      <c r="I464" s="366">
        <v>0</v>
      </c>
      <c r="J464" s="366">
        <v>0</v>
      </c>
      <c r="K464" s="359">
        <v>0</v>
      </c>
    </row>
    <row r="465" spans="1:11" x14ac:dyDescent="0.35">
      <c r="A465" s="575"/>
      <c r="B465" s="17" t="s">
        <v>210</v>
      </c>
      <c r="C465" s="366">
        <v>0</v>
      </c>
      <c r="D465" s="366">
        <v>0</v>
      </c>
      <c r="E465" s="366">
        <v>0</v>
      </c>
      <c r="F465" s="366">
        <v>0</v>
      </c>
      <c r="G465" s="366">
        <v>0</v>
      </c>
      <c r="H465" s="366">
        <v>0</v>
      </c>
      <c r="I465" s="366">
        <v>0</v>
      </c>
      <c r="J465" s="366">
        <v>0</v>
      </c>
      <c r="K465" s="359">
        <v>0</v>
      </c>
    </row>
    <row r="466" spans="1:11" x14ac:dyDescent="0.35">
      <c r="A466" s="575"/>
      <c r="B466" s="17" t="s">
        <v>211</v>
      </c>
      <c r="C466" s="359">
        <v>0</v>
      </c>
      <c r="D466" s="359">
        <v>0</v>
      </c>
      <c r="E466" s="359">
        <v>0</v>
      </c>
      <c r="F466" s="366">
        <v>0.74747661977178803</v>
      </c>
      <c r="G466" s="359">
        <v>0</v>
      </c>
      <c r="H466" s="359">
        <v>0</v>
      </c>
      <c r="I466" s="359">
        <v>0</v>
      </c>
      <c r="J466" s="359">
        <v>0</v>
      </c>
      <c r="K466" s="359">
        <v>0</v>
      </c>
    </row>
    <row r="467" spans="1:11" ht="15" thickBot="1" x14ac:dyDescent="0.4">
      <c r="A467" s="576"/>
      <c r="B467" s="99" t="s">
        <v>212</v>
      </c>
      <c r="C467" s="359">
        <v>0</v>
      </c>
      <c r="D467" s="359">
        <v>0</v>
      </c>
      <c r="E467" s="367">
        <v>5.2443148791494934E-2</v>
      </c>
      <c r="F467" s="359">
        <v>0</v>
      </c>
      <c r="G467" s="359">
        <v>0</v>
      </c>
      <c r="H467" s="359">
        <v>0</v>
      </c>
      <c r="I467" s="359">
        <v>0</v>
      </c>
      <c r="J467" s="359">
        <v>0</v>
      </c>
      <c r="K467" s="368">
        <v>0</v>
      </c>
    </row>
    <row r="468" spans="1:11" x14ac:dyDescent="0.35">
      <c r="A468" s="574" t="s">
        <v>140</v>
      </c>
      <c r="B468" s="98" t="s">
        <v>203</v>
      </c>
      <c r="C468" s="365">
        <v>0.44206778701550697</v>
      </c>
      <c r="D468" s="365">
        <v>1.9676331336089207E-3</v>
      </c>
      <c r="E468" s="365">
        <v>0.75830955408619249</v>
      </c>
      <c r="F468" s="365">
        <v>0</v>
      </c>
      <c r="G468" s="365">
        <v>1</v>
      </c>
      <c r="H468" s="365">
        <v>0</v>
      </c>
      <c r="I468" s="365">
        <v>1</v>
      </c>
      <c r="J468" s="365">
        <v>0</v>
      </c>
      <c r="K468" s="359">
        <v>0</v>
      </c>
    </row>
    <row r="469" spans="1:11" x14ac:dyDescent="0.35">
      <c r="A469" s="575"/>
      <c r="B469" s="17" t="s">
        <v>204</v>
      </c>
      <c r="C469" s="366">
        <v>0.51880687454202901</v>
      </c>
      <c r="D469" s="366">
        <v>0.93055017286523845</v>
      </c>
      <c r="E469" s="366">
        <v>0</v>
      </c>
      <c r="F469" s="366">
        <v>0.25252338022821197</v>
      </c>
      <c r="G469" s="366">
        <v>0</v>
      </c>
      <c r="H469" s="366">
        <v>0</v>
      </c>
      <c r="I469" s="366">
        <v>0</v>
      </c>
      <c r="J469" s="366">
        <v>1</v>
      </c>
      <c r="K469" s="359">
        <v>0</v>
      </c>
    </row>
    <row r="470" spans="1:11" x14ac:dyDescent="0.35">
      <c r="A470" s="575"/>
      <c r="B470" s="17" t="s">
        <v>205</v>
      </c>
      <c r="C470" s="366">
        <v>3.4737826748751602E-2</v>
      </c>
      <c r="D470" s="366">
        <v>2.0253280981146807E-3</v>
      </c>
      <c r="E470" s="366">
        <v>0</v>
      </c>
      <c r="F470" s="366">
        <v>0</v>
      </c>
      <c r="G470" s="366">
        <v>0</v>
      </c>
      <c r="H470" s="366">
        <v>0</v>
      </c>
      <c r="I470" s="366">
        <v>0</v>
      </c>
      <c r="J470" s="366">
        <v>0</v>
      </c>
      <c r="K470" s="359">
        <v>0</v>
      </c>
    </row>
    <row r="471" spans="1:11" x14ac:dyDescent="0.35">
      <c r="A471" s="575"/>
      <c r="B471" s="17" t="s">
        <v>206</v>
      </c>
      <c r="C471" s="366">
        <v>2.9833429335580099E-3</v>
      </c>
      <c r="D471" s="366">
        <v>4.8730113201098713E-2</v>
      </c>
      <c r="E471" s="366">
        <v>0</v>
      </c>
      <c r="F471" s="366">
        <v>0</v>
      </c>
      <c r="G471" s="366">
        <v>0</v>
      </c>
      <c r="H471" s="366">
        <v>0</v>
      </c>
      <c r="I471" s="366">
        <v>0</v>
      </c>
      <c r="J471" s="366">
        <v>0</v>
      </c>
      <c r="K471" s="359">
        <v>0</v>
      </c>
    </row>
    <row r="472" spans="1:11" x14ac:dyDescent="0.35">
      <c r="A472" s="575"/>
      <c r="B472" s="17" t="s">
        <v>207</v>
      </c>
      <c r="C472" s="366">
        <v>8.5328807091857104E-4</v>
      </c>
      <c r="D472" s="366">
        <v>1.6726752701939206E-2</v>
      </c>
      <c r="E472" s="366">
        <v>0</v>
      </c>
      <c r="F472" s="366">
        <v>0</v>
      </c>
      <c r="G472" s="366">
        <v>0</v>
      </c>
      <c r="H472" s="366">
        <v>0</v>
      </c>
      <c r="I472" s="366">
        <v>0</v>
      </c>
      <c r="J472" s="366">
        <v>0</v>
      </c>
      <c r="K472" s="359">
        <v>0</v>
      </c>
    </row>
    <row r="473" spans="1:11" x14ac:dyDescent="0.35">
      <c r="A473" s="575"/>
      <c r="B473" s="17" t="s">
        <v>208</v>
      </c>
      <c r="C473" s="366">
        <v>5.5088068923580299E-4</v>
      </c>
      <c r="D473" s="366">
        <v>0</v>
      </c>
      <c r="E473" s="366">
        <v>0</v>
      </c>
      <c r="F473" s="366">
        <v>0</v>
      </c>
      <c r="G473" s="366">
        <v>0</v>
      </c>
      <c r="H473" s="366">
        <v>0</v>
      </c>
      <c r="I473" s="366">
        <v>0</v>
      </c>
      <c r="J473" s="366">
        <v>0</v>
      </c>
      <c r="K473" s="359">
        <v>0</v>
      </c>
    </row>
    <row r="474" spans="1:11" x14ac:dyDescent="0.35">
      <c r="A474" s="575"/>
      <c r="B474" s="17" t="s">
        <v>209</v>
      </c>
      <c r="C474" s="366">
        <v>0</v>
      </c>
      <c r="D474" s="366">
        <v>0</v>
      </c>
      <c r="E474" s="366">
        <v>0</v>
      </c>
      <c r="F474" s="366">
        <v>0</v>
      </c>
      <c r="G474" s="366">
        <v>0</v>
      </c>
      <c r="H474" s="366">
        <v>0</v>
      </c>
      <c r="I474" s="366">
        <v>0</v>
      </c>
      <c r="J474" s="366">
        <v>0</v>
      </c>
      <c r="K474" s="359">
        <v>0</v>
      </c>
    </row>
    <row r="475" spans="1:11" x14ac:dyDescent="0.35">
      <c r="A475" s="575"/>
      <c r="B475" s="17" t="s">
        <v>210</v>
      </c>
      <c r="C475" s="366">
        <v>0</v>
      </c>
      <c r="D475" s="366">
        <v>0</v>
      </c>
      <c r="E475" s="366">
        <v>0</v>
      </c>
      <c r="F475" s="366">
        <v>0</v>
      </c>
      <c r="G475" s="366">
        <v>0</v>
      </c>
      <c r="H475" s="366">
        <v>0</v>
      </c>
      <c r="I475" s="366">
        <v>0</v>
      </c>
      <c r="J475" s="366">
        <v>0</v>
      </c>
      <c r="K475" s="359">
        <v>0</v>
      </c>
    </row>
    <row r="476" spans="1:11" x14ac:dyDescent="0.35">
      <c r="A476" s="575"/>
      <c r="B476" s="17" t="s">
        <v>211</v>
      </c>
      <c r="C476" s="359">
        <v>0</v>
      </c>
      <c r="D476" s="359">
        <v>0</v>
      </c>
      <c r="E476" s="359">
        <v>0</v>
      </c>
      <c r="F476" s="366">
        <v>0.74747661977178792</v>
      </c>
      <c r="G476" s="359">
        <v>0</v>
      </c>
      <c r="H476" s="359">
        <v>0</v>
      </c>
      <c r="I476" s="359">
        <v>0</v>
      </c>
      <c r="J476" s="359">
        <v>0</v>
      </c>
      <c r="K476" s="359">
        <v>0</v>
      </c>
    </row>
    <row r="477" spans="1:11" ht="15" thickBot="1" x14ac:dyDescent="0.4">
      <c r="A477" s="576"/>
      <c r="B477" s="99" t="s">
        <v>212</v>
      </c>
      <c r="C477" s="359">
        <v>0</v>
      </c>
      <c r="D477" s="359">
        <v>0</v>
      </c>
      <c r="E477" s="367">
        <v>0.24169044591380737</v>
      </c>
      <c r="F477" s="359">
        <v>0</v>
      </c>
      <c r="G477" s="359">
        <v>0</v>
      </c>
      <c r="H477" s="359">
        <v>0</v>
      </c>
      <c r="I477" s="359">
        <v>0</v>
      </c>
      <c r="J477" s="359">
        <v>0</v>
      </c>
      <c r="K477" s="368">
        <v>0</v>
      </c>
    </row>
    <row r="478" spans="1:11" x14ac:dyDescent="0.35">
      <c r="A478" s="572" t="s">
        <v>199</v>
      </c>
      <c r="B478" s="369" t="s">
        <v>203</v>
      </c>
      <c r="C478" s="370">
        <v>0.44206778701550697</v>
      </c>
      <c r="D478" s="370">
        <v>1.9676331336089207E-3</v>
      </c>
      <c r="E478" s="370">
        <v>0.50710267737609982</v>
      </c>
      <c r="F478" s="370">
        <v>0</v>
      </c>
      <c r="G478" s="370">
        <v>1</v>
      </c>
      <c r="H478" s="370">
        <v>0</v>
      </c>
      <c r="I478" s="370">
        <v>1</v>
      </c>
      <c r="J478" s="370">
        <v>0</v>
      </c>
      <c r="K478" s="359">
        <v>0</v>
      </c>
    </row>
    <row r="479" spans="1:11" x14ac:dyDescent="0.35">
      <c r="A479" s="572"/>
      <c r="B479" s="17" t="s">
        <v>204</v>
      </c>
      <c r="C479" s="366">
        <v>0.51880687454202901</v>
      </c>
      <c r="D479" s="366">
        <v>0.93055017286523845</v>
      </c>
      <c r="E479" s="366">
        <v>0</v>
      </c>
      <c r="F479" s="366">
        <v>0.25252338022821202</v>
      </c>
      <c r="G479" s="366">
        <v>0</v>
      </c>
      <c r="H479" s="366">
        <v>0</v>
      </c>
      <c r="I479" s="366">
        <v>0</v>
      </c>
      <c r="J479" s="366">
        <v>1</v>
      </c>
      <c r="K479" s="359">
        <v>0</v>
      </c>
    </row>
    <row r="480" spans="1:11" x14ac:dyDescent="0.35">
      <c r="A480" s="572"/>
      <c r="B480" s="17" t="s">
        <v>205</v>
      </c>
      <c r="C480" s="366">
        <v>3.4737826748751602E-2</v>
      </c>
      <c r="D480" s="366">
        <v>2.0253280981146807E-3</v>
      </c>
      <c r="E480" s="366">
        <v>0</v>
      </c>
      <c r="F480" s="366">
        <v>0</v>
      </c>
      <c r="G480" s="366">
        <v>0</v>
      </c>
      <c r="H480" s="366">
        <v>0</v>
      </c>
      <c r="I480" s="366">
        <v>0</v>
      </c>
      <c r="J480" s="366">
        <v>0</v>
      </c>
      <c r="K480" s="359">
        <v>0</v>
      </c>
    </row>
    <row r="481" spans="1:11" x14ac:dyDescent="0.35">
      <c r="A481" s="572"/>
      <c r="B481" s="17" t="s">
        <v>206</v>
      </c>
      <c r="C481" s="366">
        <v>2.9833429335580099E-3</v>
      </c>
      <c r="D481" s="366">
        <v>4.8730113201098726E-2</v>
      </c>
      <c r="E481" s="366">
        <v>0</v>
      </c>
      <c r="F481" s="366">
        <v>0</v>
      </c>
      <c r="G481" s="366">
        <v>0</v>
      </c>
      <c r="H481" s="366">
        <v>0</v>
      </c>
      <c r="I481" s="366">
        <v>0</v>
      </c>
      <c r="J481" s="366">
        <v>0</v>
      </c>
      <c r="K481" s="359">
        <v>0</v>
      </c>
    </row>
    <row r="482" spans="1:11" x14ac:dyDescent="0.35">
      <c r="A482" s="572"/>
      <c r="B482" s="17" t="s">
        <v>207</v>
      </c>
      <c r="C482" s="366">
        <v>8.5328807091857104E-4</v>
      </c>
      <c r="D482" s="366">
        <v>1.6726752701939209E-2</v>
      </c>
      <c r="E482" s="366">
        <v>0</v>
      </c>
      <c r="F482" s="366">
        <v>0</v>
      </c>
      <c r="G482" s="366">
        <v>0</v>
      </c>
      <c r="H482" s="366">
        <v>0</v>
      </c>
      <c r="I482" s="366">
        <v>0</v>
      </c>
      <c r="J482" s="366">
        <v>0</v>
      </c>
      <c r="K482" s="359">
        <v>0</v>
      </c>
    </row>
    <row r="483" spans="1:11" x14ac:dyDescent="0.35">
      <c r="A483" s="572"/>
      <c r="B483" s="17" t="s">
        <v>208</v>
      </c>
      <c r="C483" s="366">
        <v>5.5088068923580299E-4</v>
      </c>
      <c r="D483" s="366">
        <v>0</v>
      </c>
      <c r="E483" s="366">
        <v>0</v>
      </c>
      <c r="F483" s="366">
        <v>0</v>
      </c>
      <c r="G483" s="366">
        <v>0</v>
      </c>
      <c r="H483" s="366">
        <v>0</v>
      </c>
      <c r="I483" s="366">
        <v>0</v>
      </c>
      <c r="J483" s="366">
        <v>0</v>
      </c>
      <c r="K483" s="359">
        <v>0</v>
      </c>
    </row>
    <row r="484" spans="1:11" x14ac:dyDescent="0.35">
      <c r="A484" s="572"/>
      <c r="B484" s="17" t="s">
        <v>209</v>
      </c>
      <c r="C484" s="366">
        <v>0</v>
      </c>
      <c r="D484" s="366">
        <v>0</v>
      </c>
      <c r="E484" s="366">
        <v>0</v>
      </c>
      <c r="F484" s="366">
        <v>0</v>
      </c>
      <c r="G484" s="366">
        <v>0</v>
      </c>
      <c r="H484" s="366">
        <v>0</v>
      </c>
      <c r="I484" s="366">
        <v>0</v>
      </c>
      <c r="J484" s="366">
        <v>0</v>
      </c>
      <c r="K484" s="359">
        <v>0</v>
      </c>
    </row>
    <row r="485" spans="1:11" x14ac:dyDescent="0.35">
      <c r="A485" s="572"/>
      <c r="B485" s="17" t="s">
        <v>210</v>
      </c>
      <c r="C485" s="366">
        <v>0</v>
      </c>
      <c r="D485" s="366">
        <v>0</v>
      </c>
      <c r="E485" s="366">
        <v>0</v>
      </c>
      <c r="F485" s="366">
        <v>0</v>
      </c>
      <c r="G485" s="366">
        <v>0</v>
      </c>
      <c r="H485" s="366">
        <v>0</v>
      </c>
      <c r="I485" s="366">
        <v>0</v>
      </c>
      <c r="J485" s="366">
        <v>0</v>
      </c>
      <c r="K485" s="359">
        <v>0</v>
      </c>
    </row>
    <row r="486" spans="1:11" x14ac:dyDescent="0.35">
      <c r="A486" s="572"/>
      <c r="B486" s="17" t="s">
        <v>211</v>
      </c>
      <c r="C486" s="359">
        <v>0</v>
      </c>
      <c r="D486" s="359">
        <v>0</v>
      </c>
      <c r="E486" s="359">
        <v>0</v>
      </c>
      <c r="F486" s="366">
        <v>0.74747661977178803</v>
      </c>
      <c r="G486" s="359">
        <v>0</v>
      </c>
      <c r="H486" s="359">
        <v>0</v>
      </c>
      <c r="I486" s="359">
        <v>0</v>
      </c>
      <c r="J486" s="359">
        <v>0</v>
      </c>
      <c r="K486" s="359">
        <v>0</v>
      </c>
    </row>
    <row r="487" spans="1:11" ht="15" thickBot="1" x14ac:dyDescent="0.4">
      <c r="A487" s="572"/>
      <c r="B487" s="371" t="s">
        <v>212</v>
      </c>
      <c r="C487" s="359">
        <v>0</v>
      </c>
      <c r="D487" s="359">
        <v>0</v>
      </c>
      <c r="E487" s="372">
        <v>0.49289732262390024</v>
      </c>
      <c r="F487" s="359">
        <v>0</v>
      </c>
      <c r="G487" s="359">
        <v>0</v>
      </c>
      <c r="H487" s="359">
        <v>0</v>
      </c>
      <c r="I487" s="359">
        <v>0</v>
      </c>
      <c r="J487" s="359">
        <v>0</v>
      </c>
      <c r="K487" s="372">
        <v>0</v>
      </c>
    </row>
    <row r="488" spans="1:11" x14ac:dyDescent="0.35">
      <c r="A488" s="574" t="s">
        <v>142</v>
      </c>
      <c r="B488" s="98" t="s">
        <v>203</v>
      </c>
      <c r="C488" s="365">
        <v>0.44206778701550692</v>
      </c>
      <c r="D488" s="365">
        <v>1.9676331336089207E-3</v>
      </c>
      <c r="E488" s="365">
        <v>0.40250717061131558</v>
      </c>
      <c r="F488" s="365">
        <v>0</v>
      </c>
      <c r="G488" s="365">
        <v>1</v>
      </c>
      <c r="H488" s="365">
        <v>0</v>
      </c>
      <c r="I488" s="365">
        <v>1</v>
      </c>
      <c r="J488" s="365">
        <v>0</v>
      </c>
      <c r="K488" s="359">
        <v>0</v>
      </c>
    </row>
    <row r="489" spans="1:11" x14ac:dyDescent="0.35">
      <c r="A489" s="575"/>
      <c r="B489" s="17" t="s">
        <v>204</v>
      </c>
      <c r="C489" s="366">
        <v>0.5188068745420289</v>
      </c>
      <c r="D489" s="366">
        <v>0.93055017286523845</v>
      </c>
      <c r="E489" s="366">
        <v>0</v>
      </c>
      <c r="F489" s="366">
        <v>0.25252338022821202</v>
      </c>
      <c r="G489" s="366">
        <v>0</v>
      </c>
      <c r="H489" s="366">
        <v>0</v>
      </c>
      <c r="I489" s="366">
        <v>0</v>
      </c>
      <c r="J489" s="366">
        <v>1</v>
      </c>
      <c r="K489" s="359">
        <v>0</v>
      </c>
    </row>
    <row r="490" spans="1:11" x14ac:dyDescent="0.35">
      <c r="A490" s="575"/>
      <c r="B490" s="17" t="s">
        <v>205</v>
      </c>
      <c r="C490" s="366">
        <v>3.4737826748751595E-2</v>
      </c>
      <c r="D490" s="366">
        <v>2.0253280981146807E-3</v>
      </c>
      <c r="E490" s="366">
        <v>0</v>
      </c>
      <c r="F490" s="366">
        <v>0</v>
      </c>
      <c r="G490" s="366">
        <v>0</v>
      </c>
      <c r="H490" s="366">
        <v>0</v>
      </c>
      <c r="I490" s="366">
        <v>0</v>
      </c>
      <c r="J490" s="366">
        <v>0</v>
      </c>
      <c r="K490" s="359">
        <v>0</v>
      </c>
    </row>
    <row r="491" spans="1:11" x14ac:dyDescent="0.35">
      <c r="A491" s="575"/>
      <c r="B491" s="17" t="s">
        <v>206</v>
      </c>
      <c r="C491" s="366">
        <v>2.9833429335580095E-3</v>
      </c>
      <c r="D491" s="366">
        <v>4.873011320109872E-2</v>
      </c>
      <c r="E491" s="366">
        <v>0</v>
      </c>
      <c r="F491" s="366">
        <v>0</v>
      </c>
      <c r="G491" s="366">
        <v>0</v>
      </c>
      <c r="H491" s="366">
        <v>0</v>
      </c>
      <c r="I491" s="366">
        <v>0</v>
      </c>
      <c r="J491" s="366">
        <v>0</v>
      </c>
      <c r="K491" s="359">
        <v>0</v>
      </c>
    </row>
    <row r="492" spans="1:11" x14ac:dyDescent="0.35">
      <c r="A492" s="575"/>
      <c r="B492" s="17" t="s">
        <v>207</v>
      </c>
      <c r="C492" s="366">
        <v>8.5328807091857094E-4</v>
      </c>
      <c r="D492" s="366">
        <v>1.6726752701939209E-2</v>
      </c>
      <c r="E492" s="366">
        <v>0</v>
      </c>
      <c r="F492" s="366">
        <v>0</v>
      </c>
      <c r="G492" s="366">
        <v>0</v>
      </c>
      <c r="H492" s="366">
        <v>0</v>
      </c>
      <c r="I492" s="366">
        <v>0</v>
      </c>
      <c r="J492" s="366">
        <v>0</v>
      </c>
      <c r="K492" s="359">
        <v>0</v>
      </c>
    </row>
    <row r="493" spans="1:11" x14ac:dyDescent="0.35">
      <c r="A493" s="575"/>
      <c r="B493" s="17" t="s">
        <v>208</v>
      </c>
      <c r="C493" s="366">
        <v>5.5088068923580299E-4</v>
      </c>
      <c r="D493" s="366">
        <v>0</v>
      </c>
      <c r="E493" s="366">
        <v>0</v>
      </c>
      <c r="F493" s="366">
        <v>0</v>
      </c>
      <c r="G493" s="366">
        <v>0</v>
      </c>
      <c r="H493" s="366">
        <v>0</v>
      </c>
      <c r="I493" s="366">
        <v>0</v>
      </c>
      <c r="J493" s="366">
        <v>0</v>
      </c>
      <c r="K493" s="359">
        <v>0</v>
      </c>
    </row>
    <row r="494" spans="1:11" x14ac:dyDescent="0.35">
      <c r="A494" s="575"/>
      <c r="B494" s="17" t="s">
        <v>209</v>
      </c>
      <c r="C494" s="366">
        <v>0</v>
      </c>
      <c r="D494" s="366">
        <v>0</v>
      </c>
      <c r="E494" s="366">
        <v>0</v>
      </c>
      <c r="F494" s="366">
        <v>0</v>
      </c>
      <c r="G494" s="366">
        <v>0</v>
      </c>
      <c r="H494" s="366">
        <v>0</v>
      </c>
      <c r="I494" s="366">
        <v>0</v>
      </c>
      <c r="J494" s="366">
        <v>0</v>
      </c>
      <c r="K494" s="359">
        <v>0</v>
      </c>
    </row>
    <row r="495" spans="1:11" x14ac:dyDescent="0.35">
      <c r="A495" s="575"/>
      <c r="B495" s="17" t="s">
        <v>210</v>
      </c>
      <c r="C495" s="366">
        <v>0</v>
      </c>
      <c r="D495" s="366">
        <v>0</v>
      </c>
      <c r="E495" s="366">
        <v>0</v>
      </c>
      <c r="F495" s="366">
        <v>0</v>
      </c>
      <c r="G495" s="366">
        <v>0</v>
      </c>
      <c r="H495" s="366">
        <v>0</v>
      </c>
      <c r="I495" s="366">
        <v>0</v>
      </c>
      <c r="J495" s="366">
        <v>0</v>
      </c>
      <c r="K495" s="359">
        <v>0</v>
      </c>
    </row>
    <row r="496" spans="1:11" x14ac:dyDescent="0.35">
      <c r="A496" s="575"/>
      <c r="B496" s="17" t="s">
        <v>211</v>
      </c>
      <c r="C496" s="359">
        <v>0</v>
      </c>
      <c r="D496" s="359">
        <v>0</v>
      </c>
      <c r="E496" s="359">
        <v>0</v>
      </c>
      <c r="F496" s="366">
        <v>0.74747661977178803</v>
      </c>
      <c r="G496" s="359">
        <v>0</v>
      </c>
      <c r="H496" s="359">
        <v>0</v>
      </c>
      <c r="I496" s="359">
        <v>0</v>
      </c>
      <c r="J496" s="359">
        <v>0</v>
      </c>
      <c r="K496" s="359">
        <v>0</v>
      </c>
    </row>
    <row r="497" spans="1:11" ht="15" thickBot="1" x14ac:dyDescent="0.4">
      <c r="A497" s="576"/>
      <c r="B497" s="99" t="s">
        <v>212</v>
      </c>
      <c r="C497" s="359">
        <v>0</v>
      </c>
      <c r="D497" s="359">
        <v>0</v>
      </c>
      <c r="E497" s="367">
        <v>0.59749282938868442</v>
      </c>
      <c r="F497" s="359">
        <v>0</v>
      </c>
      <c r="G497" s="359">
        <v>0</v>
      </c>
      <c r="H497" s="359">
        <v>0</v>
      </c>
      <c r="I497" s="359">
        <v>0</v>
      </c>
      <c r="J497" s="359">
        <v>0</v>
      </c>
      <c r="K497" s="368">
        <v>0</v>
      </c>
    </row>
    <row r="498" spans="1:11" x14ac:dyDescent="0.35">
      <c r="A498" s="572" t="s">
        <v>143</v>
      </c>
      <c r="B498" s="369" t="s">
        <v>203</v>
      </c>
      <c r="C498" s="370">
        <v>0.44206778701550697</v>
      </c>
      <c r="D498" s="370">
        <v>1.9676331336089207E-3</v>
      </c>
      <c r="E498" s="370">
        <v>0.95057083257046393</v>
      </c>
      <c r="F498" s="370">
        <v>0</v>
      </c>
      <c r="G498" s="370">
        <v>1</v>
      </c>
      <c r="H498" s="370">
        <v>0</v>
      </c>
      <c r="I498" s="370">
        <v>1</v>
      </c>
      <c r="J498" s="370">
        <v>0</v>
      </c>
      <c r="K498" s="359">
        <v>0</v>
      </c>
    </row>
    <row r="499" spans="1:11" x14ac:dyDescent="0.35">
      <c r="A499" s="572"/>
      <c r="B499" s="17" t="s">
        <v>204</v>
      </c>
      <c r="C499" s="366">
        <v>0.51880687454202901</v>
      </c>
      <c r="D499" s="366">
        <v>0.93055017286523845</v>
      </c>
      <c r="E499" s="366">
        <v>0</v>
      </c>
      <c r="F499" s="366">
        <v>0.25252338022821202</v>
      </c>
      <c r="G499" s="366">
        <v>0</v>
      </c>
      <c r="H499" s="366">
        <v>0</v>
      </c>
      <c r="I499" s="366">
        <v>0</v>
      </c>
      <c r="J499" s="366">
        <v>1</v>
      </c>
      <c r="K499" s="359">
        <v>0</v>
      </c>
    </row>
    <row r="500" spans="1:11" x14ac:dyDescent="0.35">
      <c r="A500" s="572"/>
      <c r="B500" s="17" t="s">
        <v>205</v>
      </c>
      <c r="C500" s="366">
        <v>3.4737826748751602E-2</v>
      </c>
      <c r="D500" s="366">
        <v>2.0253280981146807E-3</v>
      </c>
      <c r="E500" s="366">
        <v>0</v>
      </c>
      <c r="F500" s="366">
        <v>0</v>
      </c>
      <c r="G500" s="366">
        <v>0</v>
      </c>
      <c r="H500" s="366">
        <v>0</v>
      </c>
      <c r="I500" s="366">
        <v>0</v>
      </c>
      <c r="J500" s="366">
        <v>0</v>
      </c>
      <c r="K500" s="359">
        <v>0</v>
      </c>
    </row>
    <row r="501" spans="1:11" x14ac:dyDescent="0.35">
      <c r="A501" s="572"/>
      <c r="B501" s="17" t="s">
        <v>206</v>
      </c>
      <c r="C501" s="366">
        <v>2.9833429335580099E-3</v>
      </c>
      <c r="D501" s="366">
        <v>4.873011320109872E-2</v>
      </c>
      <c r="E501" s="366">
        <v>0</v>
      </c>
      <c r="F501" s="366">
        <v>0</v>
      </c>
      <c r="G501" s="366">
        <v>0</v>
      </c>
      <c r="H501" s="366">
        <v>0</v>
      </c>
      <c r="I501" s="366">
        <v>0</v>
      </c>
      <c r="J501" s="366">
        <v>0</v>
      </c>
      <c r="K501" s="359">
        <v>0</v>
      </c>
    </row>
    <row r="502" spans="1:11" x14ac:dyDescent="0.35">
      <c r="A502" s="572"/>
      <c r="B502" s="17" t="s">
        <v>207</v>
      </c>
      <c r="C502" s="366">
        <v>8.5328807091857104E-4</v>
      </c>
      <c r="D502" s="366">
        <v>1.6726752701939206E-2</v>
      </c>
      <c r="E502" s="366">
        <v>0</v>
      </c>
      <c r="F502" s="366">
        <v>0</v>
      </c>
      <c r="G502" s="366">
        <v>0</v>
      </c>
      <c r="H502" s="366">
        <v>0</v>
      </c>
      <c r="I502" s="366">
        <v>0</v>
      </c>
      <c r="J502" s="366">
        <v>0</v>
      </c>
      <c r="K502" s="359">
        <v>0</v>
      </c>
    </row>
    <row r="503" spans="1:11" x14ac:dyDescent="0.35">
      <c r="A503" s="572"/>
      <c r="B503" s="17" t="s">
        <v>208</v>
      </c>
      <c r="C503" s="366">
        <v>5.5088068923580299E-4</v>
      </c>
      <c r="D503" s="366">
        <v>0</v>
      </c>
      <c r="E503" s="366">
        <v>0</v>
      </c>
      <c r="F503" s="366">
        <v>0</v>
      </c>
      <c r="G503" s="366">
        <v>0</v>
      </c>
      <c r="H503" s="366">
        <v>0</v>
      </c>
      <c r="I503" s="366">
        <v>0</v>
      </c>
      <c r="J503" s="366">
        <v>0</v>
      </c>
      <c r="K503" s="359">
        <v>0</v>
      </c>
    </row>
    <row r="504" spans="1:11" x14ac:dyDescent="0.35">
      <c r="A504" s="572"/>
      <c r="B504" s="17" t="s">
        <v>209</v>
      </c>
      <c r="C504" s="366">
        <v>0</v>
      </c>
      <c r="D504" s="366">
        <v>0</v>
      </c>
      <c r="E504" s="366">
        <v>0</v>
      </c>
      <c r="F504" s="366">
        <v>0</v>
      </c>
      <c r="G504" s="366">
        <v>0</v>
      </c>
      <c r="H504" s="366">
        <v>0</v>
      </c>
      <c r="I504" s="366">
        <v>0</v>
      </c>
      <c r="J504" s="366">
        <v>0</v>
      </c>
      <c r="K504" s="359">
        <v>0</v>
      </c>
    </row>
    <row r="505" spans="1:11" x14ac:dyDescent="0.35">
      <c r="A505" s="572"/>
      <c r="B505" s="17" t="s">
        <v>210</v>
      </c>
      <c r="C505" s="366">
        <v>0</v>
      </c>
      <c r="D505" s="366">
        <v>0</v>
      </c>
      <c r="E505" s="366">
        <v>0</v>
      </c>
      <c r="F505" s="366">
        <v>0</v>
      </c>
      <c r="G505" s="366">
        <v>0</v>
      </c>
      <c r="H505" s="366">
        <v>0</v>
      </c>
      <c r="I505" s="366">
        <v>0</v>
      </c>
      <c r="J505" s="366">
        <v>0</v>
      </c>
      <c r="K505" s="359">
        <v>0</v>
      </c>
    </row>
    <row r="506" spans="1:11" x14ac:dyDescent="0.35">
      <c r="A506" s="572"/>
      <c r="B506" s="17" t="s">
        <v>211</v>
      </c>
      <c r="C506" s="359">
        <v>0</v>
      </c>
      <c r="D506" s="359">
        <v>0</v>
      </c>
      <c r="E506" s="359">
        <v>0</v>
      </c>
      <c r="F506" s="366">
        <v>0.74747661977178803</v>
      </c>
      <c r="G506" s="359">
        <v>0</v>
      </c>
      <c r="H506" s="359">
        <v>0</v>
      </c>
      <c r="I506" s="359">
        <v>0</v>
      </c>
      <c r="J506" s="359">
        <v>0</v>
      </c>
      <c r="K506" s="359">
        <v>0</v>
      </c>
    </row>
    <row r="507" spans="1:11" ht="15" thickBot="1" x14ac:dyDescent="0.4">
      <c r="A507" s="573"/>
      <c r="B507" s="99" t="s">
        <v>212</v>
      </c>
      <c r="C507" s="359">
        <v>0</v>
      </c>
      <c r="D507" s="359">
        <v>0</v>
      </c>
      <c r="E507" s="366">
        <v>4.9429167429536104E-2</v>
      </c>
      <c r="F507" s="359">
        <v>0</v>
      </c>
      <c r="G507" s="359">
        <v>0</v>
      </c>
      <c r="H507" s="359">
        <v>0</v>
      </c>
      <c r="I507" s="359">
        <v>0</v>
      </c>
      <c r="J507" s="359">
        <v>0</v>
      </c>
      <c r="K507" s="366">
        <v>0</v>
      </c>
    </row>
    <row r="509" spans="1:11" x14ac:dyDescent="0.35">
      <c r="A509" s="95"/>
      <c r="B509" s="95"/>
    </row>
    <row r="510" spans="1:11" x14ac:dyDescent="0.35">
      <c r="A510" s="95"/>
      <c r="B510" s="100" t="s">
        <v>1599</v>
      </c>
      <c r="C510" s="366">
        <f t="shared" ref="C510:J510" si="1">IF(COUNTIF(B119:B153,"&gt;0")=0,0,SUM(C158:C507)/COUNTIF(B119:B153,"&gt;0"))</f>
        <v>1.0000000000000007</v>
      </c>
      <c r="D510" s="366">
        <f t="shared" si="1"/>
        <v>1.0000000000000002</v>
      </c>
      <c r="E510" s="366">
        <f t="shared" si="1"/>
        <v>1</v>
      </c>
      <c r="F510" s="366">
        <f t="shared" si="1"/>
        <v>1</v>
      </c>
      <c r="G510" s="366">
        <f t="shared" si="1"/>
        <v>1</v>
      </c>
      <c r="H510" s="366">
        <f t="shared" si="1"/>
        <v>1</v>
      </c>
      <c r="I510" s="366">
        <f t="shared" si="1"/>
        <v>1</v>
      </c>
      <c r="J510" s="366">
        <f t="shared" si="1"/>
        <v>1</v>
      </c>
      <c r="K510" s="366">
        <f>IF(COUNTIF(J119:J153,"&gt;0")=0,0,SUM(K158:K507)/COUNTIF(J119:J153,"&gt;0"))</f>
        <v>0</v>
      </c>
    </row>
    <row r="511" spans="1:11" x14ac:dyDescent="0.35">
      <c r="A511" s="95"/>
      <c r="B511" s="95" t="s">
        <v>1603</v>
      </c>
    </row>
    <row r="512" spans="1:11" x14ac:dyDescent="0.35">
      <c r="A512" s="95"/>
      <c r="B512" s="95"/>
    </row>
    <row r="513" spans="1:2" x14ac:dyDescent="0.35">
      <c r="A513" s="95"/>
      <c r="B513" s="95"/>
    </row>
    <row r="514" spans="1:2" x14ac:dyDescent="0.35">
      <c r="A514" s="95"/>
      <c r="B514" s="95"/>
    </row>
    <row r="515" spans="1:2" x14ac:dyDescent="0.35">
      <c r="A515" s="95"/>
      <c r="B515" s="95"/>
    </row>
    <row r="516" spans="1:2" x14ac:dyDescent="0.35">
      <c r="A516" s="95"/>
      <c r="B516" s="95"/>
    </row>
  </sheetData>
  <mergeCells count="36">
    <mergeCell ref="A258:A267"/>
    <mergeCell ref="A1:C1"/>
    <mergeCell ref="A158:A167"/>
    <mergeCell ref="A168:A177"/>
    <mergeCell ref="A178:A187"/>
    <mergeCell ref="A188:A197"/>
    <mergeCell ref="A198:A207"/>
    <mergeCell ref="A208:A217"/>
    <mergeCell ref="A218:A227"/>
    <mergeCell ref="A228:A237"/>
    <mergeCell ref="A238:A247"/>
    <mergeCell ref="A248:A257"/>
    <mergeCell ref="A378:A387"/>
    <mergeCell ref="A268:A277"/>
    <mergeCell ref="A278:A287"/>
    <mergeCell ref="A288:A297"/>
    <mergeCell ref="A298:A307"/>
    <mergeCell ref="A308:A317"/>
    <mergeCell ref="A318:A327"/>
    <mergeCell ref="A328:A337"/>
    <mergeCell ref="A338:A347"/>
    <mergeCell ref="A348:A357"/>
    <mergeCell ref="A358:A367"/>
    <mergeCell ref="A368:A377"/>
    <mergeCell ref="A498:A507"/>
    <mergeCell ref="A388:A397"/>
    <mergeCell ref="A398:A407"/>
    <mergeCell ref="A408:A417"/>
    <mergeCell ref="A418:A427"/>
    <mergeCell ref="A428:A437"/>
    <mergeCell ref="A438:A447"/>
    <mergeCell ref="A448:A457"/>
    <mergeCell ref="A458:A467"/>
    <mergeCell ref="A468:A477"/>
    <mergeCell ref="A478:A487"/>
    <mergeCell ref="A488:A497"/>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1" tint="0.499984740745262"/>
  </sheetPr>
  <dimension ref="A1:CL220"/>
  <sheetViews>
    <sheetView zoomScale="85" zoomScaleNormal="85" workbookViewId="0">
      <pane xSplit="1" ySplit="1" topLeftCell="B19" activePane="bottomRight" state="frozen"/>
      <selection pane="topRight" activeCell="B1" sqref="B1"/>
      <selection pane="bottomLeft" activeCell="A2" sqref="A2"/>
      <selection pane="bottomRight" activeCell="A44" sqref="A44"/>
    </sheetView>
  </sheetViews>
  <sheetFormatPr baseColWidth="10" defaultColWidth="11.453125" defaultRowHeight="14.5" x14ac:dyDescent="0.35"/>
  <cols>
    <col min="1" max="1" width="76.54296875" customWidth="1"/>
    <col min="2" max="2" width="79.54296875" customWidth="1"/>
    <col min="3" max="3" width="61.54296875" customWidth="1"/>
    <col min="4" max="4" width="64" customWidth="1"/>
    <col min="5" max="5" width="60" customWidth="1"/>
    <col min="6" max="6" width="52.453125" customWidth="1"/>
    <col min="7" max="7" width="43.54296875" customWidth="1"/>
    <col min="8" max="8" width="46.54296875" customWidth="1"/>
    <col min="9" max="9" width="46.453125" customWidth="1"/>
  </cols>
  <sheetData>
    <row r="1" spans="1:6" s="324" customFormat="1" ht="26.15" customHeight="1" x14ac:dyDescent="0.7">
      <c r="A1" s="577" t="s">
        <v>674</v>
      </c>
      <c r="B1" s="577"/>
      <c r="C1" s="577"/>
    </row>
    <row r="2" spans="1:6" x14ac:dyDescent="0.35">
      <c r="A2" s="93"/>
    </row>
    <row r="3" spans="1:6" x14ac:dyDescent="0.35">
      <c r="A3" s="500" t="s">
        <v>1385</v>
      </c>
      <c r="B3" s="2"/>
    </row>
    <row r="4" spans="1:6" x14ac:dyDescent="0.35">
      <c r="A4" s="378" t="s">
        <v>222</v>
      </c>
      <c r="B4" s="346" t="s">
        <v>223</v>
      </c>
    </row>
    <row r="5" spans="1:6" x14ac:dyDescent="0.35">
      <c r="A5" s="379">
        <v>0</v>
      </c>
      <c r="B5" s="501" t="s">
        <v>1216</v>
      </c>
    </row>
    <row r="6" spans="1:6" x14ac:dyDescent="0.35">
      <c r="A6" s="379">
        <v>1</v>
      </c>
      <c r="B6" s="462" t="s">
        <v>1217</v>
      </c>
    </row>
    <row r="7" spans="1:6" x14ac:dyDescent="0.35">
      <c r="A7" s="381" t="s">
        <v>224</v>
      </c>
      <c r="B7" s="382">
        <v>0</v>
      </c>
    </row>
    <row r="9" spans="1:6" x14ac:dyDescent="0.35">
      <c r="A9" s="502" t="s">
        <v>1218</v>
      </c>
      <c r="B9" s="410" t="s">
        <v>1219</v>
      </c>
    </row>
    <row r="10" spans="1:6" ht="15.5" x14ac:dyDescent="0.35">
      <c r="A10" s="409" t="s">
        <v>1220</v>
      </c>
      <c r="B10" s="415">
        <v>6000000</v>
      </c>
    </row>
    <row r="11" spans="1:6" ht="15.5" x14ac:dyDescent="0.35">
      <c r="A11" s="409" t="s">
        <v>1221</v>
      </c>
      <c r="B11" s="415">
        <v>3000000</v>
      </c>
    </row>
    <row r="13" spans="1:6" x14ac:dyDescent="0.35">
      <c r="A13" s="377" t="s">
        <v>574</v>
      </c>
      <c r="B13" s="408">
        <v>2025</v>
      </c>
      <c r="C13" s="408">
        <v>2030</v>
      </c>
      <c r="D13" s="408">
        <v>2040</v>
      </c>
      <c r="E13" s="408">
        <v>2050</v>
      </c>
      <c r="F13" s="202"/>
    </row>
    <row r="14" spans="1:6" x14ac:dyDescent="0.35">
      <c r="A14" s="392" t="s">
        <v>448</v>
      </c>
      <c r="B14" s="410" t="s">
        <v>564</v>
      </c>
      <c r="C14" s="410" t="s">
        <v>564</v>
      </c>
      <c r="D14" s="410" t="s">
        <v>564</v>
      </c>
      <c r="E14" s="410" t="s">
        <v>564</v>
      </c>
      <c r="F14" s="203"/>
    </row>
    <row r="15" spans="1:6" x14ac:dyDescent="0.35">
      <c r="A15" s="348" t="s">
        <v>936</v>
      </c>
      <c r="B15" s="382">
        <v>67</v>
      </c>
      <c r="C15" s="382">
        <v>79</v>
      </c>
      <c r="D15" s="382">
        <v>84</v>
      </c>
      <c r="E15" s="382">
        <v>90</v>
      </c>
    </row>
    <row r="16" spans="1:6" x14ac:dyDescent="0.35">
      <c r="A16" s="348" t="s">
        <v>573</v>
      </c>
      <c r="B16" s="382">
        <f>0.5*B15</f>
        <v>33.5</v>
      </c>
      <c r="C16" s="382">
        <f>0.5*C15</f>
        <v>39.5</v>
      </c>
      <c r="D16" s="382">
        <f>0.5*D15</f>
        <v>42</v>
      </c>
      <c r="E16" s="382">
        <f>0.5*E15</f>
        <v>45</v>
      </c>
      <c r="F16" s="203"/>
    </row>
    <row r="17" spans="1:9" x14ac:dyDescent="0.35">
      <c r="A17" s="348" t="s">
        <v>565</v>
      </c>
      <c r="B17" s="382">
        <f>1.5*B15</f>
        <v>100.5</v>
      </c>
      <c r="C17" s="382">
        <f>1.5*C15</f>
        <v>118.5</v>
      </c>
      <c r="D17" s="382">
        <f>1.5*D15</f>
        <v>126</v>
      </c>
      <c r="E17" s="382">
        <f>1.5*E15</f>
        <v>135</v>
      </c>
      <c r="F17" s="203"/>
    </row>
    <row r="18" spans="1:9" x14ac:dyDescent="0.35">
      <c r="A18" s="348" t="s">
        <v>566</v>
      </c>
      <c r="B18" s="382" t="s">
        <v>567</v>
      </c>
      <c r="C18" s="382" t="s">
        <v>567</v>
      </c>
      <c r="D18" s="382" t="s">
        <v>567</v>
      </c>
      <c r="E18" s="382" t="s">
        <v>567</v>
      </c>
      <c r="F18" s="203"/>
    </row>
    <row r="21" spans="1:9" x14ac:dyDescent="0.35">
      <c r="A21" s="377" t="s">
        <v>1008</v>
      </c>
      <c r="B21" s="503">
        <v>0</v>
      </c>
      <c r="E21" s="53"/>
    </row>
    <row r="22" spans="1:9" x14ac:dyDescent="0.35">
      <c r="A22" s="375"/>
      <c r="B22" s="503"/>
      <c r="E22" s="53"/>
    </row>
    <row r="23" spans="1:9" x14ac:dyDescent="0.35">
      <c r="A23" s="377" t="s">
        <v>1069</v>
      </c>
      <c r="B23" s="408" t="s">
        <v>893</v>
      </c>
      <c r="C23" s="408" t="s">
        <v>568</v>
      </c>
      <c r="D23" s="408" t="s">
        <v>569</v>
      </c>
      <c r="E23" s="408" t="s">
        <v>570</v>
      </c>
      <c r="F23" s="408" t="s">
        <v>756</v>
      </c>
      <c r="G23" s="408" t="s">
        <v>757</v>
      </c>
      <c r="H23" s="408" t="s">
        <v>758</v>
      </c>
      <c r="I23" s="408" t="s">
        <v>759</v>
      </c>
    </row>
    <row r="24" spans="1:9" x14ac:dyDescent="0.35">
      <c r="A24" s="392" t="s">
        <v>448</v>
      </c>
      <c r="B24" s="390" t="s">
        <v>28</v>
      </c>
      <c r="C24" s="346" t="s">
        <v>999</v>
      </c>
      <c r="D24" s="346" t="s">
        <v>1000</v>
      </c>
      <c r="E24" s="346" t="s">
        <v>1001</v>
      </c>
      <c r="F24" s="346" t="s">
        <v>1001</v>
      </c>
      <c r="G24" s="346" t="s">
        <v>1001</v>
      </c>
      <c r="H24" s="346" t="s">
        <v>1001</v>
      </c>
      <c r="I24" s="346" t="s">
        <v>1001</v>
      </c>
    </row>
    <row r="25" spans="1:9" x14ac:dyDescent="0.35">
      <c r="A25" s="348" t="s">
        <v>760</v>
      </c>
      <c r="B25" s="382">
        <v>2025</v>
      </c>
      <c r="C25" s="504">
        <v>0.2</v>
      </c>
      <c r="D25" s="504">
        <v>0.2</v>
      </c>
      <c r="E25" s="504">
        <v>0.2</v>
      </c>
      <c r="F25" s="504">
        <v>0.2</v>
      </c>
      <c r="G25" s="504">
        <v>0.2</v>
      </c>
      <c r="H25" s="504">
        <v>0.2</v>
      </c>
      <c r="I25" s="504">
        <v>0.2</v>
      </c>
    </row>
    <row r="26" spans="1:9" x14ac:dyDescent="0.35">
      <c r="A26" s="348" t="s">
        <v>761</v>
      </c>
      <c r="B26" s="382">
        <v>2025</v>
      </c>
      <c r="C26" s="504">
        <v>0.35</v>
      </c>
      <c r="D26" s="504">
        <v>0.35</v>
      </c>
      <c r="E26" s="504">
        <v>0.35</v>
      </c>
      <c r="F26" s="504">
        <v>0.35</v>
      </c>
      <c r="G26" s="504">
        <v>0.35</v>
      </c>
      <c r="H26" s="504">
        <v>0.35</v>
      </c>
      <c r="I26" s="504">
        <v>0.35</v>
      </c>
    </row>
    <row r="27" spans="1:9" x14ac:dyDescent="0.35">
      <c r="A27" s="348" t="s">
        <v>762</v>
      </c>
      <c r="B27" s="382">
        <v>2025</v>
      </c>
      <c r="C27" s="504">
        <v>0.5</v>
      </c>
      <c r="D27" s="504">
        <v>0.5</v>
      </c>
      <c r="E27" s="504">
        <v>0.5</v>
      </c>
      <c r="F27" s="504">
        <v>0.5</v>
      </c>
      <c r="G27" s="504">
        <v>0.5</v>
      </c>
      <c r="H27" s="504">
        <v>0.5</v>
      </c>
      <c r="I27" s="504">
        <v>0.5</v>
      </c>
    </row>
    <row r="28" spans="1:9" x14ac:dyDescent="0.35">
      <c r="A28" s="348" t="s">
        <v>763</v>
      </c>
      <c r="B28" s="382">
        <v>2025</v>
      </c>
      <c r="C28" s="504">
        <v>0</v>
      </c>
      <c r="D28" s="504">
        <v>0</v>
      </c>
      <c r="E28" s="504">
        <v>0</v>
      </c>
      <c r="F28" s="504">
        <v>0</v>
      </c>
      <c r="G28" s="504">
        <v>0</v>
      </c>
      <c r="H28" s="504">
        <v>0</v>
      </c>
      <c r="I28" s="504">
        <v>0</v>
      </c>
    </row>
    <row r="29" spans="1:9" x14ac:dyDescent="0.35">
      <c r="B29" s="382" t="s">
        <v>567</v>
      </c>
      <c r="C29" s="382" t="s">
        <v>567</v>
      </c>
      <c r="D29" s="382" t="s">
        <v>567</v>
      </c>
      <c r="E29" s="382" t="s">
        <v>567</v>
      </c>
      <c r="F29" s="382" t="s">
        <v>567</v>
      </c>
      <c r="G29" s="382" t="s">
        <v>567</v>
      </c>
      <c r="H29" s="382" t="s">
        <v>567</v>
      </c>
      <c r="I29" s="382" t="s">
        <v>567</v>
      </c>
    </row>
    <row r="31" spans="1:9" x14ac:dyDescent="0.35">
      <c r="A31" s="500" t="s">
        <v>1671</v>
      </c>
      <c r="B31" s="2"/>
    </row>
    <row r="32" spans="1:9" x14ac:dyDescent="0.35">
      <c r="A32" s="378" t="s">
        <v>222</v>
      </c>
      <c r="B32" s="346" t="s">
        <v>223</v>
      </c>
    </row>
    <row r="33" spans="1:10" x14ac:dyDescent="0.35">
      <c r="A33" s="379">
        <v>0</v>
      </c>
      <c r="B33" s="501" t="s">
        <v>1667</v>
      </c>
    </row>
    <row r="34" spans="1:10" x14ac:dyDescent="0.35">
      <c r="A34" s="379">
        <v>1</v>
      </c>
      <c r="B34" s="462" t="s">
        <v>1668</v>
      </c>
    </row>
    <row r="35" spans="1:10" x14ac:dyDescent="0.35">
      <c r="A35" s="381" t="s">
        <v>224</v>
      </c>
      <c r="B35" s="382">
        <v>0</v>
      </c>
    </row>
    <row r="36" spans="1:10" x14ac:dyDescent="0.35">
      <c r="B36" s="202"/>
    </row>
    <row r="37" spans="1:10" ht="15.5" x14ac:dyDescent="0.35">
      <c r="A37" s="505" t="s">
        <v>1336</v>
      </c>
      <c r="B37" s="506" t="s">
        <v>1335</v>
      </c>
    </row>
    <row r="38" spans="1:10" x14ac:dyDescent="0.35">
      <c r="A38" s="345" t="s">
        <v>1337</v>
      </c>
      <c r="B38" s="410" t="s">
        <v>307</v>
      </c>
    </row>
    <row r="39" spans="1:10" x14ac:dyDescent="0.35">
      <c r="A39" s="345" t="s">
        <v>1338</v>
      </c>
      <c r="B39" s="507">
        <v>-1.1591453590388601E-2</v>
      </c>
    </row>
    <row r="40" spans="1:10" ht="61.4" customHeight="1" x14ac:dyDescent="0.35">
      <c r="A40" s="345" t="s">
        <v>1339</v>
      </c>
      <c r="B40" s="508">
        <v>1.4636247000152425E-2</v>
      </c>
    </row>
    <row r="41" spans="1:10" x14ac:dyDescent="0.35">
      <c r="A41" s="345" t="s">
        <v>1340</v>
      </c>
      <c r="B41" s="508">
        <v>-1.2969861504041891E-4</v>
      </c>
    </row>
    <row r="42" spans="1:10" x14ac:dyDescent="0.35">
      <c r="A42" s="345" t="s">
        <v>1341</v>
      </c>
      <c r="B42" s="508">
        <v>6.3179348025905746E-3</v>
      </c>
    </row>
    <row r="43" spans="1:10" x14ac:dyDescent="0.35">
      <c r="B43" s="202"/>
    </row>
    <row r="44" spans="1:10" x14ac:dyDescent="0.35">
      <c r="A44" s="500" t="s">
        <v>1669</v>
      </c>
      <c r="B44" s="16"/>
    </row>
    <row r="45" spans="1:10" x14ac:dyDescent="0.35">
      <c r="A45" s="378" t="s">
        <v>222</v>
      </c>
      <c r="B45" s="346" t="s">
        <v>223</v>
      </c>
    </row>
    <row r="46" spans="1:10" x14ac:dyDescent="0.35">
      <c r="A46" s="379">
        <v>0</v>
      </c>
      <c r="B46" s="509" t="s">
        <v>1760</v>
      </c>
    </row>
    <row r="47" spans="1:10" x14ac:dyDescent="0.35">
      <c r="A47" s="379">
        <v>1</v>
      </c>
      <c r="B47" s="462" t="s">
        <v>1761</v>
      </c>
    </row>
    <row r="48" spans="1:10" x14ac:dyDescent="0.35">
      <c r="A48" s="381" t="s">
        <v>224</v>
      </c>
      <c r="B48" s="382">
        <v>1</v>
      </c>
      <c r="E48" s="1"/>
      <c r="F48" s="419"/>
      <c r="G48" s="1"/>
      <c r="H48" s="420"/>
      <c r="I48" s="1"/>
      <c r="J48" s="1"/>
    </row>
    <row r="50" spans="1:32" x14ac:dyDescent="0.35">
      <c r="A50" s="500" t="s">
        <v>937</v>
      </c>
      <c r="B50" s="2"/>
      <c r="D50">
        <f>INITIAL_OIL_RESERVES_2005_SP+OIL_RESOURCE_ESTIMATION_LOW_SP</f>
        <v>2377466320216.2109</v>
      </c>
    </row>
    <row r="51" spans="1:32" x14ac:dyDescent="0.35">
      <c r="A51" s="378" t="s">
        <v>222</v>
      </c>
      <c r="B51" s="346" t="s">
        <v>223</v>
      </c>
      <c r="D51">
        <f>INITIAL_OIL_RESERVES_2005_SP+OIL_RESOURCE_ESTIMATION_MED_SP</f>
        <v>2709130000000</v>
      </c>
    </row>
    <row r="52" spans="1:32" x14ac:dyDescent="0.35">
      <c r="A52" s="379">
        <v>0</v>
      </c>
      <c r="B52" s="501" t="s">
        <v>714</v>
      </c>
      <c r="D52">
        <f>INITIAL_OIL_RESERVES_2005_SP+OIL_RESOURCE_ESTIMATION_HIGH_SP</f>
        <v>6384516409299.7188</v>
      </c>
    </row>
    <row r="53" spans="1:32" x14ac:dyDescent="0.35">
      <c r="A53" s="379">
        <v>1</v>
      </c>
      <c r="B53" s="462" t="s">
        <v>715</v>
      </c>
    </row>
    <row r="54" spans="1:32" x14ac:dyDescent="0.35">
      <c r="A54" s="379">
        <v>2</v>
      </c>
      <c r="B54" s="462" t="s">
        <v>716</v>
      </c>
    </row>
    <row r="55" spans="1:32" x14ac:dyDescent="0.35">
      <c r="A55" s="379">
        <v>3</v>
      </c>
      <c r="B55" s="462" t="s">
        <v>717</v>
      </c>
    </row>
    <row r="56" spans="1:32" x14ac:dyDescent="0.35">
      <c r="A56" s="379">
        <v>4</v>
      </c>
      <c r="B56" s="462" t="s">
        <v>723</v>
      </c>
    </row>
    <row r="57" spans="1:32" x14ac:dyDescent="0.35">
      <c r="A57" s="381" t="s">
        <v>224</v>
      </c>
      <c r="B57" s="382">
        <v>2</v>
      </c>
    </row>
    <row r="59" spans="1:32" x14ac:dyDescent="0.35">
      <c r="A59" s="485" t="s">
        <v>718</v>
      </c>
    </row>
    <row r="60" spans="1:32" x14ac:dyDescent="0.35">
      <c r="A60" s="386" t="s">
        <v>720</v>
      </c>
      <c r="B60" s="345" t="s">
        <v>719</v>
      </c>
      <c r="C60" s="382">
        <v>0</v>
      </c>
      <c r="D60" s="382">
        <v>500</v>
      </c>
      <c r="E60" s="382">
        <v>1000</v>
      </c>
      <c r="F60" s="382">
        <v>1500</v>
      </c>
      <c r="G60" s="382">
        <v>2000</v>
      </c>
      <c r="H60" s="382">
        <v>2500</v>
      </c>
      <c r="I60" s="382">
        <v>3000</v>
      </c>
      <c r="J60" s="382">
        <v>3500</v>
      </c>
      <c r="K60" s="382">
        <v>4000</v>
      </c>
      <c r="L60" s="382">
        <v>4500</v>
      </c>
      <c r="M60" s="382">
        <v>5000</v>
      </c>
      <c r="N60" s="382">
        <v>5500</v>
      </c>
      <c r="O60" s="382">
        <v>6000</v>
      </c>
      <c r="P60" s="382">
        <v>6500</v>
      </c>
      <c r="Q60" s="382">
        <v>7000</v>
      </c>
      <c r="R60" s="382">
        <v>7500</v>
      </c>
      <c r="S60" s="382">
        <v>8000</v>
      </c>
      <c r="T60" s="382">
        <v>8500</v>
      </c>
      <c r="U60" s="382">
        <v>9000</v>
      </c>
      <c r="V60" s="382">
        <v>9500</v>
      </c>
      <c r="W60" s="382">
        <v>10000</v>
      </c>
      <c r="X60" s="382">
        <v>10500</v>
      </c>
      <c r="Y60" s="382">
        <v>11000</v>
      </c>
      <c r="Z60" s="382">
        <v>11500</v>
      </c>
      <c r="AA60" s="382">
        <v>12000</v>
      </c>
      <c r="AB60" s="382">
        <v>12500</v>
      </c>
      <c r="AC60" s="382">
        <v>13000</v>
      </c>
      <c r="AD60" s="382">
        <v>13500</v>
      </c>
      <c r="AE60" s="382">
        <v>14000</v>
      </c>
      <c r="AF60" s="382">
        <v>14500</v>
      </c>
    </row>
    <row r="61" spans="1:32" x14ac:dyDescent="0.35">
      <c r="A61" s="386" t="s">
        <v>721</v>
      </c>
      <c r="B61" s="345" t="s">
        <v>722</v>
      </c>
      <c r="C61" s="382">
        <v>0</v>
      </c>
      <c r="D61" s="510">
        <v>29.4861</v>
      </c>
      <c r="E61" s="510">
        <v>56.059699999999999</v>
      </c>
      <c r="F61" s="510">
        <v>77</v>
      </c>
      <c r="G61" s="510">
        <v>94.709800000000001</v>
      </c>
      <c r="H61" s="510">
        <v>111.19799999999999</v>
      </c>
      <c r="I61" s="510">
        <v>124.131</v>
      </c>
      <c r="J61" s="510">
        <v>136.26</v>
      </c>
      <c r="K61" s="510">
        <v>147.07300000000001</v>
      </c>
      <c r="L61" s="510">
        <v>154.041</v>
      </c>
      <c r="M61" s="510">
        <v>160.5</v>
      </c>
      <c r="N61" s="510">
        <v>165.566</v>
      </c>
      <c r="O61" s="510">
        <v>167.49600000000001</v>
      </c>
      <c r="P61" s="510">
        <v>169.17599999999999</v>
      </c>
      <c r="Q61" s="510">
        <v>169.47399999999999</v>
      </c>
      <c r="R61" s="510">
        <v>169.47399999999999</v>
      </c>
      <c r="S61" s="510">
        <v>169.47399999999999</v>
      </c>
      <c r="T61" s="510">
        <v>169.47399999999999</v>
      </c>
      <c r="U61" s="510">
        <v>169.47399999999999</v>
      </c>
      <c r="V61" s="510">
        <v>169.47399999999999</v>
      </c>
      <c r="W61" s="510">
        <v>169.47399999999999</v>
      </c>
      <c r="X61" s="510">
        <v>169.47399999999999</v>
      </c>
      <c r="Y61" s="510">
        <v>169.47399999999999</v>
      </c>
      <c r="Z61" s="510">
        <v>169.47399999999999</v>
      </c>
      <c r="AA61" s="510">
        <v>169.47399999999999</v>
      </c>
      <c r="AB61" s="510">
        <v>169.47399999999999</v>
      </c>
      <c r="AC61" s="510">
        <v>169.47399999999999</v>
      </c>
      <c r="AD61" s="510">
        <v>169.47399999999999</v>
      </c>
      <c r="AE61" s="510">
        <v>169.47399999999999</v>
      </c>
      <c r="AF61" s="510">
        <v>169.47399999999999</v>
      </c>
    </row>
    <row r="64" spans="1:32" x14ac:dyDescent="0.35">
      <c r="A64" s="500" t="s">
        <v>1139</v>
      </c>
      <c r="B64" s="408" t="s">
        <v>31</v>
      </c>
      <c r="C64" s="408" t="s">
        <v>30</v>
      </c>
      <c r="D64" s="408" t="s">
        <v>1047</v>
      </c>
      <c r="E64" s="408" t="s">
        <v>1048</v>
      </c>
      <c r="G64" s="2"/>
      <c r="H64" s="2"/>
      <c r="I64" s="2"/>
    </row>
    <row r="65" spans="1:9" x14ac:dyDescent="0.35">
      <c r="A65" s="392" t="s">
        <v>448</v>
      </c>
      <c r="B65" s="410" t="s">
        <v>1049</v>
      </c>
      <c r="C65" s="410" t="s">
        <v>1050</v>
      </c>
      <c r="D65" s="410" t="s">
        <v>1050</v>
      </c>
      <c r="E65" s="410" t="s">
        <v>719</v>
      </c>
      <c r="F65" s="61"/>
      <c r="G65" s="330"/>
      <c r="H65" s="330"/>
      <c r="I65" s="202"/>
    </row>
    <row r="66" spans="1:9" x14ac:dyDescent="0.35">
      <c r="A66" s="379" t="s">
        <v>1140</v>
      </c>
      <c r="B66" s="382">
        <v>1118336320216.2109</v>
      </c>
      <c r="C66" s="382">
        <v>1141.5450000000001</v>
      </c>
      <c r="D66" s="382">
        <v>5001.4700000000012</v>
      </c>
      <c r="E66" s="382">
        <v>216.30299999999988</v>
      </c>
      <c r="F66" s="16"/>
      <c r="G66" s="2"/>
      <c r="H66" s="2"/>
      <c r="I66" s="2"/>
    </row>
    <row r="67" spans="1:9" x14ac:dyDescent="0.35">
      <c r="A67" s="379" t="s">
        <v>1141</v>
      </c>
      <c r="B67" s="382">
        <v>1450000000000</v>
      </c>
      <c r="C67" s="382">
        <v>11566.039999999999</v>
      </c>
      <c r="D67" s="382">
        <v>33314.97</v>
      </c>
      <c r="E67" s="382">
        <v>3396.1729999999998</v>
      </c>
      <c r="F67" s="16"/>
      <c r="G67" s="2"/>
      <c r="H67" s="2"/>
      <c r="I67" s="2"/>
    </row>
    <row r="68" spans="1:9" x14ac:dyDescent="0.35">
      <c r="A68" s="379" t="s">
        <v>1142</v>
      </c>
      <c r="B68" s="382">
        <v>5125386409299.7188</v>
      </c>
      <c r="C68" s="382">
        <v>26526.739999999998</v>
      </c>
      <c r="D68" s="382">
        <v>61628.47</v>
      </c>
      <c r="E68" s="382">
        <v>6576.0429999999997</v>
      </c>
      <c r="F68" s="16"/>
      <c r="G68" s="2"/>
      <c r="H68" s="2"/>
      <c r="I68" s="2"/>
    </row>
    <row r="69" spans="1:9" x14ac:dyDescent="0.35">
      <c r="A69" s="379" t="s">
        <v>1143</v>
      </c>
      <c r="B69" s="511" t="s">
        <v>1138</v>
      </c>
      <c r="C69" s="511" t="s">
        <v>1138</v>
      </c>
      <c r="D69" s="511" t="s">
        <v>1138</v>
      </c>
      <c r="E69" s="511" t="s">
        <v>1138</v>
      </c>
      <c r="G69" s="61"/>
      <c r="H69" s="16"/>
    </row>
    <row r="70" spans="1:9" x14ac:dyDescent="0.35">
      <c r="A70" s="379" t="s">
        <v>1051</v>
      </c>
      <c r="B70" s="382">
        <v>1</v>
      </c>
      <c r="C70" s="382">
        <v>1</v>
      </c>
      <c r="D70" s="382">
        <v>1</v>
      </c>
      <c r="E70" s="382">
        <v>1</v>
      </c>
    </row>
    <row r="71" spans="1:9" x14ac:dyDescent="0.35">
      <c r="A71" s="379" t="s">
        <v>1144</v>
      </c>
      <c r="B71" s="382">
        <v>0</v>
      </c>
      <c r="C71" s="382">
        <v>0</v>
      </c>
      <c r="D71" s="382"/>
      <c r="E71" s="382"/>
    </row>
    <row r="72" spans="1:9" ht="16.399999999999999" customHeight="1" x14ac:dyDescent="0.35">
      <c r="F72">
        <f>HARD_COAL_RESOURCE_ESTIMATION_MED_SP*1.3</f>
        <v>43309.461000000003</v>
      </c>
    </row>
    <row r="73" spans="1:9" ht="15.5" x14ac:dyDescent="0.35">
      <c r="A73" s="407" t="s">
        <v>1665</v>
      </c>
      <c r="B73" s="408" t="s">
        <v>31</v>
      </c>
      <c r="C73" s="408" t="s">
        <v>30</v>
      </c>
      <c r="D73" s="408" t="s">
        <v>1047</v>
      </c>
      <c r="E73" s="408" t="s">
        <v>1048</v>
      </c>
    </row>
    <row r="74" spans="1:9" ht="15.5" x14ac:dyDescent="0.35">
      <c r="A74" s="409" t="s">
        <v>179</v>
      </c>
      <c r="B74" s="410" t="s">
        <v>1666</v>
      </c>
      <c r="C74" s="2" t="s">
        <v>719</v>
      </c>
      <c r="D74" s="411" t="s">
        <v>719</v>
      </c>
      <c r="E74" s="410" t="s">
        <v>719</v>
      </c>
    </row>
    <row r="75" spans="1:9" ht="15.5" x14ac:dyDescent="0.35">
      <c r="B75" s="412">
        <v>1259130000000</v>
      </c>
      <c r="C75" s="413">
        <v>8678.58</v>
      </c>
      <c r="D75" s="414">
        <v>18246</v>
      </c>
      <c r="E75" s="415">
        <v>2775</v>
      </c>
    </row>
    <row r="79" spans="1:9" x14ac:dyDescent="0.35">
      <c r="A79" s="377" t="s">
        <v>576</v>
      </c>
    </row>
    <row r="80" spans="1:9" x14ac:dyDescent="0.35">
      <c r="A80" s="348" t="s">
        <v>178</v>
      </c>
      <c r="B80" s="355" t="s">
        <v>310</v>
      </c>
      <c r="C80" s="355" t="s">
        <v>1068</v>
      </c>
      <c r="D80" s="355" t="s">
        <v>1067</v>
      </c>
      <c r="E80" s="355" t="s">
        <v>309</v>
      </c>
    </row>
    <row r="81" spans="1:6" x14ac:dyDescent="0.35">
      <c r="A81" s="392" t="s">
        <v>179</v>
      </c>
      <c r="B81" s="390" t="s">
        <v>307</v>
      </c>
      <c r="C81" s="390" t="s">
        <v>307</v>
      </c>
      <c r="D81" s="390" t="s">
        <v>307</v>
      </c>
      <c r="E81" s="390" t="s">
        <v>28</v>
      </c>
    </row>
    <row r="82" spans="1:6" x14ac:dyDescent="0.35">
      <c r="A82" s="392" t="s">
        <v>180</v>
      </c>
      <c r="B82" s="352">
        <v>0</v>
      </c>
      <c r="C82" s="352">
        <v>0</v>
      </c>
      <c r="D82" s="352">
        <v>0</v>
      </c>
      <c r="E82" s="352">
        <v>2025</v>
      </c>
    </row>
    <row r="84" spans="1:6" x14ac:dyDescent="0.35">
      <c r="A84" s="500" t="s">
        <v>894</v>
      </c>
      <c r="B84" t="s">
        <v>1675</v>
      </c>
    </row>
    <row r="85" spans="1:6" x14ac:dyDescent="0.35">
      <c r="A85" s="275" t="s">
        <v>27</v>
      </c>
      <c r="B85" s="6"/>
      <c r="C85" s="6"/>
      <c r="D85" s="6"/>
    </row>
    <row r="86" spans="1:6" x14ac:dyDescent="0.35">
      <c r="A86" s="578" t="s">
        <v>33</v>
      </c>
      <c r="B86" s="578"/>
      <c r="C86" s="579"/>
      <c r="D86" s="512">
        <v>1</v>
      </c>
    </row>
    <row r="87" spans="1:6" x14ac:dyDescent="0.35">
      <c r="A87" s="10" t="s">
        <v>26</v>
      </c>
      <c r="B87" s="9"/>
      <c r="C87" s="8"/>
      <c r="D87" s="6"/>
    </row>
    <row r="88" spans="1:6" x14ac:dyDescent="0.35">
      <c r="A88" s="502" t="s">
        <v>34</v>
      </c>
      <c r="B88" s="512">
        <v>2050</v>
      </c>
      <c r="D88" s="377" t="s">
        <v>894</v>
      </c>
    </row>
    <row r="89" spans="1:6" x14ac:dyDescent="0.35">
      <c r="A89" s="513" t="s">
        <v>35</v>
      </c>
      <c r="B89" s="514">
        <v>2020</v>
      </c>
      <c r="D89" s="385" t="s">
        <v>1399</v>
      </c>
    </row>
    <row r="90" spans="1:6" x14ac:dyDescent="0.35">
      <c r="A90" s="345" t="s">
        <v>1338</v>
      </c>
      <c r="B90" s="22" t="s">
        <v>21</v>
      </c>
      <c r="C90" s="345" t="s">
        <v>6</v>
      </c>
      <c r="D90" s="515">
        <v>0.31</v>
      </c>
    </row>
    <row r="91" spans="1:6" x14ac:dyDescent="0.35">
      <c r="A91" s="345" t="s">
        <v>1339</v>
      </c>
      <c r="B91" s="22" t="s">
        <v>24</v>
      </c>
      <c r="C91" s="345" t="s">
        <v>6</v>
      </c>
      <c r="D91" s="515">
        <v>0.7</v>
      </c>
    </row>
    <row r="92" spans="1:6" x14ac:dyDescent="0.35">
      <c r="A92" s="345" t="s">
        <v>1340</v>
      </c>
      <c r="B92" s="22" t="s">
        <v>50</v>
      </c>
      <c r="C92" s="345" t="s">
        <v>6</v>
      </c>
      <c r="D92" s="515">
        <v>0.3</v>
      </c>
    </row>
    <row r="93" spans="1:6" x14ac:dyDescent="0.35">
      <c r="A93" s="345" t="s">
        <v>1341</v>
      </c>
      <c r="B93" s="22" t="s">
        <v>14</v>
      </c>
      <c r="C93" s="345" t="s">
        <v>6</v>
      </c>
      <c r="D93" s="515">
        <v>0.18</v>
      </c>
    </row>
    <row r="94" spans="1:6" x14ac:dyDescent="0.35">
      <c r="A94" s="10" t="s">
        <v>5</v>
      </c>
      <c r="B94" s="9"/>
      <c r="C94" s="8"/>
      <c r="D94" s="6"/>
    </row>
    <row r="95" spans="1:6" x14ac:dyDescent="0.35">
      <c r="A95" s="516" t="s">
        <v>4</v>
      </c>
      <c r="B95" s="517" t="s">
        <v>2</v>
      </c>
      <c r="C95" s="518">
        <v>0.05</v>
      </c>
      <c r="D95" s="519" t="s">
        <v>3</v>
      </c>
      <c r="E95" s="345" t="s">
        <v>0</v>
      </c>
      <c r="F95" s="520">
        <v>2020</v>
      </c>
    </row>
    <row r="96" spans="1:6" x14ac:dyDescent="0.35">
      <c r="A96" s="516" t="s">
        <v>36</v>
      </c>
      <c r="B96" s="517" t="s">
        <v>2</v>
      </c>
      <c r="C96" s="521">
        <v>0.05</v>
      </c>
      <c r="D96" s="519" t="s">
        <v>1</v>
      </c>
      <c r="E96" s="345" t="s">
        <v>0</v>
      </c>
      <c r="F96" s="520">
        <v>2020</v>
      </c>
    </row>
    <row r="101" spans="1:6" x14ac:dyDescent="0.35">
      <c r="A101" s="500" t="s">
        <v>1678</v>
      </c>
      <c r="B101" t="s">
        <v>1676</v>
      </c>
      <c r="C101" s="16" t="s">
        <v>1677</v>
      </c>
      <c r="F101" s="2"/>
    </row>
    <row r="102" spans="1:6" x14ac:dyDescent="0.35">
      <c r="A102" s="275" t="s">
        <v>27</v>
      </c>
      <c r="B102" s="6"/>
      <c r="C102" s="6"/>
      <c r="D102" s="6"/>
    </row>
    <row r="103" spans="1:6" x14ac:dyDescent="0.35">
      <c r="A103" s="578" t="s">
        <v>33</v>
      </c>
      <c r="B103" s="578"/>
      <c r="C103" s="579"/>
      <c r="D103" s="512">
        <v>1</v>
      </c>
    </row>
    <row r="104" spans="1:6" x14ac:dyDescent="0.35">
      <c r="A104" s="10" t="s">
        <v>26</v>
      </c>
      <c r="B104" s="9"/>
      <c r="C104" s="8"/>
      <c r="D104" s="6"/>
    </row>
    <row r="105" spans="1:6" x14ac:dyDescent="0.35">
      <c r="A105" s="502" t="s">
        <v>34</v>
      </c>
      <c r="B105" s="512">
        <v>2050</v>
      </c>
    </row>
    <row r="106" spans="1:6" ht="38.5" customHeight="1" x14ac:dyDescent="0.35">
      <c r="A106" s="513" t="s">
        <v>35</v>
      </c>
      <c r="B106" s="514">
        <v>2020</v>
      </c>
      <c r="D106" s="522" t="s">
        <v>1409</v>
      </c>
      <c r="E106" s="385" t="s">
        <v>1400</v>
      </c>
    </row>
    <row r="107" spans="1:6" ht="38.5" customHeight="1" x14ac:dyDescent="0.35">
      <c r="A107" s="580" t="s">
        <v>25</v>
      </c>
      <c r="B107" s="22" t="s">
        <v>37</v>
      </c>
      <c r="C107" s="345" t="s">
        <v>6</v>
      </c>
      <c r="D107" s="515">
        <v>0</v>
      </c>
      <c r="E107" s="515">
        <v>0</v>
      </c>
    </row>
    <row r="108" spans="1:6" ht="38.5" customHeight="1" x14ac:dyDescent="0.35">
      <c r="A108" s="581"/>
      <c r="B108" s="22" t="s">
        <v>24</v>
      </c>
      <c r="C108" s="345" t="s">
        <v>6</v>
      </c>
      <c r="D108" s="515">
        <v>0.56000000000000005</v>
      </c>
      <c r="E108" s="515">
        <v>0.56000000000000005</v>
      </c>
    </row>
    <row r="109" spans="1:6" ht="38.5" customHeight="1" x14ac:dyDescent="0.35">
      <c r="A109" s="581"/>
      <c r="B109" s="22" t="s">
        <v>38</v>
      </c>
      <c r="C109" s="345" t="s">
        <v>6</v>
      </c>
      <c r="D109" s="515">
        <v>0</v>
      </c>
      <c r="E109" s="515">
        <v>0</v>
      </c>
    </row>
    <row r="110" spans="1:6" ht="38.5" customHeight="1" x14ac:dyDescent="0.35">
      <c r="A110" s="581"/>
      <c r="B110" s="22" t="s">
        <v>23</v>
      </c>
      <c r="C110" s="345" t="s">
        <v>6</v>
      </c>
      <c r="D110" s="515">
        <v>0.15</v>
      </c>
      <c r="E110" s="515">
        <v>0.15</v>
      </c>
    </row>
    <row r="111" spans="1:6" ht="38.5" customHeight="1" x14ac:dyDescent="0.35">
      <c r="A111" s="581"/>
      <c r="B111" s="22" t="s">
        <v>39</v>
      </c>
      <c r="C111" s="345" t="s">
        <v>6</v>
      </c>
      <c r="D111" s="515">
        <v>0</v>
      </c>
      <c r="E111" s="515">
        <v>0</v>
      </c>
    </row>
    <row r="112" spans="1:6" ht="38.5" customHeight="1" x14ac:dyDescent="0.35">
      <c r="A112" s="581"/>
      <c r="B112" s="22" t="s">
        <v>40</v>
      </c>
      <c r="C112" s="345" t="s">
        <v>6</v>
      </c>
      <c r="D112" s="515">
        <v>0</v>
      </c>
      <c r="E112" s="515">
        <v>0</v>
      </c>
    </row>
    <row r="113" spans="1:5" ht="38.5" customHeight="1" x14ac:dyDescent="0.35">
      <c r="A113" s="581"/>
      <c r="B113" s="22" t="s">
        <v>22</v>
      </c>
      <c r="C113" s="345" t="s">
        <v>6</v>
      </c>
      <c r="D113" s="515">
        <v>0.9</v>
      </c>
      <c r="E113" s="515">
        <v>0.9</v>
      </c>
    </row>
    <row r="114" spans="1:5" ht="38.5" customHeight="1" x14ac:dyDescent="0.35">
      <c r="A114" s="581"/>
      <c r="B114" s="22" t="s">
        <v>100</v>
      </c>
      <c r="C114" s="345"/>
      <c r="D114" s="515">
        <v>0.32</v>
      </c>
      <c r="E114" s="515">
        <v>0.32</v>
      </c>
    </row>
    <row r="115" spans="1:5" ht="38.5" customHeight="1" x14ac:dyDescent="0.35">
      <c r="A115" s="581"/>
      <c r="B115" s="22" t="s">
        <v>21</v>
      </c>
      <c r="C115" s="345" t="s">
        <v>6</v>
      </c>
      <c r="D115" s="515">
        <v>0.48</v>
      </c>
      <c r="E115" s="515">
        <v>0.48</v>
      </c>
    </row>
    <row r="116" spans="1:5" ht="38.5" customHeight="1" x14ac:dyDescent="0.35">
      <c r="A116" s="581"/>
      <c r="B116" s="22" t="s">
        <v>41</v>
      </c>
      <c r="C116" s="345" t="s">
        <v>6</v>
      </c>
      <c r="D116" s="515">
        <v>0</v>
      </c>
      <c r="E116" s="515">
        <v>0</v>
      </c>
    </row>
    <row r="117" spans="1:5" ht="38.5" customHeight="1" x14ac:dyDescent="0.35">
      <c r="A117" s="581"/>
      <c r="B117" s="22" t="s">
        <v>42</v>
      </c>
      <c r="C117" s="345" t="s">
        <v>6</v>
      </c>
      <c r="D117" s="515">
        <v>0</v>
      </c>
      <c r="E117" s="515">
        <v>0</v>
      </c>
    </row>
    <row r="118" spans="1:5" ht="38.5" customHeight="1" x14ac:dyDescent="0.35">
      <c r="A118" s="581"/>
      <c r="B118" s="22" t="s">
        <v>43</v>
      </c>
      <c r="C118" s="345" t="s">
        <v>6</v>
      </c>
      <c r="D118" s="515">
        <v>0</v>
      </c>
      <c r="E118" s="515">
        <v>0</v>
      </c>
    </row>
    <row r="119" spans="1:5" ht="38.5" customHeight="1" x14ac:dyDescent="0.35">
      <c r="A119" s="581"/>
      <c r="B119" s="22" t="s">
        <v>44</v>
      </c>
      <c r="C119" s="345" t="s">
        <v>6</v>
      </c>
      <c r="D119" s="515">
        <v>0</v>
      </c>
      <c r="E119" s="515">
        <v>0</v>
      </c>
    </row>
    <row r="120" spans="1:5" ht="38.5" customHeight="1" x14ac:dyDescent="0.35">
      <c r="A120" s="581"/>
      <c r="B120" s="22" t="s">
        <v>45</v>
      </c>
      <c r="C120" s="345" t="s">
        <v>6</v>
      </c>
      <c r="D120" s="515">
        <v>0</v>
      </c>
      <c r="E120" s="515">
        <v>0</v>
      </c>
    </row>
    <row r="121" spans="1:5" ht="38.5" customHeight="1" x14ac:dyDescent="0.35">
      <c r="A121" s="581"/>
      <c r="B121" s="22" t="s">
        <v>46</v>
      </c>
      <c r="C121" s="345" t="s">
        <v>6</v>
      </c>
      <c r="D121" s="515">
        <v>0</v>
      </c>
      <c r="E121" s="515">
        <v>0</v>
      </c>
    </row>
    <row r="122" spans="1:5" ht="38.5" customHeight="1" x14ac:dyDescent="0.35">
      <c r="A122" s="581"/>
      <c r="B122" s="22" t="s">
        <v>20</v>
      </c>
      <c r="C122" s="345" t="s">
        <v>6</v>
      </c>
      <c r="D122" s="515">
        <v>5.0000000000000001E-3</v>
      </c>
      <c r="E122" s="515">
        <v>5.0000000000000001E-3</v>
      </c>
    </row>
    <row r="123" spans="1:5" ht="38.5" customHeight="1" x14ac:dyDescent="0.35">
      <c r="A123" s="581"/>
      <c r="B123" s="22" t="s">
        <v>47</v>
      </c>
      <c r="C123" s="345" t="s">
        <v>6</v>
      </c>
      <c r="D123" s="515">
        <v>0</v>
      </c>
      <c r="E123" s="515">
        <v>0</v>
      </c>
    </row>
    <row r="124" spans="1:5" ht="38.5" customHeight="1" x14ac:dyDescent="0.35">
      <c r="A124" s="581"/>
      <c r="B124" s="22" t="s">
        <v>48</v>
      </c>
      <c r="C124" s="345" t="s">
        <v>6</v>
      </c>
      <c r="D124" s="515">
        <v>0</v>
      </c>
      <c r="E124" s="515">
        <v>0</v>
      </c>
    </row>
    <row r="125" spans="1:5" ht="38.5" customHeight="1" x14ac:dyDescent="0.35">
      <c r="A125" s="581"/>
      <c r="B125" s="22" t="s">
        <v>49</v>
      </c>
      <c r="C125" s="345" t="s">
        <v>6</v>
      </c>
      <c r="D125" s="515">
        <v>0</v>
      </c>
      <c r="E125" s="515">
        <v>0</v>
      </c>
    </row>
    <row r="126" spans="1:5" ht="38.5" customHeight="1" x14ac:dyDescent="0.35">
      <c r="A126" s="581"/>
      <c r="B126" s="22" t="s">
        <v>101</v>
      </c>
      <c r="C126" s="345"/>
      <c r="D126" s="515">
        <v>0</v>
      </c>
      <c r="E126" s="515">
        <v>0</v>
      </c>
    </row>
    <row r="127" spans="1:5" ht="38.5" customHeight="1" x14ac:dyDescent="0.35">
      <c r="A127" s="581"/>
      <c r="B127" s="22" t="s">
        <v>19</v>
      </c>
      <c r="C127" s="345" t="s">
        <v>6</v>
      </c>
      <c r="D127" s="515">
        <v>5.0000000000000001E-3</v>
      </c>
      <c r="E127" s="515">
        <v>5.0000000000000001E-3</v>
      </c>
    </row>
    <row r="128" spans="1:5" ht="38.5" customHeight="1" x14ac:dyDescent="0.35">
      <c r="A128" s="581"/>
      <c r="B128" s="22" t="s">
        <v>50</v>
      </c>
      <c r="C128" s="345" t="s">
        <v>6</v>
      </c>
      <c r="D128" s="515">
        <v>0.71</v>
      </c>
      <c r="E128" s="515">
        <v>0.71</v>
      </c>
    </row>
    <row r="129" spans="1:90" ht="38.5" customHeight="1" x14ac:dyDescent="0.35">
      <c r="A129" s="581"/>
      <c r="B129" s="22" t="s">
        <v>51</v>
      </c>
      <c r="C129" s="345" t="s">
        <v>6</v>
      </c>
      <c r="D129" s="515">
        <v>0</v>
      </c>
      <c r="E129" s="515">
        <v>0</v>
      </c>
    </row>
    <row r="130" spans="1:90" ht="38.5" customHeight="1" x14ac:dyDescent="0.35">
      <c r="A130" s="581"/>
      <c r="B130" s="22" t="s">
        <v>52</v>
      </c>
      <c r="C130" s="345" t="s">
        <v>6</v>
      </c>
      <c r="D130" s="515">
        <v>0</v>
      </c>
      <c r="E130" s="515">
        <v>0</v>
      </c>
      <c r="CL130" s="7"/>
    </row>
    <row r="131" spans="1:90" ht="38.5" customHeight="1" x14ac:dyDescent="0.35">
      <c r="A131" s="581"/>
      <c r="B131" s="22" t="s">
        <v>53</v>
      </c>
      <c r="C131" s="345" t="s">
        <v>6</v>
      </c>
      <c r="D131" s="515">
        <v>0</v>
      </c>
      <c r="E131" s="515">
        <v>0</v>
      </c>
    </row>
    <row r="132" spans="1:90" ht="38.5" customHeight="1" x14ac:dyDescent="0.35">
      <c r="A132" s="581"/>
      <c r="B132" s="22" t="s">
        <v>54</v>
      </c>
      <c r="C132" s="345" t="s">
        <v>6</v>
      </c>
      <c r="D132" s="515">
        <v>0</v>
      </c>
      <c r="E132" s="515">
        <v>0</v>
      </c>
    </row>
    <row r="133" spans="1:90" ht="38.5" customHeight="1" x14ac:dyDescent="0.35">
      <c r="A133" s="581"/>
      <c r="B133" s="22" t="s">
        <v>18</v>
      </c>
      <c r="C133" s="345" t="s">
        <v>6</v>
      </c>
      <c r="D133" s="515">
        <v>0.15</v>
      </c>
      <c r="E133" s="515">
        <v>0.15</v>
      </c>
    </row>
    <row r="134" spans="1:90" ht="38.5" customHeight="1" x14ac:dyDescent="0.35">
      <c r="A134" s="581"/>
      <c r="B134" s="22" t="s">
        <v>55</v>
      </c>
      <c r="C134" s="345" t="s">
        <v>6</v>
      </c>
      <c r="D134" s="515">
        <v>0</v>
      </c>
      <c r="E134" s="515">
        <v>0</v>
      </c>
    </row>
    <row r="135" spans="1:90" ht="38.5" customHeight="1" x14ac:dyDescent="0.35">
      <c r="A135" s="581"/>
      <c r="B135" s="22" t="s">
        <v>17</v>
      </c>
      <c r="C135" s="345" t="s">
        <v>6</v>
      </c>
      <c r="D135" s="515">
        <v>0.39</v>
      </c>
      <c r="E135" s="515">
        <v>0.39</v>
      </c>
    </row>
    <row r="136" spans="1:90" ht="38.5" customHeight="1" x14ac:dyDescent="0.35">
      <c r="A136" s="581"/>
      <c r="B136" s="22" t="s">
        <v>16</v>
      </c>
      <c r="C136" s="345" t="s">
        <v>6</v>
      </c>
      <c r="D136" s="515">
        <v>0.53</v>
      </c>
      <c r="E136" s="515">
        <v>0.53</v>
      </c>
    </row>
    <row r="137" spans="1:90" ht="38.5" customHeight="1" x14ac:dyDescent="0.35">
      <c r="A137" s="581"/>
      <c r="B137" s="22" t="s">
        <v>56</v>
      </c>
      <c r="C137" s="345" t="s">
        <v>6</v>
      </c>
      <c r="D137" s="515">
        <v>0</v>
      </c>
      <c r="E137" s="515">
        <v>0</v>
      </c>
    </row>
    <row r="138" spans="1:90" ht="38.5" customHeight="1" x14ac:dyDescent="0.35">
      <c r="A138" s="581"/>
      <c r="B138" s="22" t="s">
        <v>57</v>
      </c>
      <c r="C138" s="345" t="s">
        <v>6</v>
      </c>
      <c r="D138" s="515">
        <v>0</v>
      </c>
      <c r="E138" s="515">
        <v>0</v>
      </c>
    </row>
    <row r="139" spans="1:90" ht="38.5" customHeight="1" x14ac:dyDescent="0.35">
      <c r="A139" s="581"/>
      <c r="B139" s="22" t="s">
        <v>15</v>
      </c>
      <c r="C139" s="345" t="s">
        <v>6</v>
      </c>
      <c r="D139" s="515">
        <v>0.3</v>
      </c>
      <c r="E139" s="515">
        <v>0.3</v>
      </c>
    </row>
    <row r="140" spans="1:90" ht="38.5" customHeight="1" x14ac:dyDescent="0.35">
      <c r="A140" s="581"/>
      <c r="B140" s="22" t="s">
        <v>58</v>
      </c>
      <c r="C140" s="345" t="s">
        <v>6</v>
      </c>
      <c r="D140" s="515">
        <v>0</v>
      </c>
      <c r="E140" s="515">
        <v>0</v>
      </c>
    </row>
    <row r="141" spans="1:90" ht="38.5" customHeight="1" x14ac:dyDescent="0.35">
      <c r="A141" s="581"/>
      <c r="B141" s="22" t="s">
        <v>59</v>
      </c>
      <c r="C141" s="345" t="s">
        <v>6</v>
      </c>
      <c r="D141" s="515">
        <v>0</v>
      </c>
      <c r="E141" s="515">
        <v>0</v>
      </c>
    </row>
    <row r="142" spans="1:90" ht="38.5" customHeight="1" x14ac:dyDescent="0.35">
      <c r="A142" s="581"/>
      <c r="B142" s="22" t="s">
        <v>60</v>
      </c>
      <c r="C142" s="345" t="s">
        <v>6</v>
      </c>
      <c r="D142" s="515">
        <v>5.0000000000000001E-3</v>
      </c>
      <c r="E142" s="515">
        <v>0.6</v>
      </c>
    </row>
    <row r="143" spans="1:90" ht="38.5" customHeight="1" x14ac:dyDescent="0.35">
      <c r="A143" s="581"/>
      <c r="B143" s="22" t="s">
        <v>14</v>
      </c>
      <c r="C143" s="345" t="s">
        <v>6</v>
      </c>
      <c r="D143" s="515">
        <v>0.6</v>
      </c>
      <c r="E143" s="515">
        <v>0.73499999999999999</v>
      </c>
    </row>
    <row r="144" spans="1:90" ht="38.5" customHeight="1" x14ac:dyDescent="0.35">
      <c r="A144" s="581"/>
      <c r="B144" s="22" t="s">
        <v>61</v>
      </c>
      <c r="C144" s="345" t="s">
        <v>6</v>
      </c>
      <c r="D144" s="515">
        <v>0</v>
      </c>
      <c r="E144" s="515">
        <v>0</v>
      </c>
    </row>
    <row r="145" spans="1:5" ht="38.5" customHeight="1" x14ac:dyDescent="0.35">
      <c r="A145" s="581"/>
      <c r="B145" s="22" t="s">
        <v>62</v>
      </c>
      <c r="C145" s="345" t="s">
        <v>6</v>
      </c>
      <c r="D145" s="515">
        <v>0</v>
      </c>
      <c r="E145" s="515">
        <v>0</v>
      </c>
    </row>
    <row r="146" spans="1:5" ht="38.5" customHeight="1" x14ac:dyDescent="0.35">
      <c r="A146" s="581"/>
      <c r="B146" s="22" t="s">
        <v>63</v>
      </c>
      <c r="C146" s="345" t="s">
        <v>6</v>
      </c>
      <c r="D146" s="515">
        <v>0</v>
      </c>
      <c r="E146" s="515">
        <v>0</v>
      </c>
    </row>
    <row r="147" spans="1:5" ht="38.5" customHeight="1" x14ac:dyDescent="0.35">
      <c r="A147" s="581"/>
      <c r="B147" s="22" t="s">
        <v>13</v>
      </c>
      <c r="C147" s="345" t="s">
        <v>6</v>
      </c>
      <c r="D147" s="515">
        <v>0.73499999999999999</v>
      </c>
      <c r="E147" s="515">
        <v>0.63500000000000001</v>
      </c>
    </row>
    <row r="148" spans="1:5" ht="38.5" customHeight="1" x14ac:dyDescent="0.35">
      <c r="A148" s="581"/>
      <c r="B148" s="22" t="s">
        <v>64</v>
      </c>
      <c r="C148" s="345" t="s">
        <v>6</v>
      </c>
      <c r="D148" s="515">
        <v>0</v>
      </c>
      <c r="E148" s="515">
        <v>0</v>
      </c>
    </row>
    <row r="149" spans="1:5" ht="38.5" customHeight="1" x14ac:dyDescent="0.35">
      <c r="A149" s="581"/>
      <c r="B149" s="23" t="s">
        <v>65</v>
      </c>
      <c r="C149" s="345" t="s">
        <v>6</v>
      </c>
      <c r="D149" s="515">
        <v>0</v>
      </c>
      <c r="E149" s="515">
        <v>0</v>
      </c>
    </row>
    <row r="150" spans="1:5" ht="38.5" customHeight="1" x14ac:dyDescent="0.35">
      <c r="A150" s="581"/>
      <c r="B150" s="23" t="s">
        <v>66</v>
      </c>
      <c r="C150" s="345" t="s">
        <v>6</v>
      </c>
      <c r="D150" s="515">
        <v>0</v>
      </c>
      <c r="E150" s="515">
        <v>0</v>
      </c>
    </row>
    <row r="151" spans="1:5" ht="38.5" customHeight="1" x14ac:dyDescent="0.35">
      <c r="A151" s="581"/>
      <c r="B151" s="23" t="s">
        <v>67</v>
      </c>
      <c r="C151" s="345" t="s">
        <v>6</v>
      </c>
      <c r="D151" s="515">
        <v>0</v>
      </c>
      <c r="E151" s="515">
        <v>0</v>
      </c>
    </row>
    <row r="152" spans="1:5" ht="38.5" customHeight="1" x14ac:dyDescent="0.35">
      <c r="A152" s="581"/>
      <c r="B152" s="23" t="s">
        <v>68</v>
      </c>
      <c r="C152" s="345" t="s">
        <v>6</v>
      </c>
      <c r="D152" s="515">
        <v>0</v>
      </c>
      <c r="E152" s="515">
        <v>0</v>
      </c>
    </row>
    <row r="153" spans="1:5" ht="38.5" customHeight="1" x14ac:dyDescent="0.35">
      <c r="A153" s="581"/>
      <c r="B153" s="23" t="s">
        <v>200</v>
      </c>
      <c r="C153" s="345" t="s">
        <v>6</v>
      </c>
      <c r="D153" s="515">
        <v>5.0000000000000001E-3</v>
      </c>
      <c r="E153" s="515">
        <v>5.0000000000000001E-3</v>
      </c>
    </row>
    <row r="154" spans="1:5" ht="38.5" customHeight="1" x14ac:dyDescent="0.35">
      <c r="A154" s="581"/>
      <c r="B154" s="23" t="s">
        <v>69</v>
      </c>
      <c r="C154" s="345" t="s">
        <v>6</v>
      </c>
      <c r="D154" s="515">
        <v>0</v>
      </c>
      <c r="E154" s="515">
        <v>0</v>
      </c>
    </row>
    <row r="155" spans="1:5" ht="38.5" customHeight="1" x14ac:dyDescent="0.35">
      <c r="A155" s="581"/>
      <c r="B155" s="22" t="s">
        <v>70</v>
      </c>
      <c r="C155" s="345" t="s">
        <v>6</v>
      </c>
      <c r="D155" s="515">
        <v>0</v>
      </c>
      <c r="E155" s="515">
        <v>0</v>
      </c>
    </row>
    <row r="156" spans="1:5" ht="38.5" customHeight="1" x14ac:dyDescent="0.35">
      <c r="A156" s="581"/>
      <c r="B156" s="23" t="s">
        <v>12</v>
      </c>
      <c r="C156" s="345" t="s">
        <v>6</v>
      </c>
      <c r="D156" s="515">
        <v>0.63500000000000001</v>
      </c>
      <c r="E156" s="515">
        <v>0.75</v>
      </c>
    </row>
    <row r="157" spans="1:5" ht="38.5" customHeight="1" x14ac:dyDescent="0.35">
      <c r="A157" s="581"/>
      <c r="B157" s="22" t="s">
        <v>71</v>
      </c>
      <c r="C157" s="345" t="s">
        <v>6</v>
      </c>
      <c r="D157" s="515">
        <v>0</v>
      </c>
      <c r="E157" s="515">
        <v>0</v>
      </c>
    </row>
    <row r="158" spans="1:5" ht="38.5" customHeight="1" x14ac:dyDescent="0.35">
      <c r="A158" s="581"/>
      <c r="B158" s="22" t="s">
        <v>11</v>
      </c>
      <c r="C158" s="345" t="s">
        <v>6</v>
      </c>
      <c r="D158" s="515">
        <v>0.75</v>
      </c>
      <c r="E158" s="515">
        <v>5.0000000000000001E-3</v>
      </c>
    </row>
    <row r="159" spans="1:5" ht="38.5" customHeight="1" x14ac:dyDescent="0.35">
      <c r="A159" s="581"/>
      <c r="B159" s="23" t="s">
        <v>72</v>
      </c>
      <c r="C159" s="345" t="s">
        <v>6</v>
      </c>
      <c r="D159" s="515">
        <v>0</v>
      </c>
      <c r="E159" s="515">
        <v>0</v>
      </c>
    </row>
    <row r="160" spans="1:5" ht="38.5" customHeight="1" x14ac:dyDescent="0.35">
      <c r="A160" s="581"/>
      <c r="B160" s="23" t="s">
        <v>73</v>
      </c>
      <c r="C160" s="345" t="s">
        <v>6</v>
      </c>
      <c r="D160" s="515">
        <v>5.0000000000000001E-3</v>
      </c>
      <c r="E160" s="515">
        <v>0.91</v>
      </c>
    </row>
    <row r="161" spans="1:6" ht="38.5" customHeight="1" x14ac:dyDescent="0.35">
      <c r="A161" s="581"/>
      <c r="B161" s="22" t="s">
        <v>74</v>
      </c>
      <c r="C161" s="345" t="s">
        <v>6</v>
      </c>
      <c r="D161" s="515">
        <v>0</v>
      </c>
      <c r="E161" s="515">
        <v>0</v>
      </c>
    </row>
    <row r="162" spans="1:6" ht="38.5" customHeight="1" x14ac:dyDescent="0.35">
      <c r="A162" s="581"/>
      <c r="B162" s="22" t="s">
        <v>10</v>
      </c>
      <c r="C162" s="345" t="s">
        <v>6</v>
      </c>
      <c r="D162" s="515">
        <v>5.0000000000000001E-3</v>
      </c>
      <c r="E162" s="515">
        <v>0</v>
      </c>
    </row>
    <row r="163" spans="1:6" ht="38.5" customHeight="1" x14ac:dyDescent="0.35">
      <c r="A163" s="581"/>
      <c r="B163" s="23" t="s">
        <v>9</v>
      </c>
      <c r="C163" s="345" t="s">
        <v>6</v>
      </c>
      <c r="D163" s="515">
        <v>0.91</v>
      </c>
      <c r="E163" s="515">
        <v>0.52</v>
      </c>
    </row>
    <row r="164" spans="1:6" ht="38.5" customHeight="1" x14ac:dyDescent="0.35">
      <c r="A164" s="581"/>
      <c r="B164" s="23" t="s">
        <v>75</v>
      </c>
      <c r="C164" s="345" t="s">
        <v>6</v>
      </c>
      <c r="D164" s="515">
        <v>0</v>
      </c>
      <c r="E164" s="515">
        <v>0</v>
      </c>
    </row>
    <row r="165" spans="1:6" ht="38.5" customHeight="1" x14ac:dyDescent="0.35">
      <c r="A165" s="581"/>
      <c r="B165" s="23" t="s">
        <v>8</v>
      </c>
      <c r="C165" s="345" t="s">
        <v>6</v>
      </c>
      <c r="D165" s="515">
        <v>5.0000000000000001E-3</v>
      </c>
      <c r="E165" s="515">
        <v>0</v>
      </c>
    </row>
    <row r="166" spans="1:6" ht="38.5" customHeight="1" x14ac:dyDescent="0.35">
      <c r="A166" s="581"/>
      <c r="B166" s="22" t="s">
        <v>76</v>
      </c>
      <c r="C166" s="345" t="s">
        <v>6</v>
      </c>
      <c r="D166" s="515">
        <v>0</v>
      </c>
      <c r="E166" s="515">
        <v>0</v>
      </c>
    </row>
    <row r="167" spans="1:6" ht="38.5" customHeight="1" x14ac:dyDescent="0.35">
      <c r="A167" s="581"/>
      <c r="B167" s="23" t="s">
        <v>7</v>
      </c>
      <c r="C167" s="345" t="s">
        <v>6</v>
      </c>
      <c r="D167" s="515">
        <v>0.39500000000000002</v>
      </c>
      <c r="E167" s="515">
        <v>0.22500000000000001</v>
      </c>
    </row>
    <row r="168" spans="1:6" ht="38.5" customHeight="1" x14ac:dyDescent="0.35">
      <c r="A168" s="10" t="s">
        <v>5</v>
      </c>
      <c r="B168" s="9"/>
      <c r="C168" s="8"/>
      <c r="D168" s="6"/>
    </row>
    <row r="169" spans="1:6" ht="38.5" customHeight="1" x14ac:dyDescent="0.35">
      <c r="A169" s="516" t="s">
        <v>4</v>
      </c>
      <c r="B169" s="517" t="s">
        <v>2</v>
      </c>
      <c r="C169" s="518">
        <v>0.05</v>
      </c>
      <c r="D169" s="519" t="s">
        <v>3</v>
      </c>
      <c r="E169" s="345" t="s">
        <v>0</v>
      </c>
      <c r="F169" s="520">
        <v>2020</v>
      </c>
    </row>
    <row r="170" spans="1:6" ht="38.5" customHeight="1" x14ac:dyDescent="0.35">
      <c r="A170" s="516" t="s">
        <v>36</v>
      </c>
      <c r="B170" s="517" t="s">
        <v>2</v>
      </c>
      <c r="C170" s="521">
        <v>0.05</v>
      </c>
      <c r="D170" s="519" t="s">
        <v>1409</v>
      </c>
      <c r="E170" s="345" t="s">
        <v>0</v>
      </c>
      <c r="F170" s="520">
        <v>2020</v>
      </c>
    </row>
    <row r="171" spans="1:6" ht="38.5" customHeight="1" x14ac:dyDescent="0.35"/>
    <row r="172" spans="1:6" ht="38.5" customHeight="1" x14ac:dyDescent="0.35"/>
    <row r="173" spans="1:6" ht="38.5" customHeight="1" x14ac:dyDescent="0.35"/>
    <row r="174" spans="1:6" ht="38.5" customHeight="1" x14ac:dyDescent="0.35"/>
    <row r="175" spans="1:6" ht="38.5" customHeight="1" x14ac:dyDescent="0.35"/>
    <row r="176" spans="1:6" ht="38.5" customHeight="1" x14ac:dyDescent="0.35"/>
    <row r="177" spans="6:11" ht="38.5" customHeight="1" x14ac:dyDescent="0.35"/>
    <row r="178" spans="6:11" ht="38.5" customHeight="1" x14ac:dyDescent="0.35"/>
    <row r="179" spans="6:11" ht="38.5" customHeight="1" x14ac:dyDescent="0.35"/>
    <row r="189" spans="6:11" x14ac:dyDescent="0.35">
      <c r="F189" s="149"/>
      <c r="G189" s="149"/>
      <c r="H189" s="149"/>
      <c r="I189" s="149"/>
      <c r="J189" s="149"/>
      <c r="K189" s="149"/>
    </row>
    <row r="209" spans="1:4" x14ac:dyDescent="0.35">
      <c r="A209" s="148"/>
    </row>
    <row r="210" spans="1:4" x14ac:dyDescent="0.35">
      <c r="A210" s="148"/>
    </row>
    <row r="211" spans="1:4" x14ac:dyDescent="0.35">
      <c r="A211" s="148"/>
    </row>
    <row r="213" spans="1:4" x14ac:dyDescent="0.35">
      <c r="A213" s="148"/>
    </row>
    <row r="214" spans="1:4" x14ac:dyDescent="0.35">
      <c r="A214" s="148"/>
    </row>
    <row r="215" spans="1:4" x14ac:dyDescent="0.35">
      <c r="A215" s="148"/>
    </row>
    <row r="216" spans="1:4" x14ac:dyDescent="0.35">
      <c r="A216" s="148"/>
    </row>
    <row r="217" spans="1:4" x14ac:dyDescent="0.35">
      <c r="A217" s="148"/>
    </row>
    <row r="218" spans="1:4" x14ac:dyDescent="0.35">
      <c r="A218" s="1"/>
    </row>
    <row r="219" spans="1:4" ht="18.5" x14ac:dyDescent="0.45">
      <c r="A219" s="150"/>
      <c r="B219" s="149"/>
      <c r="C219" s="149"/>
      <c r="D219" s="149"/>
    </row>
    <row r="220" spans="1:4" ht="15.5" x14ac:dyDescent="0.35">
      <c r="A220" s="151"/>
      <c r="B220" s="149"/>
      <c r="C220" s="149"/>
      <c r="D220" s="149"/>
    </row>
  </sheetData>
  <mergeCells count="4">
    <mergeCell ref="A1:C1"/>
    <mergeCell ref="A86:C86"/>
    <mergeCell ref="A103:C103"/>
    <mergeCell ref="A107:A167"/>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16</vt:i4>
      </vt:variant>
      <vt:variant>
        <vt:lpstr>Rangos con nombre</vt:lpstr>
      </vt:variant>
      <vt:variant>
        <vt:i4>823</vt:i4>
      </vt:variant>
    </vt:vector>
  </HeadingPairs>
  <TitlesOfParts>
    <vt:vector size="839" baseType="lpstr">
      <vt:lpstr>ReadMe</vt:lpstr>
      <vt:lpstr>glossary_and_narratives</vt:lpstr>
      <vt:lpstr>list_policies_hypotheses</vt:lpstr>
      <vt:lpstr>demography</vt:lpstr>
      <vt:lpstr>society</vt:lpstr>
      <vt:lpstr>economy</vt:lpstr>
      <vt:lpstr>energy</vt:lpstr>
      <vt:lpstr>energy-transport</vt:lpstr>
      <vt:lpstr>materials</vt:lpstr>
      <vt:lpstr>land_and_water</vt:lpstr>
      <vt:lpstr>climate</vt:lpstr>
      <vt:lpstr>demography_data</vt:lpstr>
      <vt:lpstr>energy-data</vt:lpstr>
      <vt:lpstr>data_materials_calculator</vt:lpstr>
      <vt:lpstr>inputs_model_explorer</vt:lpstr>
      <vt:lpstr>data_model_explorer</vt:lpstr>
      <vt:lpstr>land_and_water!AFFORESTATION_SP</vt:lpstr>
      <vt:lpstr>energy!ANNUAL_EFFICIENCY_INCREASE_PV_SP</vt:lpstr>
      <vt:lpstr>energy!ANNUAL_EFFICIENCY_INCREASE_PV_SP_x</vt:lpstr>
      <vt:lpstr>materials!annual_recycling_rate_variation_base_metals</vt:lpstr>
      <vt:lpstr>energy!ANNUAL_VARIATION_CAPACITY_EXPANSION_PROSTO_DEDICATED_SP</vt:lpstr>
      <vt:lpstr>ANNUAL_VARIATION_CAPACITY_EXPANSION_PROSTO_DEDICATED_SP_x</vt:lpstr>
      <vt:lpstr>demography!AVERAGE_PEOPLE_PER_HOUSEHOLD_NON_EU_REGIONS_TIMESERIES_TARGET_SP</vt:lpstr>
      <vt:lpstr>land_and_water!BASELINE_DIET_PATTERN_OF_POLICY_DIETS_SP</vt:lpstr>
      <vt:lpstr>BASIC_INCOME_SP</vt:lpstr>
      <vt:lpstr>economy!BASIC_INCOME_TAX_PAYERS_SP</vt:lpstr>
      <vt:lpstr>materials!BROWN_COAL_RESOURCE_ESTIMATION_HIGH_SP</vt:lpstr>
      <vt:lpstr>materials!BROWN_COAL_RESOURCE_ESTIMATION_LOW_SP</vt:lpstr>
      <vt:lpstr>materials!BROWN_COAL_RESOURCE_ESTIMATION_MED_SP</vt:lpstr>
      <vt:lpstr>BUFFER_EU_HOUSEHOLDS_SPEED_OF_CHANGE_SP</vt:lpstr>
      <vt:lpstr>energy!CAPACITY_EXPANSION_POLICY_PRIORITIES_SP</vt:lpstr>
      <vt:lpstr>energy!CAPACITY_INVESTMENT_COST_PRO_FLEXOPT_USER_DEFINED_SP</vt:lpstr>
      <vt:lpstr>energy!CAPACITY_INVESTMENT_COST_PROTRA_CHP_HP_PP_USER_DEFINED</vt:lpstr>
      <vt:lpstr>economy!CAPITAL_PRODUCTIVITY_GROWTH_SP</vt:lpstr>
      <vt:lpstr>economy!CAPITAL_PRODUCTIVITY_VARIATION</vt:lpstr>
      <vt:lpstr>economy!CAPITAL_PRODUCTIVITY_VARIATION_SP</vt:lpstr>
      <vt:lpstr>energy!CF_LOSS_SHARE_STOPPING_PROTRA_CAPACITY_EXPANSION_SP</vt:lpstr>
      <vt:lpstr>land_and_water!CHANGE_TO_REGENERATIVE_AGRICULTURE_SP</vt:lpstr>
      <vt:lpstr>Climate_Sensitivity</vt:lpstr>
      <vt:lpstr>CLIMATE_SENSITIVITY_SP</vt:lpstr>
      <vt:lpstr>economy!CO2_TAX_HOUSEHOLDS_SP</vt:lpstr>
      <vt:lpstr>economy!CO2_TAX_HOUSEHOLDS_SP_x</vt:lpstr>
      <vt:lpstr>economy!CO2_TAX_SECTORS_SP</vt:lpstr>
      <vt:lpstr>economy!CO2_TAX_SECTORS_SP_x</vt:lpstr>
      <vt:lpstr>materials!COAL_RESOURCE_ESTIMATION_HIGH_SP</vt:lpstr>
      <vt:lpstr>materials!COAL_RESOURCE_ESTIMATION_LOW_SP</vt:lpstr>
      <vt:lpstr>materials!COAL_RESOURCE_ESTIMATION_MED_SP</vt:lpstr>
      <vt:lpstr>CROPLAND_PROTECTION_SP</vt:lpstr>
      <vt:lpstr>land_and_water!CROPS_FOR_ENERGY_SP</vt:lpstr>
      <vt:lpstr>economy!DEBT_INTEREST_RATE_SP</vt:lpstr>
      <vt:lpstr>DEBT_INTEREST_RATE_SP_x</vt:lpstr>
      <vt:lpstr>economy!DEBT_INTEREST_RATE_TARGET_SP</vt:lpstr>
      <vt:lpstr>land_and_water!DIET_ACORDING_TO_POLICIES_SP</vt:lpstr>
      <vt:lpstr>materials!Disaggregated_by_mineral_1_or_common_annual_variation_for_all_minerals_2</vt:lpstr>
      <vt:lpstr>materials!Disaggregated_by_mineral_1_or_common_annual_variation_for_all_minerals_2_base_metals</vt:lpstr>
      <vt:lpstr>land_and_water!EFFECT_OIL_AND_GAS_ON_AGRICULTURE_SP</vt:lpstr>
      <vt:lpstr>energy!EFFICIENCY_INCREASE_PV_SP</vt:lpstr>
      <vt:lpstr>energy!EXOGENOUS_CAPACITY_EXPANSION_VARIABILITY_MANAGEMENT_OPTIONS_SP</vt:lpstr>
      <vt:lpstr>land_and_water!EXOGENOUS_LAND_USE_DEMANDS</vt:lpstr>
      <vt:lpstr>Exogenous_other_GHG_emissions_selection_of_RCP</vt:lpstr>
      <vt:lpstr>energy!EXOGENOUS_PROTRA_RES_POTENTIALS_SP</vt:lpstr>
      <vt:lpstr>EXOGENOUS_PROTRA_RES_POTENTIALS_SP_x</vt:lpstr>
      <vt:lpstr>demography!FERTILITY_RATES_SP</vt:lpstr>
      <vt:lpstr>energy!FINAL_ENERGY_EFFICIENCY_RATE_TOP_DOWN_SECTORS_SP</vt:lpstr>
      <vt:lpstr>energy!FINAL_ENERGY_EFFICIENCY_RATE_TOP_DOWN_SECTORS_SP_x</vt:lpstr>
      <vt:lpstr>energy!FINAL_ENERGY_SUBSTITUTION_RATE_TOP_DOWN_SECTORS_SP</vt:lpstr>
      <vt:lpstr>energy!FINAL_ENERGY_SUBSTITUTION_RATE_TOP_DOWN_SECTORS_SP_x</vt:lpstr>
      <vt:lpstr>FINAL_GENDER_PARITY_INDEX_HIGH_SP</vt:lpstr>
      <vt:lpstr>FINAL_GENDER_PARITY_INDEX_MEDIUM_SP</vt:lpstr>
      <vt:lpstr>inputs_model_explorer!FINAL_YEAR_MODEL_EXPLORER</vt:lpstr>
      <vt:lpstr>economy!FINAL_YEAR_WORKING_TIME_VARIATION_SP</vt:lpstr>
      <vt:lpstr>energy!FLEXIBLE_ELEC_DEMAND_SP</vt:lpstr>
      <vt:lpstr>FLEXIBLE_ELECTROLYZERS_CAPACITY_EXPANSION_TARGET_SP</vt:lpstr>
      <vt:lpstr>land_and_water!FLEXITARIANA_DIET_PATTERN_OF_POLICY_DIETS_SP</vt:lpstr>
      <vt:lpstr>land_and_water!FOREST_LOSS_LIMIT_SP</vt:lpstr>
      <vt:lpstr>FOREST_PLANTATIONS_INCREASE_SP</vt:lpstr>
      <vt:lpstr>land_and_water!FORESTRY_SELF_SUFFICIENCY_SP</vt:lpstr>
      <vt:lpstr>materials!FOSSIL_RESOURCE_ESTIMATION_LOW_MED_HIGH_OTHER_SP</vt:lpstr>
      <vt:lpstr>'energy-transport'!FUEL_CONSUMPTION_EFFICIENCY_CHANGE</vt:lpstr>
      <vt:lpstr>materials!GAS_RESOURCE_ESTIMATION_HIGH_SP</vt:lpstr>
      <vt:lpstr>materials!GAS_RESOURCE_ESTIMATION_LOW_SP</vt:lpstr>
      <vt:lpstr>materials!GAS_RESOURCE_ESTIMATION_MED_SP</vt:lpstr>
      <vt:lpstr>materials!GAS_User_defines</vt:lpstr>
      <vt:lpstr>GENDER_PARITY_INDEX_TARGET</vt:lpstr>
      <vt:lpstr>economy!GOVERNMENT_BUDGET_BALANCE_TO_GDP_OBJECTIVE_SP</vt:lpstr>
      <vt:lpstr>GOVERNMENT_BUDGET_BALANCE_TO_GDP_OBJECTIVE_SP_x</vt:lpstr>
      <vt:lpstr>economy!GOVERNMENT_BUDGET_BALANCE_TO_GDP_OBJECTIVE_TARGET_SP</vt:lpstr>
      <vt:lpstr>land_and_water!GRASSLAND_MANAGEMENT_SP</vt:lpstr>
      <vt:lpstr>land_and_water!GRASSLAND_PROTECTION_SP</vt:lpstr>
      <vt:lpstr>materials!GROWTH_MATERIAL_INTENSITIES_SP</vt:lpstr>
      <vt:lpstr>GWP_time_frame</vt:lpstr>
      <vt:lpstr>materials!HARD_COAL_RESOURCE_ESTIMATION_HIGH_SP</vt:lpstr>
      <vt:lpstr>materials!HARD_COAL_RESOURCE_ESTIMATION_LOW_SP</vt:lpstr>
      <vt:lpstr>materials!HARD_COAL_RESOURCE_ESTIMATION_MED_SP</vt:lpstr>
      <vt:lpstr>HOUSEHOLD_COMPOSITION_IN_NON_EU_REGIONS</vt:lpstr>
      <vt:lpstr>materials!In_the_target_year</vt:lpstr>
      <vt:lpstr>materials!INITIAL_COAL_RESERVES_2005_SP</vt:lpstr>
      <vt:lpstr>materials!INITIAL_GAS_RESERVES_2005_SP</vt:lpstr>
      <vt:lpstr>INITIAL_LIMIT_ANNUAL_GROWTH_CONSUMPTION_DURABLES_SP</vt:lpstr>
      <vt:lpstr>INITIAL_LIMIT_ANNUAL_GROWTH_CONSUMPTION_NON_DURABLES_SP</vt:lpstr>
      <vt:lpstr>INITIAL_LIMIT_ANNUAL_GROWTH_WAGES_SP</vt:lpstr>
      <vt:lpstr>materials!INITIAL_OIL_RESERVES_2005_SP</vt:lpstr>
      <vt:lpstr>energy!INITIAL_SC_SP</vt:lpstr>
      <vt:lpstr>energy!INITIAL_YEAR_ANNUAL_VARIATION_CAPACITY_EXPANSION_PROSTO_DEDICATED_SP</vt:lpstr>
      <vt:lpstr>economy!INITIAL_YEAR_BASIC_INCOME_SP</vt:lpstr>
      <vt:lpstr>economy!INITIAL_YEAR_CAPITAL_PRODUCTIVITY_GROWTH_SP</vt:lpstr>
      <vt:lpstr>economy!INITIAL_YEAR_CAPITAL_PRODUCTIVITY_VARIATION_SP</vt:lpstr>
      <vt:lpstr>economy!INITIAL_YEAR_DEBT_INTEREST_RATE_SP</vt:lpstr>
      <vt:lpstr>energy!INITIAL_YEAR_EFFICIENCY_INCREASE_RATE_PV_SP</vt:lpstr>
      <vt:lpstr>energy!INITIAL_YEAR_FLEX_ELEC_DEMAND_SP</vt:lpstr>
      <vt:lpstr>energy!INITIAL_YEAR_FLEXIBLE_ELECTROLIZERS_EXPANSION_SP</vt:lpstr>
      <vt:lpstr>economy!INITIAL_YEAR_GOVERNMENT_BUDGET_BALANCE_TO_GDP_OBJECTIVE_SP</vt:lpstr>
      <vt:lpstr>economy!INITIAL_YEAR_LABOUR_PRODUCTIVITY_GROWTH_SP</vt:lpstr>
      <vt:lpstr>economy!INITIAL_YEAR_LABOUR_PRODUCTIVITY_VARIATION_SP</vt:lpstr>
      <vt:lpstr>economy!INITIAL_YEAR_LIMIT_ANNUAL_GROWTH_GOVERNMENT_EXPENDITURE_SP</vt:lpstr>
      <vt:lpstr>economy!INITIAL_YEAR_MARK_UP_VARIATION_SP</vt:lpstr>
      <vt:lpstr>inputs_model_explorer!INITIAL_YEAR_MODEL_EXPLORER</vt:lpstr>
      <vt:lpstr>energy!INITIAL_YEAR_PERCENTAGE_FE_LIQUID_AND_GAS_SUBSTITUTED_BY_H2_LIQUIDS_AND_GASES_BASED_FUEL_SP</vt:lpstr>
      <vt:lpstr>materials!INITIAL_YEAR_REDUCTION_MATERIAL_INTENSITY_PV_SP</vt:lpstr>
      <vt:lpstr>energy!INITIAL_YEAR_STATIONARY_ELECTROLYZERS_EXPANSION_SP</vt:lpstr>
      <vt:lpstr>economy!INITIAL_YEAR_STRUCTURE_GOVERNMENT_CONSUMPTION_SP</vt:lpstr>
      <vt:lpstr>economy!INITIAL_YEAR_STRUCTURE_GOVERNMENT_EXPENDITURE_SP</vt:lpstr>
      <vt:lpstr>economy!INITIAL_YEAR_STRUCTURE_GOVERNMENT_INVESTMENT_SP</vt:lpstr>
      <vt:lpstr>economy!INITIAL_YEAR_TAX_RATE_INCOME_SP</vt:lpstr>
      <vt:lpstr>materials!INITIAL_YEAR_TAX_RATE_ON_EXTRACTION_OF_RESOURCES</vt:lpstr>
      <vt:lpstr>materials!INITIAL_YEAR_TAX_RATE_ON_EXTRACTION_OF_RESOURCES_HIGH</vt:lpstr>
      <vt:lpstr>materials!INITIAL_YEAR_TAX_RATE_ON_EXTRACTION_OF_RESOURCES_LOW</vt:lpstr>
      <vt:lpstr>materials!INITIAL_YEAR_TAX_RATE_ON_EXTRACTION_OF_RESOURCES_MEDIUM</vt:lpstr>
      <vt:lpstr>materials!INITIAL_YEAR_TAX_RATE_ON_EXTRACTION_OF_RESOURCES_OTHER</vt:lpstr>
      <vt:lpstr>economy!INITIAL_YEAR_TAX_RATE_PRODUCTION_SP</vt:lpstr>
      <vt:lpstr>economy!INITIAL_YEAR_TAX_RATE_PROFITS_SP</vt:lpstr>
      <vt:lpstr>economy!INITIAL_YEAR_TAX_RATE_SOCIAL_SECURITY_SP</vt:lpstr>
      <vt:lpstr>economy!INITIAL_YEAR_TAX_RATE_WEALTH_SP</vt:lpstr>
      <vt:lpstr>economy!INITIAL_YEAR_WORKING_TIME_VARIATION_SP</vt:lpstr>
      <vt:lpstr>economy!LABOUR_PRODUCTIVITY_VARIATION_SP</vt:lpstr>
      <vt:lpstr>LABOUR_PRODUCTIVITY_VARIATION_SP_x</vt:lpstr>
      <vt:lpstr>land_and_water!LAND_PRODUCTS_GLOBAL_POOL_SP</vt:lpstr>
      <vt:lpstr>LAND_PROTECTION_BY_POLICY_SP</vt:lpstr>
      <vt:lpstr>demography_data!LEAB_AVERAGES_SP</vt:lpstr>
      <vt:lpstr>demography_data!LEAB_MAXIMUMS_SP</vt:lpstr>
      <vt:lpstr>demography_data!LEAB_MINIMUMS_SP</vt:lpstr>
      <vt:lpstr>demography!LEAB_YEAR_FINAL_LEAB_SP</vt:lpstr>
      <vt:lpstr>demography!LIFE_EXPECTANCY_AT_BIRTH_SP</vt:lpstr>
      <vt:lpstr>LIMIT_ANNUAL_GROWTH_CONSUMPTION_DURABLES_SP</vt:lpstr>
      <vt:lpstr>LIMIT_ANNUAL_GROWTH_CONSUMPTION_DURABLES_SP_x</vt:lpstr>
      <vt:lpstr>LIMIT_ANNUAL_GROWTH_CONSUMPTION_NON_DURABLES_SP</vt:lpstr>
      <vt:lpstr>LIMIT_ANNUAL_GROWTH_CONSUMPTION_NON_DURABLES_SP_x</vt:lpstr>
      <vt:lpstr>economy!LIMIT_ANNUAL_GROWTH_GOVERNMENT_EXPENDITURE_SP</vt:lpstr>
      <vt:lpstr>LIMIT_ANNUAL_GROWTH_GOVERNMENT_EXPENDITURE_SP_x</vt:lpstr>
      <vt:lpstr>LIMIT_ANNUAL_GROWTH_WAGES_SP</vt:lpstr>
      <vt:lpstr>economy!LIMIT_CONSUMPTION_ENERGY_OVER_TOTAL_NON_DURABLES</vt:lpstr>
      <vt:lpstr>LIMIT_CONSUMPTION_ENERGY_OVER_TOTAL_NON_DURABLES_SP</vt:lpstr>
      <vt:lpstr>LIMIT_LOWER_BOUND_ANNUAL_GROWTH_WAGES_SP</vt:lpstr>
      <vt:lpstr>LIMIT_UPPER_BOUND_ANNUAL_GROWTH_WAGES_SP</vt:lpstr>
      <vt:lpstr>LOAD_FACTOR_VARIATION_SP</vt:lpstr>
      <vt:lpstr>LOCKDOWN_EFFECT_ON_HOUSEHOLDS_TRANSPORT_SP</vt:lpstr>
      <vt:lpstr>economy!LOCKDOWN_HOUSEHOLDS_TRANSPORT_DEMAND_VARIATION_SP</vt:lpstr>
      <vt:lpstr>MANAGED_FOREST_PROTECTION_SP</vt:lpstr>
      <vt:lpstr>land_and_water!MANURE_MANAGEMENT_SYSTEM_SP</vt:lpstr>
      <vt:lpstr>economy!MARK_UP_SP</vt:lpstr>
      <vt:lpstr>MARK_UP_SP_x</vt:lpstr>
      <vt:lpstr>economy!MARK_UP_VARIATION_SP</vt:lpstr>
      <vt:lpstr>materials!MATERIALS_RECYCLING_MEDEAS_SP</vt:lpstr>
      <vt:lpstr>materials!MATERIALS_RECYCLING_SP</vt:lpstr>
      <vt:lpstr>MATERIALS_RECYCLING_SP_x</vt:lpstr>
      <vt:lpstr>materials!MATERIALS_W_I</vt:lpstr>
      <vt:lpstr>demography_data!MAX_LIFE_EXPECTANCY_AT_BIRTH</vt:lpstr>
      <vt:lpstr>energy!MAXIMUM_CAPACITY_STOCK_STATIONARY_BATTERIES_SP</vt:lpstr>
      <vt:lpstr>materials!MAXIMUM_EXTRACTION_URANIUM_USER_DEFINED_SP</vt:lpstr>
      <vt:lpstr>MAXIMUM_INCREASE_LAND_USES_BY_REGION</vt:lpstr>
      <vt:lpstr>land_and_water!MAXIMUM_INCREASE_OF_LAND_BY_SOURCE</vt:lpstr>
      <vt:lpstr>demography!MIGRATION_SP</vt:lpstr>
      <vt:lpstr>energy!MINIMUM_POTENTIAL_PROFLEX_EXPANSION_SP</vt:lpstr>
      <vt:lpstr>MINIMUM_POTENTIAL_PROFLEX_EXPANSION_SP_x</vt:lpstr>
      <vt:lpstr>energy!MINIMUM_PROFLEX_CAPACITY_EXPANSION_SP</vt:lpstr>
      <vt:lpstr>land_and_water!NATURAL_LAND_PROTECTION_SP</vt:lpstr>
      <vt:lpstr>land_and_water!OBJECTIVE_CROPS_FOR_ENERGY_SP</vt:lpstr>
      <vt:lpstr>land_and_water!OBJECTIVE_DIET_CHANGE_SP</vt:lpstr>
      <vt:lpstr>land_and_water!OBJECTIVE_EFFECT_OIL_AND_GAS_ON_AGRICULTURE_SP</vt:lpstr>
      <vt:lpstr>energy!OBJECTIVE_ELECTRIC_BOILERS_EXPANSION_SP</vt:lpstr>
      <vt:lpstr>demography!OBJECTIVE_FERTILITY_RATES_SP</vt:lpstr>
      <vt:lpstr>energy!OBJECTIVE_FLEX_ELEC_DEMAND_SP</vt:lpstr>
      <vt:lpstr>energy!OBJECTIVE_FLEXIBLE_ELECTROLIZERS_EXPANSION_SP</vt:lpstr>
      <vt:lpstr>land_and_water!OBJECTIVE_FOREST_LOSS_LIMIT_SP</vt:lpstr>
      <vt:lpstr>land_and_water!OBJECTIVE_FOREST_PLANTATIONS</vt:lpstr>
      <vt:lpstr>land_and_water!OBJECTIVE_FORESTRY_SELF_SUFFICIENCY_SP</vt:lpstr>
      <vt:lpstr>'energy-transport'!OBJECTIVE_FUEL_CONSUMPTION_EFFICIENCY_CHANGE_SP</vt:lpstr>
      <vt:lpstr>energy!OBJECTIVE_HEAT_PUMPS_EXPANSION_SP</vt:lpstr>
      <vt:lpstr>land_and_water!OBJECTIVE_LAND_PRODUCTS_GLOBAL_POOL_SP</vt:lpstr>
      <vt:lpstr>demography!OBJECTIVE_LEAB_SP</vt:lpstr>
      <vt:lpstr>'energy-transport'!OBJECTIVE_LOAD_FACTOR_CHANGE_SP</vt:lpstr>
      <vt:lpstr>OBJECTIVE_PASSENGER_DEMAND_SHARE_AUSTRIA_OPTION_1_ME</vt:lpstr>
      <vt:lpstr>OBJECTIVE_PASSENGER_DEMAND_SHARE_AUSTRIA_OPTION_2_ME</vt:lpstr>
      <vt:lpstr>OBJECTIVE_PASSENGER_DEMAND_SHARE_AUSTRIA_OPTION_3_ME</vt:lpstr>
      <vt:lpstr>OBJECTIVE_PASSENGER_DEMAND_SHARE_BELGIUM_OPTION_1_ME</vt:lpstr>
      <vt:lpstr>OBJECTIVE_PASSENGER_DEMAND_SHARE_BELGIUM_OPTION_2_ME</vt:lpstr>
      <vt:lpstr>OBJECTIVE_PASSENGER_DEMAND_SHARE_BELGIUM_OPTION_3_ME</vt:lpstr>
      <vt:lpstr>OBJECTIVE_PASSENGER_DEMAND_SHARE_BULGARIA_OPTION_1_ME</vt:lpstr>
      <vt:lpstr>OBJECTIVE_PASSENGER_DEMAND_SHARE_BULGARIA_OPTION_2_ME</vt:lpstr>
      <vt:lpstr>OBJECTIVE_PASSENGER_DEMAND_SHARE_BULGARIA_OPTION_3_ME</vt:lpstr>
      <vt:lpstr>OBJECTIVE_PASSENGER_DEMAND_SHARE_CHINA_OPTION_1_ME</vt:lpstr>
      <vt:lpstr>OBJECTIVE_PASSENGER_DEMAND_SHARE_CHINA_OPTION_2_ME</vt:lpstr>
      <vt:lpstr>OBJECTIVE_PASSENGER_DEMAND_SHARE_CHINA_OPTION_3_ME</vt:lpstr>
      <vt:lpstr>OBJECTIVE_PASSENGER_DEMAND_SHARE_CROATIA_OPTION_1_ME</vt:lpstr>
      <vt:lpstr>OBJECTIVE_PASSENGER_DEMAND_SHARE_CROATIA_OPTION_2_ME</vt:lpstr>
      <vt:lpstr>OBJECTIVE_PASSENGER_DEMAND_SHARE_CROATIA_OPTION_3_ME</vt:lpstr>
      <vt:lpstr>OBJECTIVE_PASSENGER_DEMAND_SHARE_CYPRUS_OPTION_1_ME</vt:lpstr>
      <vt:lpstr>OBJECTIVE_PASSENGER_DEMAND_SHARE_CYPRUS_OPTION_2_ME</vt:lpstr>
      <vt:lpstr>OBJECTIVE_PASSENGER_DEMAND_SHARE_CYPRUS_OPTION_3_ME</vt:lpstr>
      <vt:lpstr>OBJECTIVE_PASSENGER_DEMAND_SHARE_CZECH_REPUBILC_OPTION_1_ME</vt:lpstr>
      <vt:lpstr>OBJECTIVE_PASSENGER_DEMAND_SHARE_CZECH_REPUBLIC_OPTION_2_ME</vt:lpstr>
      <vt:lpstr>OBJECTIVE_PASSENGER_DEMAND_SHARE_CZECH_REPUBLIC_OPTION_3_ME</vt:lpstr>
      <vt:lpstr>OBJECTIVE_PASSENGER_DEMAND_SHARE_DENMARK_OPTION_1_ME</vt:lpstr>
      <vt:lpstr>OBJECTIVE_PASSENGER_DEMAND_SHARE_DENMARK_OPTION_2_ME</vt:lpstr>
      <vt:lpstr>OBJECTIVE_PASSENGER_DEMAND_SHARE_DENMARK_OPTION_3_ME</vt:lpstr>
      <vt:lpstr>OBJECTIVE_PASSENGER_DEMAND_SHARE_EASOC_OPTION_1_ME</vt:lpstr>
      <vt:lpstr>OBJECTIVE_PASSENGER_DEMAND_SHARE_EASOC_OPTION_2_ME</vt:lpstr>
      <vt:lpstr>OBJECTIVE_PASSENGER_DEMAND_SHARE_EASOC_OPTION_3_ME</vt:lpstr>
      <vt:lpstr>OBJECTIVE_PASSENGER_DEMAND_SHARE_ESTONIA_OPTION_1_ME</vt:lpstr>
      <vt:lpstr>OBJECTIVE_PASSENGER_DEMAND_SHARE_ESTONIA_OPTION_2_ME</vt:lpstr>
      <vt:lpstr>OBJECTIVE_PASSENGER_DEMAND_SHARE_ESTONIA_OPTION_3_ME</vt:lpstr>
      <vt:lpstr>OBJECTIVE_PASSENGER_DEMAND_SHARE_FINLAND_OPTION_1_ME</vt:lpstr>
      <vt:lpstr>OBJECTIVE_PASSENGER_DEMAND_SHARE_FINLAND_OPTION_2_ME</vt:lpstr>
      <vt:lpstr>OBJECTIVE_PASSENGER_DEMAND_SHARE_FINLAND_OPTION_3_ME</vt:lpstr>
      <vt:lpstr>OBJECTIVE_PASSENGER_DEMAND_SHARE_FRANCE_OPTION_1_ME</vt:lpstr>
      <vt:lpstr>OBJECTIVE_PASSENGER_DEMAND_SHARE_FRANCE_OPTION_2_ME</vt:lpstr>
      <vt:lpstr>OBJECTIVE_PASSENGER_DEMAND_SHARE_FRANCE_OPTION_3_ME</vt:lpstr>
      <vt:lpstr>OBJECTIVE_PASSENGER_DEMAND_SHARE_GERMANY_OPTION_1_ME</vt:lpstr>
      <vt:lpstr>OBJECTIVE_PASSENGER_DEMAND_SHARE_GERMANY_OPTION_2_ME</vt:lpstr>
      <vt:lpstr>OBJECTIVE_PASSENGER_DEMAND_SHARE_GERMANY_OPTION_3_ME</vt:lpstr>
      <vt:lpstr>OBJECTIVE_PASSENGER_DEMAND_SHARE_GREECE_OPTION_1_ME</vt:lpstr>
      <vt:lpstr>OBJECTIVE_PASSENGER_DEMAND_SHARE_GREECE_OPTION_2_ME</vt:lpstr>
      <vt:lpstr>OBJECTIVE_PASSENGER_DEMAND_SHARE_GREECE_OPTION_3_ME</vt:lpstr>
      <vt:lpstr>OBJECTIVE_PASSENGER_DEMAND_SHARE_HUNGARY_OPTION_1_ME</vt:lpstr>
      <vt:lpstr>OBJECTIVE_PASSENGER_DEMAND_SHARE_HUNGARY_OPTION_2_ME</vt:lpstr>
      <vt:lpstr>OBJECTIVE_PASSENGER_DEMAND_SHARE_HUNGARY_OPTION_3_ME</vt:lpstr>
      <vt:lpstr>OBJECTIVE_PASSENGER_DEMAND_SHARE_INDIA_OPTION_1_ME</vt:lpstr>
      <vt:lpstr>OBJECTIVE_PASSENGER_DEMAND_SHARE_INDIA_OPTION_2_ME</vt:lpstr>
      <vt:lpstr>OBJECTIVE_PASSENGER_DEMAND_SHARE_INDIA_OPTION_3_ME</vt:lpstr>
      <vt:lpstr>OBJECTIVE_PASSENGER_DEMAND_SHARE_IRELAND_OPTION_1_ME</vt:lpstr>
      <vt:lpstr>OBJECTIVE_PASSENGER_DEMAND_SHARE_IRELAND_OPTION_2_ME</vt:lpstr>
      <vt:lpstr>OBJECTIVE_PASSENGER_DEMAND_SHARE_IRELAND_OPTION_3_ME</vt:lpstr>
      <vt:lpstr>OBJECTIVE_PASSENGER_DEMAND_SHARE_ITALY_OPTION_1_ME</vt:lpstr>
      <vt:lpstr>OBJECTIVE_PASSENGER_DEMAND_SHARE_ITALY_OPTION_2_ME</vt:lpstr>
      <vt:lpstr>OBJECTIVE_PASSENGER_DEMAND_SHARE_ITALY_OPTION_3_ME</vt:lpstr>
      <vt:lpstr>OBJECTIVE_PASSENGER_DEMAND_SHARE_LATAM_OPTION_1_ME</vt:lpstr>
      <vt:lpstr>OBJECTIVE_PASSENGER_DEMAND_SHARE_LATAM_OPTION_2_ME</vt:lpstr>
      <vt:lpstr>OBJECTIVE_PASSENGER_DEMAND_SHARE_LATAM_OPTION_3_ME</vt:lpstr>
      <vt:lpstr>OBJECTIVE_PASSENGER_DEMAND_SHARE_LATVIA_OPTION_1_ME</vt:lpstr>
      <vt:lpstr>OBJECTIVE_PASSENGER_DEMAND_SHARE_LATVIA_OPTION_2_ME</vt:lpstr>
      <vt:lpstr>OBJECTIVE_PASSENGER_DEMAND_SHARE_LATVIA_OPTION_3_ME</vt:lpstr>
      <vt:lpstr>OBJECTIVE_PASSENGER_DEMAND_SHARE_LITHUANIA_OPTION_1_ME</vt:lpstr>
      <vt:lpstr>OBJECTIVE_PASSENGER_DEMAND_SHARE_LITHUANIA_OPTION_2_ME</vt:lpstr>
      <vt:lpstr>OBJECTIVE_PASSENGER_DEMAND_SHARE_LITHUANIA_OPTION_3_ME</vt:lpstr>
      <vt:lpstr>OBJECTIVE_PASSENGER_DEMAND_SHARE_LROW_OPTION_1_ME</vt:lpstr>
      <vt:lpstr>OBJECTIVE_PASSENGER_DEMAND_SHARE_LROW_OPTION_2_ME</vt:lpstr>
      <vt:lpstr>OBJECTIVE_PASSENGER_DEMAND_SHARE_LROW_OPTION_3_ME</vt:lpstr>
      <vt:lpstr>OBJECTIVE_PASSENGER_DEMAND_SHARE_LUXEMBOURG_OPTION_1_ME</vt:lpstr>
      <vt:lpstr>OBJECTIVE_PASSENGER_DEMAND_SHARE_LUXEMBOURG_OPTION_2_ME</vt:lpstr>
      <vt:lpstr>OBJECTIVE_PASSENGER_DEMAND_SHARE_LUXEMBOURG_OPTION_3_ME</vt:lpstr>
      <vt:lpstr>OBJECTIVE_PASSENGER_DEMAND_SHARE_MALTA_OPTION_1_ME</vt:lpstr>
      <vt:lpstr>OBJECTIVE_PASSENGER_DEMAND_SHARE_MALTA_OPTION_2_ME</vt:lpstr>
      <vt:lpstr>OBJECTIVE_PASSENGER_DEMAND_SHARE_MALTA_OPTION_3_ME</vt:lpstr>
      <vt:lpstr>OBJECTIVE_PASSENGER_DEMAND_SHARE_NEHTERLANDS_OPTION_1_ME</vt:lpstr>
      <vt:lpstr>OBJECTIVE_PASSENGER_DEMAND_SHARE_NETHERLANDS_OPTION_2_ME</vt:lpstr>
      <vt:lpstr>OBJECTIVE_PASSENGER_DEMAND_SHARE_NETHERLANDS_OPTION_3_ME</vt:lpstr>
      <vt:lpstr>OBJECTIVE_PASSENGER_DEMAND_SHARE_POLAND_OPTION_1_ME</vt:lpstr>
      <vt:lpstr>OBJECTIVE_PASSENGER_DEMAND_SHARE_POLAND_OPTION_2_ME</vt:lpstr>
      <vt:lpstr>OBJECTIVE_PASSENGER_DEMAND_SHARE_POLAND_OPTION_3_ME</vt:lpstr>
      <vt:lpstr>OBJECTIVE_PASSENGER_DEMAND_SHARE_PORTUGAL_OPTION_1_ME</vt:lpstr>
      <vt:lpstr>OBJECTIVE_PASSENGER_DEMAND_SHARE_PORTUGAL_OPTION_2_ME</vt:lpstr>
      <vt:lpstr>OBJECTIVE_PASSENGER_DEMAND_SHARE_PORTUGAL_OPTION_3_ME</vt:lpstr>
      <vt:lpstr>OBJECTIVE_PASSENGER_DEMAND_SHARE_ROMANIA_OPTION_1_ME</vt:lpstr>
      <vt:lpstr>OBJECTIVE_PASSENGER_DEMAND_SHARE_ROMANIA_OPTION_2_ME</vt:lpstr>
      <vt:lpstr>OBJECTIVE_PASSENGER_DEMAND_SHARE_ROMANIA_OPTION_3_ME</vt:lpstr>
      <vt:lpstr>OBJECTIVE_PASSENGER_DEMAND_SHARE_RUSSIA_OPTION_1_ME</vt:lpstr>
      <vt:lpstr>OBJECTIVE_PASSENGER_DEMAND_SHARE_RUSSIA_OPTION_2_ME</vt:lpstr>
      <vt:lpstr>OBJECTIVE_PASSENGER_DEMAND_SHARE_RUSSIA_OPTION_3_ME</vt:lpstr>
      <vt:lpstr>OBJECTIVE_PASSENGER_DEMAND_SHARE_SLOVAKIA_OPTION_1_ME</vt:lpstr>
      <vt:lpstr>OBJECTIVE_PASSENGER_DEMAND_SHARE_SLOVAKIA_OPTION_2_ME</vt:lpstr>
      <vt:lpstr>OBJECTIVE_PASSENGER_DEMAND_SHARE_SLOVAKIA_OPTION_3_ME</vt:lpstr>
      <vt:lpstr>OBJECTIVE_PASSENGER_DEMAND_SHARE_SLOVENIA_OPTION_1_ME</vt:lpstr>
      <vt:lpstr>OBJECTIVE_PASSENGER_DEMAND_SHARE_SLOVENIA_OPTION_2_ME</vt:lpstr>
      <vt:lpstr>OBJECTIVE_PASSENGER_DEMAND_SHARE_SLOVENIA_OPTION_3_ME</vt:lpstr>
      <vt:lpstr>OBJECTIVE_PASSENGER_DEMAND_SHARE_SPAIN_OPTION_1_ME</vt:lpstr>
      <vt:lpstr>OBJECTIVE_PASSENGER_DEMAND_SHARE_SPAIN_OPTION_2_ME</vt:lpstr>
      <vt:lpstr>OBJECTIVE_PASSENGER_DEMAND_SHARE_SPAIN_OPTION_3_ME</vt:lpstr>
      <vt:lpstr>OBJECTIVE_PASSENGER_DEMAND_SHARE_SWEDEN_OPTION_1_ME</vt:lpstr>
      <vt:lpstr>OBJECTIVE_PASSENGER_DEMAND_SHARE_SWEDEN_OPTION_2_ME</vt:lpstr>
      <vt:lpstr>OBJECTIVE_PASSENGER_DEMAND_SHARE_SWEDEN_OPTION_3_ME</vt:lpstr>
      <vt:lpstr>OBJECTIVE_PASSENGER_DEMAND_SHARE_UK_OPTION_1_ME</vt:lpstr>
      <vt:lpstr>OBJECTIVE_PASSENGER_DEMAND_SHARE_UK_OPTION_2_ME</vt:lpstr>
      <vt:lpstr>OBJECTIVE_PASSENGER_DEMAND_SHARE_UK_OPTION_3_ME</vt:lpstr>
      <vt:lpstr>OBJECTIVE_PASSENGER_DEMAND_SHARE_USMCA_OPTION_1_ME</vt:lpstr>
      <vt:lpstr>OBJECTIVE_PASSENGER_DEMAND_SHARE_USMCA_OPTION_2_ME</vt:lpstr>
      <vt:lpstr>OBJECTIVE_PASSENGER_DEMAND_SHARE_USMCA_OPTION_3_ME</vt:lpstr>
      <vt:lpstr>energy!OBJECTIVE_PERCENTAGE_FE_GAS_SUBSTITUTED_BY_H2_GASES_BASED_FUEL_SP</vt:lpstr>
      <vt:lpstr>energy!OBJECTIVE_PERCENTAGE_FE_LIQUID_SUBSTITUTED_BY_H2_LIQUIDS_BASED_FUEL_SP</vt:lpstr>
      <vt:lpstr>'energy-transport'!OBJECTIVE_REDUCTION_TRANSPORT_DEMAND_SP</vt:lpstr>
      <vt:lpstr>energy!OBJECTIVE_SC_SP</vt:lpstr>
      <vt:lpstr>land_and_water!OBJECTIVE_SOIL_MANAGEMENT_IN_GRASSLANDS_SP</vt:lpstr>
      <vt:lpstr>land_and_water!OBJECTIVE_SOLAR_LAND_FROM_OTHERS</vt:lpstr>
      <vt:lpstr>energy!OBJECTIVE_STATIONARY_ELECTROLYZERS_EXPANSION_SP</vt:lpstr>
      <vt:lpstr>land_and_water!OBJECTIVE_URBAN_LAND_DENSITY_SP</vt:lpstr>
      <vt:lpstr>land_and_water!OBJECTIVE_WATER_EFFICIENCY_SP</vt:lpstr>
      <vt:lpstr>land_and_water!OBJECTIVE_WOOD_FOR_ENERGY_SP</vt:lpstr>
      <vt:lpstr>materials!OIL_RESOURCE_ESTIMATION_HIGH_SP</vt:lpstr>
      <vt:lpstr>materials!OIL_RESOURCE_ESTIMATION_LOW_SP</vt:lpstr>
      <vt:lpstr>materials!OIL_RESOURCE_ESTIMATION_MED_SP</vt:lpstr>
      <vt:lpstr>materials!OIL_User_defines</vt:lpstr>
      <vt:lpstr>materials!OPEC_OIL_TARGET_PRICE_SP</vt:lpstr>
      <vt:lpstr>materials!OPEC_TARGET_PRICE_HIGH</vt:lpstr>
      <vt:lpstr>materials!OPEC_TARGET_PRICE_LOW</vt:lpstr>
      <vt:lpstr>materials!OPEC_TARGET_PRICE_MED</vt:lpstr>
      <vt:lpstr>materials!OPEC_TARGET_PRICE_OTHER</vt:lpstr>
      <vt:lpstr>OPTION_1_POLICY_OBJECTIVE_CROPLAND_PROTECTION_ME</vt:lpstr>
      <vt:lpstr>OPTION_1_POLICY_OBJECTIVE_MANAGED_FOREST_PROTECTION_SP</vt:lpstr>
      <vt:lpstr>OPTION_1_POLICY_OBJECTIVE_PRIMARY_FOREST_PROTECTION_SP</vt:lpstr>
      <vt:lpstr>OPTION_2_POLICY_OBJECTIVE_CROPLAND_PROTECTION_ME</vt:lpstr>
      <vt:lpstr>OPTION_2_POLICY_OBJECTIVE_MANAGED_FOREST_PROTECTION_SP</vt:lpstr>
      <vt:lpstr>OPTION_2_POLICY_OBJECTIVE_PRIMARY_FOREST_PROTECTION_SP</vt:lpstr>
      <vt:lpstr>OPTION_3_POLICY_OBJECTIVE_CROPLAND_PROTECTION_ME</vt:lpstr>
      <vt:lpstr>OPTION_3_POLICY_OBJECTIVE_MANAGED_FOREST_PROTECTION_SP</vt:lpstr>
      <vt:lpstr>OPTION_3_POLICY_OBJECTIVE_PRIMARY_FOREST_PROTECTION_SP</vt:lpstr>
      <vt:lpstr>materials!P_recycling_minerals_alternative_technologies_RES_elec_EV_batteries</vt:lpstr>
      <vt:lpstr>materials!P_recycling_minerals_Rest</vt:lpstr>
      <vt:lpstr>demography!PERCENTAGE_EMIGRATIONS_SP</vt:lpstr>
      <vt:lpstr>energy!PHS_POTENTIAL_SP</vt:lpstr>
      <vt:lpstr>PHS_POTENTIAL_SP_x</vt:lpstr>
      <vt:lpstr>land_and_water!PLANT_BASED_100_DIET_PATTERN_OF_POLICY_DIETS_SP</vt:lpstr>
      <vt:lpstr>land_and_water!PLANT_BASED_50_PERCENT_DIET_PATTERN_OF_POLICY_DIETS_SP</vt:lpstr>
      <vt:lpstr>land_and_water!POLICY_LAND_PROTECTION_FROM_SOLAR_PV_SP</vt:lpstr>
      <vt:lpstr>POLICY_LAND_PROTECTION_FROM_SOLAR_PV_SP_x</vt:lpstr>
      <vt:lpstr>land_and_water!POLICY_MAXIMUM_SHARE_SOLAR_URBAN_SP</vt:lpstr>
      <vt:lpstr>POLICY_MAXIMUM_SHARE_SOLAR_URBAN_SP_x</vt:lpstr>
      <vt:lpstr>land_and_water!POLICY_OBJECTIVE_AFFORESTATION_SP</vt:lpstr>
      <vt:lpstr>land_and_water!POLICY_OBJECTIVE_CROPLAND_PROTECTION_SP</vt:lpstr>
      <vt:lpstr>land_and_water!POLICY_OBJECTIVE_GRASSLAND_PROTECTION_SP</vt:lpstr>
      <vt:lpstr>land_and_water!POLICY_OBJECTIVE_INDUSTRIAL_AGRICULTURE_SP</vt:lpstr>
      <vt:lpstr>land_and_water!POLICY_OBJECTIVE_MANAGED_FOREST_PROTECTION_SP</vt:lpstr>
      <vt:lpstr>land_and_water!POLICY_OBJECTIVE_NATURAL_LAND_PROTECTION_SP</vt:lpstr>
      <vt:lpstr>land_and_water!POLICY_OBJECTIVE_PRIMARY_FOREST_PROTECTION_SP</vt:lpstr>
      <vt:lpstr>land_and_water!POLICY_OBJECTIVE_REGENERATIVE_AGRICULTURE_SP</vt:lpstr>
      <vt:lpstr>land_and_water!POLICY_OBJECTIVE_TRADITIONAL_AGRICULTURE_SP</vt:lpstr>
      <vt:lpstr>land_and_water!POLICY_OBJETIVE_BUFFALO_MANURE_SYSTEM_SP</vt:lpstr>
      <vt:lpstr>land_and_water!POLICY_OBJETIVE_DAIRY_CATTLE_MANURE_SYSTEM_SP</vt:lpstr>
      <vt:lpstr>land_and_water!POLICY_OBJETIVE_OTHER_CATTLE_MANURE_SYSTEM_SP</vt:lpstr>
      <vt:lpstr>land_and_water!POLICY_OBJETIVE_SWINE_MANURE_SYSTEM_SP</vt:lpstr>
      <vt:lpstr>land_and_water!POLICY_OF_DIET_PATTERNS_SELECTED</vt:lpstr>
      <vt:lpstr>land_and_water!POLICY_OF_GRASSLAND_MANAGEMENT_SELECTED</vt:lpstr>
      <vt:lpstr>land_and_water!POLICY_OF_SOLARLAND_MANAGEMENT_SELECTED</vt:lpstr>
      <vt:lpstr>land_and_water!POLICY_SWITCH_AFFORESTATION_SP</vt:lpstr>
      <vt:lpstr>land_and_water!POLICY_SWITCH_CROPLAND_PROTECTION_SP</vt:lpstr>
      <vt:lpstr>land_and_water!POLICY_SWITCH_FOREST_PLANTATIONS_SP</vt:lpstr>
      <vt:lpstr>land_and_water!POLICY_SWITCH_GRASSLAND_PROTECTION_SP</vt:lpstr>
      <vt:lpstr>land_and_water!POLICY_SWITCH_INDUSTRIAL_AGRICULTURE_SP</vt:lpstr>
      <vt:lpstr>land_and_water!POLICY_SWITCH_MANAGED_FOREST_PROTECTION_SP</vt:lpstr>
      <vt:lpstr>land_and_water!POLICY_SWITCH_NATURAL_LAND_PROTECTION_SP</vt:lpstr>
      <vt:lpstr>land_and_water!POLICY_SWITCH_PRIMARY_FOREST_PROTECTION_SP</vt:lpstr>
      <vt:lpstr>land_and_water!POLICY_SWITCH_REGENERATIVE_AGRICULTURE_SP</vt:lpstr>
      <vt:lpstr>land_and_water!POLICY_SWITCH_TRADITIONAL_AGRICULTURE_SP</vt:lpstr>
      <vt:lpstr>land_and_water!POLICY_YEAR_FINAL_AFFORESTATION_SP</vt:lpstr>
      <vt:lpstr>land_and_water!POLICY_YEAR_FINAL_CROPLAND_PROTECTION_SP</vt:lpstr>
      <vt:lpstr>land_and_water!POLICY_YEAR_FINAL_GRASSLAND_PROTECTION_SP</vt:lpstr>
      <vt:lpstr>land_and_water!POLICY_YEAR_FINAL_INDUSTRIAL_AGRICULTURE_SP</vt:lpstr>
      <vt:lpstr>land_and_water!POLICY_YEAR_FINAL_MANAGED_FOREST_PROTECTION_SP</vt:lpstr>
      <vt:lpstr>land_and_water!POLICY_YEAR_FINAL_NATURAL_LAND_PROTECTION_SP</vt:lpstr>
      <vt:lpstr>land_and_water!POLICY_YEAR_FINAL_PRIMARY_FOREST_PROTECTION_SP</vt:lpstr>
      <vt:lpstr>land_and_water!POLICY_YEAR_FINAL_REGENERATIVE_AGRICULTURE_SP</vt:lpstr>
      <vt:lpstr>land_and_water!POLICY_YEAR_FINAL_TRADITIONAL_AGRICULTURE_SP</vt:lpstr>
      <vt:lpstr>land_and_water!POLICY_YEAR_INITIAL_AFFORESTATION_SP</vt:lpstr>
      <vt:lpstr>land_and_water!POLICY_YEAR_INITIAL_CROPLAND_PROTECTION_SP</vt:lpstr>
      <vt:lpstr>land_and_water!POLICY_YEAR_INITIAL_GRASSLAND_PROTECTION_SP</vt:lpstr>
      <vt:lpstr>land_and_water!POLICY_YEAR_INITIAL_INDUSTRIAL_AGRICULTURE_SP</vt:lpstr>
      <vt:lpstr>land_and_water!POLICY_YEAR_INITIAL_MANAGED_FOREST_PROTECTION_SP</vt:lpstr>
      <vt:lpstr>land_and_water!POLICY_YEAR_INITIAL_NATURAL_LAND_PROTECTION_SP</vt:lpstr>
      <vt:lpstr>land_and_water!POLICY_YEAR_INITIAL_PRIMARY_FOREST_PROTECTION_SP</vt:lpstr>
      <vt:lpstr>land_and_water!POLICY_YEAR_INITIAL_REGENERATIVE_AGRICULTURE_SP</vt:lpstr>
      <vt:lpstr>land_and_water!POLICY_YEAR_INITIAL_TRADITIONAL_AGRICULTURE_SP</vt:lpstr>
      <vt:lpstr>PRIORITIES_OF_CROPS_DISTRIBUTION_AMONG_USES_SP</vt:lpstr>
      <vt:lpstr>PRIORITIES_OF_CROPS_DISTRIBUTION_USES</vt:lpstr>
      <vt:lpstr>PRIORITIES_OF_FORESTRY_DISTRIBUTION_AMONG_USES_SP</vt:lpstr>
      <vt:lpstr>PRIORITIES_OF_FORESTRY_DISTRIBUTION_USES</vt:lpstr>
      <vt:lpstr>land_and_water!PRIORITIES_OF_LAND_PRODUCTS_DISTRIBUTION_AMONG_REGIONS_SP</vt:lpstr>
      <vt:lpstr>land_and_water!PRIORITIES_OF_LAND_PRODUCTS_DISTRIBUTION_REGIONS</vt:lpstr>
      <vt:lpstr>land_and_water!PRIORITIES_OF_LAND_USE_CHANGE_SP</vt:lpstr>
      <vt:lpstr>land_and_water!PRIORITIES_OF_LAND_USE_CROPLAND_RAINFED</vt:lpstr>
      <vt:lpstr>land_and_water!PRIORITIES_OF_LAND_USE_FOREST_MANAGED</vt:lpstr>
      <vt:lpstr>land_and_water!PRIORITIES_OF_LAND_USE_FOREST_PLANTATIONS</vt:lpstr>
      <vt:lpstr>land_and_water!PRIORITIES_OF_LAND_USE_SOLAR_LAND</vt:lpstr>
      <vt:lpstr>PROSTO_PHS_CALCULATOR</vt:lpstr>
      <vt:lpstr>PROSTO_STATIONARY_BATTERIES_CALCULATOR</vt:lpstr>
      <vt:lpstr>energy!PROSUP_CAPACITY_EXPANSION_ALLOCATION_POLICY_PWIDTH_SP</vt:lpstr>
      <vt:lpstr>PROSUP_CAPACITY_EXPANSION_ALLOCATION_POLICY_PWIDTH_SP_x</vt:lpstr>
      <vt:lpstr>energy!PROSUP_CAPACITY_EXPANSION_POLICY_WEIGHT_SP</vt:lpstr>
      <vt:lpstr>PROSUP_FLEXOPT_CAPACITY_EXPANSION_ALLOCATION_POLICY_PRIORITIES_SP</vt:lpstr>
      <vt:lpstr>energy!PROSUP_FLEXOPT_CAPACITY_EXPANSION_POLICY_PRIORITIES_SP</vt:lpstr>
      <vt:lpstr>PROSUP_FLEXOPT_CAPACITY_EXPANSION_POLICYWEIGHT_SP</vt:lpstr>
      <vt:lpstr>energy!PROSUP_P2H_SP</vt:lpstr>
      <vt:lpstr>energy!PROTRA_CAPACITY_EXPANSION_POLICY_WEIGHT_SP</vt:lpstr>
      <vt:lpstr>PROTRA_CAPACITY_EXPANSION_POLICY_WEIGHT_SP_x</vt:lpstr>
      <vt:lpstr>energy!PROTRA_CAPACITY_EXPANSION_PRIORITIES_POLICY_WEIGHT_SP</vt:lpstr>
      <vt:lpstr>energy!PROTRA_CAPACITY_EXPANSION_PRIORITIES_VECTOR_SP</vt:lpstr>
      <vt:lpstr>PROTRA_PP_solar_CSP_CALCULATOR</vt:lpstr>
      <vt:lpstr>PROTRA_PP_solar_open_space_PV_CALCULATOR</vt:lpstr>
      <vt:lpstr>PROTRA_PP_solar_urban_PV_CALCULATOR</vt:lpstr>
      <vt:lpstr>PROTRA_PP_wind_offshore_CALCULATOR</vt:lpstr>
      <vt:lpstr>PROTRA_PP_wind_onshore_CALCULATOR</vt:lpstr>
      <vt:lpstr>PROTRA_UTILIZATION_ALLOCATION_POLICY_PRIORITIES_SP</vt:lpstr>
      <vt:lpstr>energy!PROTRA_UTILIZATION_ALLOCATION_PRIORITIES_SP</vt:lpstr>
      <vt:lpstr>energy!PROTRA_UTILIZATION_PRIORITIES_POLICY_WEIGHT_SP</vt:lpstr>
      <vt:lpstr>energy!PROTRA_UTILIZATION_PRIORITIES_POLICYWEIGHT_SP</vt:lpstr>
      <vt:lpstr>PROTRA_UTILIZATION_PRIORITIES_POLICYWEIGHT_SP_x</vt:lpstr>
      <vt:lpstr>'energy-data'!PV_PANEL_EFFICIENCY_C_Si_Mono</vt:lpstr>
      <vt:lpstr>energy!PV_PANEL_EFFICIENCY_C_Si_Mono_USER_DEFINED</vt:lpstr>
      <vt:lpstr>energy!PWIDTH_PROTRA_CAPACITY_EXPANSION_PRIORITIES_VECTOR_SP</vt:lpstr>
      <vt:lpstr>energy!PWIDTH_PROTRA_UTILIZATION_ALLOCATION_POLICY_PRIORITIES_SP</vt:lpstr>
      <vt:lpstr>economy!RATIO_BASIC_INCOME_TO_AVERAGE_DISPOSABLE_INCOME_SP</vt:lpstr>
      <vt:lpstr>energy!RATIO_MAXIMUM_PROFLEX_EXPANSION_SP</vt:lpstr>
      <vt:lpstr>RATIO_MAXIMUM_PROFLEX_EXPANSION_SP_x</vt:lpstr>
      <vt:lpstr>demography_data!RealSSP1</vt:lpstr>
      <vt:lpstr>demography_data!RealSSP2</vt:lpstr>
      <vt:lpstr>demography_data!RealSSP3</vt:lpstr>
      <vt:lpstr>demography_data!RealSSP4</vt:lpstr>
      <vt:lpstr>demography_data!RealSSP5</vt:lpstr>
      <vt:lpstr>RECYCLING_CARBON_TAX_REVENUES_SP</vt:lpstr>
      <vt:lpstr>materials!Recycling_rates_alternative_technologies_all_materials</vt:lpstr>
      <vt:lpstr>materials!Recycling_rates_by_mineral_starting_year</vt:lpstr>
      <vt:lpstr>materials!Recycling_rates_by_mineral_starting_year_base_metals</vt:lpstr>
      <vt:lpstr>materials!Recycling_rates_by_mineral_target_year</vt:lpstr>
      <vt:lpstr>materials!Recycling_rates_by_mineral_target_year_base_metals</vt:lpstr>
      <vt:lpstr>materials!REDUCTION_MATERIAL_INTENSITY_PV_REST_OF_MATERIALS_SP</vt:lpstr>
      <vt:lpstr>materials!REDUCTION_MINERAL_DEMAND_PV_SI_SP</vt:lpstr>
      <vt:lpstr>materials!REDUCTION_MINERAL_DEMAND_PV_TIN_SP</vt:lpstr>
      <vt:lpstr>materials!REDUCTION_RATE_MATERIAL_INTENSITY_PV_PANELS_SP</vt:lpstr>
      <vt:lpstr>'energy-transport'!REDUCTION_TRANSPORT_DEMAND_SP</vt:lpstr>
      <vt:lpstr>materials!Rest_of_the_base_metals_current_rates</vt:lpstr>
      <vt:lpstr>materials!Rest_of_the_economy_current_rates_all_materials</vt:lpstr>
      <vt:lpstr>materials!RURR_URANIUM_USER_DEFINED_SP</vt:lpstr>
      <vt:lpstr>energy!SC_SP</vt:lpstr>
      <vt:lpstr>demography!SCEN_FERTILITY</vt:lpstr>
      <vt:lpstr>demography_data!SCEN_FERTILITY_AVERAGE</vt:lpstr>
      <vt:lpstr>demography_data!SCEN_FERTILITY_MAXIMUM</vt:lpstr>
      <vt:lpstr>demography_data!SCEN_FERTILITY_MINIMUM</vt:lpstr>
      <vt:lpstr>data_model_explorer!SCENARIO_AFFORESTATION_OPTION_1_ME</vt:lpstr>
      <vt:lpstr>data_model_explorer!SCENARIO_AFFORESTATION_OPTION_2_ME</vt:lpstr>
      <vt:lpstr>data_model_explorer!SCENARIO_AFFORESTATION_OPTION_3_ME</vt:lpstr>
      <vt:lpstr>SCENARIO_BASELINE_OPTION_2_ME</vt:lpstr>
      <vt:lpstr>SCENARIO_BUFFALO_MANURE_MANAGEMENT_SYSTEM_OPTION_1_ME</vt:lpstr>
      <vt:lpstr>SCENARIO_BUFFALO_MANURE_MANAGEMENT_SYSTEM_OPTION_2_ME</vt:lpstr>
      <vt:lpstr>SCENARIO_BUFFALO_MANURE_MANAGEMENT_SYSTEM_OPTION_3_ME</vt:lpstr>
      <vt:lpstr>SCENARIO_CLIMATE_SENSITIVITY_OPTION_1_ME</vt:lpstr>
      <vt:lpstr>SCENARIO_CLIMATE_SENSITIVITY_OPTION_2_ME</vt:lpstr>
      <vt:lpstr>SCENARIO_CLIMATE_SENSITIVITY_OPTION_3_ME</vt:lpstr>
      <vt:lpstr>SCENARIO_DAIRY_CATTLE_MANURE_MANAGEMENT_SYSTEM_OPTION_1_ME</vt:lpstr>
      <vt:lpstr>SCENARIO_DAIRY_CATTLE_MANURE_MANAGEMENT_SYSTEM_OPTION_2_ME</vt:lpstr>
      <vt:lpstr>SCENARIO_DAIRY_CATTLE_MANURE_MANAGEMENT_SYSTEM_OPTION_3_ME</vt:lpstr>
      <vt:lpstr>SCENARIO_DAIRY_CATTLE_MANURE_MANAGEMENT_SYSTEMS_OPTION_1_ME</vt:lpstr>
      <vt:lpstr>SCENARIO_DEBT_INTEREST_RATE_TARGET_OPTION_1_ME</vt:lpstr>
      <vt:lpstr>SCENARIO_DEBT_INTEREST_RATE_TARGET_OPTION_2_ME</vt:lpstr>
      <vt:lpstr>SCENARIO_DEBT_INTEREST_RATE_TARGET_OPTION_3_ME</vt:lpstr>
      <vt:lpstr>data_model_explorer!SCENARIO_ENERGY_EFFICIENCY_OPTION_1_ME</vt:lpstr>
      <vt:lpstr>data_model_explorer!SCENARIO_ENERGY_EFFICIENCY_OPTION_2_ME</vt:lpstr>
      <vt:lpstr>data_model_explorer!SCENARIO_ENERGY_EFFICIENCY_OPTION_3_ME</vt:lpstr>
      <vt:lpstr>data_model_explorer!SCENARIO_FERTILITY_RATES_OPTION_1_ME</vt:lpstr>
      <vt:lpstr>data_model_explorer!SCENARIO_FERTILITY_RATES_OPTION_2_ME</vt:lpstr>
      <vt:lpstr>data_model_explorer!SCENARIO_FERTILITY_RATES_OPTION_3_ME</vt:lpstr>
      <vt:lpstr>SCENARIO_FINAL_GENDER_PARITY_INDEX_HIGH_OPTION_1_ME</vt:lpstr>
      <vt:lpstr>SCENARIO_FINAL_GENDER_PARITY_INDEX_HIGH_OPTION_2_ME</vt:lpstr>
      <vt:lpstr>SCENARIO_FINAL_GENDER_PARITY_INDEX_HIGH_OPTION_3_ME</vt:lpstr>
      <vt:lpstr>SCENARIO_FINAL_GENDER_PARITY_INDEX_MEDIUM_OPTION_1_ME</vt:lpstr>
      <vt:lpstr>SCENARIO_FINAL_GENDER_PARITY_INDEX_MEDIUM_OPTION_2_ME</vt:lpstr>
      <vt:lpstr>SCENARIO_FINAL_GENDER_PARITY_INDEX_MEDIUM_OPTION_3_ME</vt:lpstr>
      <vt:lpstr>SCENARIO_FLEXITARIANA_OPTION_1_ME</vt:lpstr>
      <vt:lpstr>SCENARIO_FOREST_OVEREXPLOITATION_OPTION_1_ME</vt:lpstr>
      <vt:lpstr>SCENARIO_FOREST_OVEREXPLOITATION_OPTION_2_ME</vt:lpstr>
      <vt:lpstr>SCENARIO_FOREST_OVEREXPLOITATION_OPTION_3_ME</vt:lpstr>
      <vt:lpstr>data_model_explorer!SCENARIO_GOVERMENT_AVERAGE_SP</vt:lpstr>
      <vt:lpstr>data_model_explorer!SCENARIO_GOVERMENT_AVERAGES_SP</vt:lpstr>
      <vt:lpstr>data_model_explorer!SCENARIO_GOVERMENT_MAXIMUM_SP</vt:lpstr>
      <vt:lpstr>data_model_explorer!SCENARIO_GOVERMENT_MINIMUM_SP</vt:lpstr>
      <vt:lpstr>data_model_explorer!SCENARIO_GOVERMENT_OPTION_1_ME</vt:lpstr>
      <vt:lpstr>data_model_explorer!SCENARIO_GOVERMENT_OPTION_2_ME</vt:lpstr>
      <vt:lpstr>data_model_explorer!SCENARIO_GOVERMENT_OPTION_3_ME</vt:lpstr>
      <vt:lpstr>data_model_explorer!SCENARIO_LAND_PROTECTION_OPTION_1_ME</vt:lpstr>
      <vt:lpstr>data_model_explorer!SCENARIO_LAND_PROTECTION_OPTION_2_ME</vt:lpstr>
      <vt:lpstr>data_model_explorer!SCENARIO_LAND_PROTECTION_OPTION_3_ME</vt:lpstr>
      <vt:lpstr>SCENARIO_OBJECTIVE_PERCENTAGE_FE_LIQUID_SUBSTITUTED_BY_H2_SYNTHETIC_LIQUID_OPTION_1_ME</vt:lpstr>
      <vt:lpstr>SCENARIO_OBJECTIVE_PERCENTAGE_FE_LIQUID_SUBSTITUTED_BY_H2_SYNTHETIC_LIQUID_OPTION_2_ME</vt:lpstr>
      <vt:lpstr>SCENARIO_OBJECTIVE_PERCENTAGE_FE_LIQUID_SUBSTITUTED_BY_H2_SYNTHETIC_LIQUID_OPTION_3_ME</vt:lpstr>
      <vt:lpstr>SCENARIO_OIL_RESOURCE_OPTION_1_ME</vt:lpstr>
      <vt:lpstr>SCENARIO_OIL_RESOURCE_OPTION_2_ME</vt:lpstr>
      <vt:lpstr>SCENARIO_OIL_RESOURCE_OPTION_3_ME</vt:lpstr>
      <vt:lpstr>SCENARIO_OTHER_CATTLE_MANURE_MANAGEMENT_SYSTEM_OPTION_1_ME</vt:lpstr>
      <vt:lpstr>SCENARIO_OTHER_CATTLE_MANURE_MANAGEMENT_SYSTEM_OPTION_2_ME</vt:lpstr>
      <vt:lpstr>SCENARIO_OTHER_CATTLE_MANURE_MANAGEMENT_SYSTEM_OPTION_3_ME</vt:lpstr>
      <vt:lpstr>data_model_explorer!SCENARIO_PASSENGER_TRANSPORT_DEMAND_OPTION_1_ME</vt:lpstr>
      <vt:lpstr>data_model_explorer!SCENARIO_PASSENGER_TRANSPORT_DEMAND_OPTION_2_ME</vt:lpstr>
      <vt:lpstr>data_model_explorer!SCENARIO_PASSENGER_TRANSPORT_DEMAND_OPTION_3_ME</vt:lpstr>
      <vt:lpstr>SCENARIO_PLANT_BASED_100_OPTION_3_ME</vt:lpstr>
      <vt:lpstr>data_model_explorer!SCENARIO_PROTRA_EXPANSION_OPTION_1_ME</vt:lpstr>
      <vt:lpstr>data_model_explorer!SCENARIO_PROTRA_EXPANSION_OPTION_2_ME</vt:lpstr>
      <vt:lpstr>data_model_explorer!SCENARIO_PROTRA_EXPANSION_OPTION_3_ME</vt:lpstr>
      <vt:lpstr>data_model_explorer!SCENARIO_RATIO_OF_MAXIMUM_OPTION_1_ME</vt:lpstr>
      <vt:lpstr>data_model_explorer!SCENARIO_RATIO_OF_MAXIMUM_OPTION_2_ME</vt:lpstr>
      <vt:lpstr>data_model_explorer!SCENARIO_RATIO_OF_MAXIMUM_OPTION_3_ME</vt:lpstr>
      <vt:lpstr>SCENARIO_RCP_OPTION_1_ME</vt:lpstr>
      <vt:lpstr>SCENARIO_RCP_OPTION_2_ME</vt:lpstr>
      <vt:lpstr>SCENARIO_RCP_OPTION_3_ME</vt:lpstr>
      <vt:lpstr>SCENARIO_RCP_OPTION_4_ME</vt:lpstr>
      <vt:lpstr>SCENARIO_SELECT_CHANGE_TO_REGENERATIVE_AGRICULTURE_OPTION_1_ME</vt:lpstr>
      <vt:lpstr>SCENARIO_SELECT_CHANGE_TO_REGENERATIVE_AGRICULTURE_OPTION_2_ME</vt:lpstr>
      <vt:lpstr>SCENARIO_SELECT_CHANGE_TO_REGENERATIVE_AGRICULTURE_OPTION_3_ME</vt:lpstr>
      <vt:lpstr>SCENARIO_SELECT_RCP_GHG_EMISSIONS_OPTION_1_ME</vt:lpstr>
      <vt:lpstr>SCENARIO_SELECT_RCP_GHG_EMISSIONS_OPTION_2_ME</vt:lpstr>
      <vt:lpstr>SCENARIO_SELECT_RCP_GHG_EMISSIONS_OPTION_3_ME</vt:lpstr>
      <vt:lpstr>SCENARIO_SELECT_RCP_GHG_EMISSIONS_OPTION_4_ME</vt:lpstr>
      <vt:lpstr>SCENARIO_SHARE_DIETS_ME</vt:lpstr>
      <vt:lpstr>SCENARIO_SWINE_MANURE_MANAGEMENT_SYSTEM_OPTION_1_ME</vt:lpstr>
      <vt:lpstr>SCENARIO_SWINE_MANURE_MANAGEMENT_SYSTEM_OPTION_2_ME</vt:lpstr>
      <vt:lpstr>SCENARIO_SWINE_MANURE_MANAGEMENT_SYSTEM_OPTION_3_ME</vt:lpstr>
      <vt:lpstr>SCENARIO_TARGET_SHARE_BIOENERGY_IN_FOSSIL_LIQUIDS_AND_GASES_OPTION_1_ME</vt:lpstr>
      <vt:lpstr>SCENARIO_TARGET_SHARE_BIOENERGY_IN_FOSSIL_LIQUIDS_AND_GASES_OPTION_2_ME</vt:lpstr>
      <vt:lpstr>SCENARIO_TARGET_SHARE_BIOENERGY_IN_FOSSIL_LIQUIDS_AND_GASES_OPTION_3_ME</vt:lpstr>
      <vt:lpstr>SCENARIO_TRANSPORT_DEMAND_MODAL_OPTION_1_ME</vt:lpstr>
      <vt:lpstr>SCENARIO_TRANSPORT_DEMAND_MODAL_OPTION_2_ME</vt:lpstr>
      <vt:lpstr>SCENARIO_TRANSPORT_DEMAND_MODAL_OPTION_3_ME</vt:lpstr>
      <vt:lpstr>SCENARIO_URANIUM_MAXIMUM_SUPPLY_CURVE_OPTION_1_ME</vt:lpstr>
      <vt:lpstr>SCENARIO_URANIUM_MAXIMUM_SUPPLY_CURVE_OPTION_2_ME</vt:lpstr>
      <vt:lpstr>SCENARIO_URANIUM_MAXIMUM_SUPPLY_CURVE_OPTION_3_ME</vt:lpstr>
      <vt:lpstr>data_model_explorer!SCENARIO_WORKING_TIME_OPTION_1_ME</vt:lpstr>
      <vt:lpstr>data_model_explorer!SCENARIO_WORKING_TIME_OPTION_2_ME</vt:lpstr>
      <vt:lpstr>data_model_explorer!SCENARIO_WORKING_TIME_OPTION_3_ME</vt:lpstr>
      <vt:lpstr>SELECT_AFFORESTATION_ME</vt:lpstr>
      <vt:lpstr>energy!SELECT_AVAILABILITY_UNMATURE_ENERGY_TECHNOLOGIES_SP</vt:lpstr>
      <vt:lpstr>SELECT_AVAILABILITY_UNMATURE_ENERGY_TECHNOLOGIES_SP_x</vt:lpstr>
      <vt:lpstr>materials!SELECT_BROWN_COAL_RESOURCE_ESTIMATION_SP</vt:lpstr>
      <vt:lpstr>energy!SELECT_CAPACITY_INVESTMENT_COST_DEVELOPMENT_SP</vt:lpstr>
      <vt:lpstr>SELECT_CAPACITY_INVESTMENT_COST_DEVELOPMENT_SP_x</vt:lpstr>
      <vt:lpstr>economy!SELECT_CAPITAL_PRODUCTIVITY_VARIATION_SP</vt:lpstr>
      <vt:lpstr>SELECT_CHANGE_TO_REGENERATIVE_AGRICULTURE_ME</vt:lpstr>
      <vt:lpstr>economy!SELECT_CLIMATE_CHANGE_IMPACT_UNCERTAINTY_SCENARIO_SP</vt:lpstr>
      <vt:lpstr>SELECT_CLIMATE_CHANGE_IMPACT_UNCERTAINTY_SCENARIO_SP_x</vt:lpstr>
      <vt:lpstr>economy!SELECT_CLIMATE_CHANGE_IMPACTS_REMOVE_EXTRAPOLATIONS_SP</vt:lpstr>
      <vt:lpstr>SELECT_CLIMATE_CHANGE_IMPACTS_REMOVE_EXTRAPOLATIONS_SP_x</vt:lpstr>
      <vt:lpstr>economy!SELECT_CLIMATE_CHANGE_IMPACTS_SENSITIVITY_SP</vt:lpstr>
      <vt:lpstr>SELECT_CLIMATE_CHANGE_IMPACTS_SENSITIVITY_SP_x</vt:lpstr>
      <vt:lpstr>economy!SELECT_CLIMATE_HAZARDS_SP</vt:lpstr>
      <vt:lpstr>SELECT_CLIMATE_HAZARDS_SP_x</vt:lpstr>
      <vt:lpstr>SELECT_CLIMATE_MODEL_AND_RCP</vt:lpstr>
      <vt:lpstr>SELECT_CLIMATE_MODEL_AND_RCP_x</vt:lpstr>
      <vt:lpstr>SELECT_CLIMATE_SENSITIVITY_ME</vt:lpstr>
      <vt:lpstr>economy!SELECT_CO2_TAX_HOUSEHOLDS_SP</vt:lpstr>
      <vt:lpstr>economy!SELECT_CO2_TAX_SECTORS_SP</vt:lpstr>
      <vt:lpstr>economy!SELECT_DEBT_INTEREST_RATE_SP</vt:lpstr>
      <vt:lpstr>SELECT_DEBT_INTEREST_RATE_TARGET_ME</vt:lpstr>
      <vt:lpstr>SELECT_ENERGY_EFFICIENCY_ANNUAL_IMPROVEMENT_ME</vt:lpstr>
      <vt:lpstr>SELECT_EROI_MIN_POTENTIAL_SOLAR_WIND_SP_x</vt:lpstr>
      <vt:lpstr>energy!SELECT_EROI_MIN_POTENTIAL_WIND_SOLAR_SP</vt:lpstr>
      <vt:lpstr>SELECT_FERTILITY_RATES_ME</vt:lpstr>
      <vt:lpstr>SELECT_FINAL_ENERGY_SUBSTITUTION_RATE_TOP_DOWN_SECTORS_SP</vt:lpstr>
      <vt:lpstr>SELECT_FINAL_GENDER_PARITY_INDEX_ME</vt:lpstr>
      <vt:lpstr>SELECT_FORESTRY_SELF_SUFFICIENCY</vt:lpstr>
      <vt:lpstr>materials!SELECT_GAS_PRICE_OIL_LINK_SP</vt:lpstr>
      <vt:lpstr>SELECT_GAS_PRICE_OIL_LINK_SP_x</vt:lpstr>
      <vt:lpstr>materials!SELECT_GAS_RESPOURCE_ESTIMATION_SP</vt:lpstr>
      <vt:lpstr>economy!SELECT_GASES_CO2_TAX_HOUSEHOLDS_SP</vt:lpstr>
      <vt:lpstr>economy!SELECT_GASES_CO2_TAX_SECTORS_SP</vt:lpstr>
      <vt:lpstr>inputs_model_explorer!SELECT_GENDER_PARITY_INDEX_TARGET_MODEL_EXPLORER</vt:lpstr>
      <vt:lpstr>economy!SELECT_GOVERNMENT_BUDGET_BALANCE_TO_GDP_OBJECTIVE_SP</vt:lpstr>
      <vt:lpstr>SELECT_GOVERNMENT_BUDGET_BALANCE_TO_GDP_OBJECTIVE_TARGET_ME</vt:lpstr>
      <vt:lpstr>inputs_model_explorer!SELECT_GOVERNMENT_BUDGET_BALANCE_TO_GDP_OBJECTIVE_TARGET_SP</vt:lpstr>
      <vt:lpstr>SELECT_GWP_TIME_FRAME_SP</vt:lpstr>
      <vt:lpstr>materials!SELECT_HARD_COAL_RESOURCE_ESTIMATION_SP</vt:lpstr>
      <vt:lpstr>economy!SELECT_LABOUR_PRODUCTIVITY_VARIATION_SP</vt:lpstr>
      <vt:lpstr>SELECT_LAND_PROTECTION_BY_POLICY_ME</vt:lpstr>
      <vt:lpstr>SELECT_LAND_USES_BY_REGION_x</vt:lpstr>
      <vt:lpstr>SELECT_LIMIT_ANNUAL_GROWTH_CONSUMPTION_DURABLES_SP</vt:lpstr>
      <vt:lpstr>SELECT_LIMIT_ANNUAL_GROWTH_CONSUMPTION_NON_DURABLES_SP</vt:lpstr>
      <vt:lpstr>economy!SELECT_LIMIT_ANNUAL_GROWTH_GOVERNMENT_EXPENDITURE_SP</vt:lpstr>
      <vt:lpstr>SELECT_LIMIT_ANNUAL_GROWTH_WAGES_SP</vt:lpstr>
      <vt:lpstr>economy!SELECT_LIMIT_CONSUMPTION_ENERGY_OVER_TOTAL_NON_DURABLES_SP</vt:lpstr>
      <vt:lpstr>land_and_water!SELECT_LIMITS_LAND_USES_BY_SOURCE_SP</vt:lpstr>
      <vt:lpstr>SELECT_LIMITS_LAND_USES_BY_SOURCE_SP_x</vt:lpstr>
      <vt:lpstr>economy!SELECT_LOCKDOWN_EFFECT_ON_TRANSPORT_SP</vt:lpstr>
      <vt:lpstr>SELECT_MANURE_MANAGEMENT_SYSTEM_ME</vt:lpstr>
      <vt:lpstr>economy!SELECT_MARK_UP_VARIATION_SP</vt:lpstr>
      <vt:lpstr>materials!SELECT_MATERIAL_INTENSITIY_SP</vt:lpstr>
      <vt:lpstr>SELECT_MATERIAL_INTENSITY_SP_x</vt:lpstr>
      <vt:lpstr>SELECT_OIL_RESOURCE_ME</vt:lpstr>
      <vt:lpstr>materials!SELECT_OIL_RESPOURCE_ESTIMATION_SP</vt:lpstr>
      <vt:lpstr>materials!SELECT_OPEC_SCENARIO_FOSSIL_FUEL_PAPER_SP</vt:lpstr>
      <vt:lpstr>SELECT_OPEC_SCENARIO_FOSSIL_FUEL_PAPER_SP_x</vt:lpstr>
      <vt:lpstr>SELECT_PASSENGER_TRANSPORT_DEMAND_MODAL_SHARE_ME</vt:lpstr>
      <vt:lpstr>SELECT_PERCENTAGE_FE_LIQUID_SUBSTITUTED_BY_H2_SYNTHETIC_LIQUID_ME</vt:lpstr>
      <vt:lpstr>economy!SELECT_POLICY_FINANCE_BASIC_INCOME_SP</vt:lpstr>
      <vt:lpstr>SELECT_PROTRA_CAPACITY_EXPANSION_PRIORITIES_VECTOR_ME</vt:lpstr>
      <vt:lpstr>energy!SELECT_PROTRA_RES_POTENTIALS_SP</vt:lpstr>
      <vt:lpstr>SELECT_PROTRA_RES_POTENTIALS_SP_x</vt:lpstr>
      <vt:lpstr>SELECT_RCP_FOR_EXOGENOUS_GHG_EMISSIONS_ME</vt:lpstr>
      <vt:lpstr>SELECT_RCP_FOR_EXOGENOUS_GHG_EMISSIONS_SP</vt:lpstr>
      <vt:lpstr>SELECT_RCP_GHG_EMISSIONS_ME</vt:lpstr>
      <vt:lpstr>SELECT_REDUCTION_PASSENGER_TRANSPORT_DEMAND_ME</vt:lpstr>
      <vt:lpstr>energy!SELECT_ROOFTOP_USE_SOLAR_TECHNOLOGIES_SP</vt:lpstr>
      <vt:lpstr>SELECT_ROOFTOP_USE_SOLAR_TECHNOLOGIES_SP_x</vt:lpstr>
      <vt:lpstr>land_and_water!SELECT_SELECTION_MANAGEMENT_GRASSLAND_SP</vt:lpstr>
      <vt:lpstr>SELECT_SHARE_OF_CHANGE_TO_POLICY_DIET_ME</vt:lpstr>
      <vt:lpstr>energy!SELECT_STATIONARY_ELECTROLYZERS_EXPANSION_PRIORITY_SP</vt:lpstr>
      <vt:lpstr>SELECT_STATIONARY_ELECTROLYZERS_EXPANSION_PRIORITY_SP_x</vt:lpstr>
      <vt:lpstr>economy!SELECT_STRUCTURE_GOVERNMENT_CONSUMPTION_SP</vt:lpstr>
      <vt:lpstr>economy!SELECT_STRUCTURE_GOVERNMENT_EXPENDITURE_SP</vt:lpstr>
      <vt:lpstr>economy!SELECT_STRUCTURE_GOVERNMENT_INVESTMENT_SP</vt:lpstr>
      <vt:lpstr>SELECT_TARGET_SHARE_BIOENERGY_IN_FOSSIL_LIQUIDS_AND_GASES_ME</vt:lpstr>
      <vt:lpstr>economy!SELECT_TAX_RATE_INCOME_SP</vt:lpstr>
      <vt:lpstr>economy!SELECT_TAX_RATE_PRODUCTION_SP</vt:lpstr>
      <vt:lpstr>economy!SELECT_TAX_RATE_PROFITS_SP</vt:lpstr>
      <vt:lpstr>economy!SELECT_TAX_RATE_SOCIAL_SECURITY_SP</vt:lpstr>
      <vt:lpstr>economy!SELECT_TAX_RATE_WEALTH_SP</vt:lpstr>
      <vt:lpstr>SELECT_TRANSPORT_DEMAND_MODAL_SHARE_ME</vt:lpstr>
      <vt:lpstr>materials!SELECT_URANIUM_MAX_SUPPLY_CURVE_SP</vt:lpstr>
      <vt:lpstr>SELECT_URANIUM_MAXIMUM_SUPPLY_CURVE_ME</vt:lpstr>
      <vt:lpstr>SELECT_URANIUM_MAXIMUM_SUPPLY_CURVE_SP_x</vt:lpstr>
      <vt:lpstr>demography!SELECT_VARIATION_OF_AVERAGE_PEOPLE_PER_HOUSEHOLD_IN_NON_EU_REGIONS_SP</vt:lpstr>
      <vt:lpstr>SELECT_WORKING_TIME_VARIATION_ME</vt:lpstr>
      <vt:lpstr>economy!SELECT_WORKING_TIME_VARIATION_SP</vt:lpstr>
      <vt:lpstr>materials!SET_OPEC_SPARE_CAPACITY_BEFORE_AND_AFTER_SCENARIO_SP</vt:lpstr>
      <vt:lpstr>materials!SET_OPEC_SPARE_CAPACITY_SP</vt:lpstr>
      <vt:lpstr>SHARE_BIOENERGY_IN_TI_LIQUIDS_AND_GASES_SP</vt:lpstr>
      <vt:lpstr>energy!SHARE_FE_LIQUID_AND_GAS_SUBSTITUTED_BY_H2_SYNFUELS_SP</vt:lpstr>
      <vt:lpstr>economy!SHARE_GHG_REVENUES_TO_FINANCE_BASIC_INCOME_SP</vt:lpstr>
      <vt:lpstr>economy!SHARE_GHG_REVENUES_TO_INCOME_TAX_SP</vt:lpstr>
      <vt:lpstr>economy!SHARE_GHG_REVENUES_TO_INCREASE_SOCIAL_BENEFITS_SP</vt:lpstr>
      <vt:lpstr>economy!SHARE_GHG_REVENUES_TO_REDUCE_DEBT_SP</vt:lpstr>
      <vt:lpstr>land_and_water!SHARE_OF_CHANGE_TO_POLICY_DIET_INICIAL_VALUE_SP</vt:lpstr>
      <vt:lpstr>land_and_water!SHARE_OF_CHANGE_TO_POLICY_DIET_SP</vt:lpstr>
      <vt:lpstr>energy!SHARE_PV_INSTALLATIONS_SINGLE_FAMILY_VS_TOTAL_HOUSEHOLDS_BUILDINGS_SP</vt:lpstr>
      <vt:lpstr>energy!SHARE_PV_INSTALLATIONS_SINGLE_FAMILY_VS_TOTAL_HOUSEHOLDS_BUILDINGS_SP_x</vt:lpstr>
      <vt:lpstr>demography_data!SHARES_MIGRATION_SP</vt:lpstr>
      <vt:lpstr>demography!SLOPE_EU_HOUSEHOLDS_SP</vt:lpstr>
      <vt:lpstr>demography!SLOPE_EVOLUTION_OF_EU27_HOUSEHOLDS_COMPOSITION</vt:lpstr>
      <vt:lpstr>land_and_water!SOIL_MANAGEMENT_IN_GRASSLANDS_SP</vt:lpstr>
      <vt:lpstr>land_and_water!SOLAR_LAND_FROM_OTHERS_SP</vt:lpstr>
      <vt:lpstr>'energy-data'!SOLAR_PV_ROOFTOP_POTENTIAL_C_Si_Mono_0PV_100TH_SP</vt:lpstr>
      <vt:lpstr>'energy-data'!SOLAR_PV_ROOFTOP_POTENTIAL_C_Si_Mono_100PV_0TH_SP</vt:lpstr>
      <vt:lpstr>'energy-data'!SOLAR_PV_ROOFTOP_POTENTIAL_C_Si_Mono_25PV_75TH_SP</vt:lpstr>
      <vt:lpstr>'energy-data'!SOLAR_PV_ROOFTOP_POTENTIAL_C_Si_Mono_50PV_50TH_SP</vt:lpstr>
      <vt:lpstr>'energy-data'!SOLAR_PV_ROOFTOP_POTENTIAL_C_Si_Mono_75PV_25TH_SP</vt:lpstr>
      <vt:lpstr>energy!SOLAR_PV_ROOFTOP_POTENTIAL_C_Si_Mono_USER_DEFINED_SP</vt:lpstr>
      <vt:lpstr>'energy-data'!SOLAR_THERMAL_ROOFTOP_POTENTIAL_0PV_100TH_SP</vt:lpstr>
      <vt:lpstr>'energy-data'!SOLAR_THERMAL_ROOFTOP_POTENTIAL_100PV_0TH_SP</vt:lpstr>
      <vt:lpstr>'energy-data'!SOLAR_THERMAL_ROOFTOP_POTENTIAL_25PV_75TH_SP</vt:lpstr>
      <vt:lpstr>'energy-data'!SOLAR_THERMAL_ROOFTOP_POTENTIAL_50PV_50TH_SP</vt:lpstr>
      <vt:lpstr>'energy-data'!SOLAR_THERMAL_ROOFTOP_POTENTIAL_75PV_25TH_SP</vt:lpstr>
      <vt:lpstr>energy!SOLAR_THERMAL_ROOFTOP_POTENTIAL_USER_DEFINED_SP</vt:lpstr>
      <vt:lpstr>land_and_water!SOLARLAND_MANAGEMENT_SP</vt:lpstr>
      <vt:lpstr>SPEED_OF_CHANGE_IN_EU_HOUSEHOLD_COMPOSITION</vt:lpstr>
      <vt:lpstr>energy!START_VALUE_V2G_SP</vt:lpstr>
      <vt:lpstr>energy!START_YEAR_FINAL_ENERGY_EFFICIENCY_RATE_TOP_DOWN_SECTORS_SP</vt:lpstr>
      <vt:lpstr>energy!START_YEAR_FINAL_ENERGY_SUBSTITUTION_RATE_TOP_DOWN_SECTORS_SP</vt:lpstr>
      <vt:lpstr>demography!START_YEAR_MIGRATIONS_SP</vt:lpstr>
      <vt:lpstr>materials!start_year_P_recycling_minerals_alt_technologies</vt:lpstr>
      <vt:lpstr>materials!start_year_P_recycling_minerals_Rest</vt:lpstr>
      <vt:lpstr>energy!START_YEAR_V2G_SP</vt:lpstr>
      <vt:lpstr>materials!Starting_in_the_year</vt:lpstr>
      <vt:lpstr>energy!STATIONARY_BATTERIES_MAXIMUM_SP_x</vt:lpstr>
      <vt:lpstr>STATIONARY_ELECTROLYZERS_CAPACITY_EXPANSION_TARGET_SP</vt:lpstr>
      <vt:lpstr>STATIONARY_STORAGE_MAXIMUM_SP</vt:lpstr>
      <vt:lpstr>economy!STRUCTURE_GOVERNMENT_CONSUMPTION_SP</vt:lpstr>
      <vt:lpstr>STRUCTURE_GOVERNMENT_CONSUMPTION_SP_x</vt:lpstr>
      <vt:lpstr>economy!STRUCTURE_GOVERNMENT_EXPENDITURE_SP</vt:lpstr>
      <vt:lpstr>STRUCTURE_GOVERNMENT_EXPENDITURE_SP_x</vt:lpstr>
      <vt:lpstr>economy!STRUCTURE_GOVERNMENT_INVESTMENT_SP</vt:lpstr>
      <vt:lpstr>STRUCTURE_GOVERNMENT_INVESTMENT_SP_x</vt:lpstr>
      <vt:lpstr>land_and_water!SWITCH_CROPS_FOR_ENERGY_SP</vt:lpstr>
      <vt:lpstr>land_and_water!SWITCH_DIET_CHANGE_SP</vt:lpstr>
      <vt:lpstr>land_and_water!SWITCH_EFFECT_OIL_AND_GAS_ON_AGRICULTURE_SP</vt:lpstr>
      <vt:lpstr>energy!SWITCH_FLEX_ELEC_DEMAND_SP</vt:lpstr>
      <vt:lpstr>land_and_water!SWITCH_FOREST_LOSS_LIMIT_SP</vt:lpstr>
      <vt:lpstr>land_and_water!SWITCH_FORESTRY_SELF_SUFFICIENCY_SP</vt:lpstr>
      <vt:lpstr>'energy-transport'!SWITCH_FUEL_CONSUMPTION_EFFICIENCY_CHANGE_SP</vt:lpstr>
      <vt:lpstr>SWITCH_GENDER_PARITY_INDEX_SP</vt:lpstr>
      <vt:lpstr>land_and_water!SWITCH_LAND_PRODUCTS_GLOBAL_POOL_SP</vt:lpstr>
      <vt:lpstr>'energy-transport'!SWITCH_LOAD_FACTOR_CHANGE_SP</vt:lpstr>
      <vt:lpstr>land_and_water!SWITCH_MANURE_MANAGEMENT_SYSTEM_SP</vt:lpstr>
      <vt:lpstr>SWITCH_MATERIALS_CALCULATOR</vt:lpstr>
      <vt:lpstr>demography!SWITCH_MIGRATION_SP</vt:lpstr>
      <vt:lpstr>SWITCH_MODEL_EXPLORER</vt:lpstr>
      <vt:lpstr>economy!SWITCH_POLICY_BASIC_INCOME_SP</vt:lpstr>
      <vt:lpstr>energy!SWITCH_POLICY_FLEXIBLE_ELECTROLYZERS_EXPANSION_SP</vt:lpstr>
      <vt:lpstr>SWITCH_POLICY_LAND_PROTECTION_FROM_SOLAR_PV_SP</vt:lpstr>
      <vt:lpstr>land_and_water!SWITCH_POLICY_MAXIMUM_SHARE_SOLAR_URBAN_SP</vt:lpstr>
      <vt:lpstr>energy!SWITCH_POLICY_PERCENTAGE_FE_LIQUID_AND_GAS_SUBSTITUTED_BY_H2_LIQUIDS_AND_GASES_BASED_FUEL_SP</vt:lpstr>
      <vt:lpstr>energy!SWITCH_POLICY_SHARE_BIOENERGY_IN_TI_LIQUIDS_AND_GASES_SP</vt:lpstr>
      <vt:lpstr>'energy-transport'!SWITCH_REDUCTION_TRANSPORT_DEMAND_SP</vt:lpstr>
      <vt:lpstr>energy!SWITCH_SC_SP</vt:lpstr>
      <vt:lpstr>land_and_water!SWITCH_SOIL_MANAGEMENT_IN_GRASSLANDS_SP</vt:lpstr>
      <vt:lpstr>land_and_water!SWITCH_SOLAR_LAND_FROM_OTHERS</vt:lpstr>
      <vt:lpstr>materials!SWITCH_TAX_RATE_ON_EXTRACTION_OF_RESOURCES_SP</vt:lpstr>
      <vt:lpstr>SWITCH_TAX_RATE_ON_EXTRACTION_OF_RESOURCES_SP_x</vt:lpstr>
      <vt:lpstr>'energy-transport'!SWITCH_TRANSPORT_SHARE_SP</vt:lpstr>
      <vt:lpstr>land_and_water!SWITCH_URBAN_LAND_DENSITY_SP</vt:lpstr>
      <vt:lpstr>energy!SWITCH_V2G_SP</vt:lpstr>
      <vt:lpstr>land_and_water!SWITCH_WATER_EFFICIENCY_SP</vt:lpstr>
      <vt:lpstr>land_and_water!SWITCH_WOOD_FOR_ENERGY_SP</vt:lpstr>
      <vt:lpstr>TARGET_PASSENGER_TRANSPORT_MODAL_SHARE_BY_REGION_SP</vt:lpstr>
      <vt:lpstr>TARGET_POWER_TRAIN_SHARE_BY_PASSENGER_TRANSPORT_MODE_AUSTRIA</vt:lpstr>
      <vt:lpstr>TARGET_POWER_TRAIN_SHARE_BY_PASSENGER_TRANSPORT_MODE_BELGIUM</vt:lpstr>
      <vt:lpstr>TARGET_POWER_TRAIN_SHARE_BY_PASSENGER_TRANSPORT_MODE_BULGARIA</vt:lpstr>
      <vt:lpstr>TARGET_POWER_TRAIN_SHARE_BY_PASSENGER_TRANSPORT_MODE_CHINA</vt:lpstr>
      <vt:lpstr>TARGET_POWER_TRAIN_SHARE_BY_PASSENGER_TRANSPORT_MODE_CROATIA</vt:lpstr>
      <vt:lpstr>TARGET_POWER_TRAIN_SHARE_BY_PASSENGER_TRANSPORT_MODE_CYPRUS</vt:lpstr>
      <vt:lpstr>TARGET_POWER_TRAIN_SHARE_BY_PASSENGER_TRANSPORT_MODE_CZECH_REPUBLIC</vt:lpstr>
      <vt:lpstr>TARGET_POWER_TRAIN_SHARE_BY_PASSENGER_TRANSPORT_MODE_DENMARK</vt:lpstr>
      <vt:lpstr>TARGET_POWER_TRAIN_SHARE_BY_PASSENGER_TRANSPORT_MODE_EASOC</vt:lpstr>
      <vt:lpstr>TARGET_POWER_TRAIN_SHARE_BY_PASSENGER_TRANSPORT_MODE_ESTONIA</vt:lpstr>
      <vt:lpstr>TARGET_POWER_TRAIN_SHARE_BY_PASSENGER_TRANSPORT_MODE_FINLAND</vt:lpstr>
      <vt:lpstr>TARGET_POWER_TRAIN_SHARE_BY_PASSENGER_TRANSPORT_MODE_FRANCE</vt:lpstr>
      <vt:lpstr>TARGET_POWER_TRAIN_SHARE_BY_PASSENGER_TRANSPORT_MODE_GERMANY</vt:lpstr>
      <vt:lpstr>TARGET_POWER_TRAIN_SHARE_BY_PASSENGER_TRANSPORT_MODE_GREECE</vt:lpstr>
      <vt:lpstr>TARGET_POWER_TRAIN_SHARE_BY_PASSENGER_TRANSPORT_MODE_HUNGARY</vt:lpstr>
      <vt:lpstr>TARGET_POWER_TRAIN_SHARE_BY_PASSENGER_TRANSPORT_MODE_INDIA</vt:lpstr>
      <vt:lpstr>TARGET_POWER_TRAIN_SHARE_BY_PASSENGER_TRANSPORT_MODE_IRELAND</vt:lpstr>
      <vt:lpstr>TARGET_POWER_TRAIN_SHARE_BY_PASSENGER_TRANSPORT_MODE_ITALY</vt:lpstr>
      <vt:lpstr>TARGET_POWER_TRAIN_SHARE_BY_PASSENGER_TRANSPORT_MODE_LATAM</vt:lpstr>
      <vt:lpstr>TARGET_POWER_TRAIN_SHARE_BY_PASSENGER_TRANSPORT_MODE_LATVIA</vt:lpstr>
      <vt:lpstr>TARGET_POWER_TRAIN_SHARE_BY_PASSENGER_TRANSPORT_MODE_LITHUANIA</vt:lpstr>
      <vt:lpstr>TARGET_POWER_TRAIN_SHARE_BY_PASSENGER_TRANSPORT_MODE_LROW</vt:lpstr>
      <vt:lpstr>TARGET_POWER_TRAIN_SHARE_BY_PASSENGER_TRANSPORT_MODE_LUXEMBOURG</vt:lpstr>
      <vt:lpstr>TARGET_POWER_TRAIN_SHARE_BY_PASSENGER_TRANSPORT_MODE_MALTA</vt:lpstr>
      <vt:lpstr>TARGET_POWER_TRAIN_SHARE_BY_PASSENGER_TRANSPORT_MODE_NETHERLANDS</vt:lpstr>
      <vt:lpstr>TARGET_POWER_TRAIN_SHARE_BY_PASSENGER_TRANSPORT_MODE_POLAND</vt:lpstr>
      <vt:lpstr>TARGET_POWER_TRAIN_SHARE_BY_PASSENGER_TRANSPORT_MODE_PORTUGAL</vt:lpstr>
      <vt:lpstr>TARGET_POWER_TRAIN_SHARE_BY_PASSENGER_TRANSPORT_MODE_ROMANIA</vt:lpstr>
      <vt:lpstr>TARGET_POWER_TRAIN_SHARE_BY_PASSENGER_TRANSPORT_MODE_RUSSIA</vt:lpstr>
      <vt:lpstr>TARGET_POWER_TRAIN_SHARE_BY_PASSENGER_TRANSPORT_MODE_SLOVAKIA</vt:lpstr>
      <vt:lpstr>TARGET_POWER_TRAIN_SHARE_BY_PASSENGER_TRANSPORT_MODE_SLOVENIA</vt:lpstr>
      <vt:lpstr>TARGET_POWER_TRAIN_SHARE_BY_PASSENGER_TRANSPORT_MODE_SP</vt:lpstr>
      <vt:lpstr>TARGET_POWER_TRAIN_SHARE_BY_PASSENGER_TRANSPORT_MODE_SPAIN</vt:lpstr>
      <vt:lpstr>TARGET_POWER_TRAIN_SHARE_BY_PASSENGER_TRANSPORT_MODE_SWEDEN</vt:lpstr>
      <vt:lpstr>TARGET_POWER_TRAIN_SHARE_BY_PASSENGER_TRANSPORT_MODE_UK</vt:lpstr>
      <vt:lpstr>TARGET_POWER_TRAIN_SHARE_BY_PASSENGER_TRANSPORT_MODE_USMCA</vt:lpstr>
      <vt:lpstr>energy!TARGET_SHARE_BIOENERGY_IN_TI_LIQUIDS_AND_GASES_SP</vt:lpstr>
      <vt:lpstr>energy!TARGET_VALUE_V2G_SP</vt:lpstr>
      <vt:lpstr>energy!TARGET_YEAR_V2G_SP</vt:lpstr>
      <vt:lpstr>economy!TAX_RATE_INCOME_SP</vt:lpstr>
      <vt:lpstr>TAX_RATE_INCOME_SP_x</vt:lpstr>
      <vt:lpstr>materials!TAX_RATE_ON_EXTRACTION_HIGH</vt:lpstr>
      <vt:lpstr>materials!TAX_RATE_ON_EXTRACTION_LOW</vt:lpstr>
      <vt:lpstr>materials!TAX_RATE_ON_EXTRACTION_MEDIUM</vt:lpstr>
      <vt:lpstr>materials!TAX_RATE_ON_EXTRACTION_OF_COAL_SP</vt:lpstr>
      <vt:lpstr>materials!TAX_RATE_ON_EXTRACTION_OF_GAS_SP</vt:lpstr>
      <vt:lpstr>materials!TAX_RATE_ON_EXTRACTION_OF_OIL_SP</vt:lpstr>
      <vt:lpstr>materials!TAX_RATE_ON_EXTRACTION_OTHER</vt:lpstr>
      <vt:lpstr>materials!TAX_RATE_ON_EXTRATION_OF_RESOURCES_SP</vt:lpstr>
      <vt:lpstr>economy!TAX_RATE_PRODUCTION_SP</vt:lpstr>
      <vt:lpstr>TAX_RATE_PRODUCTION_SP_x</vt:lpstr>
      <vt:lpstr>economy!TAX_RATE_PROFITS_SP</vt:lpstr>
      <vt:lpstr>TAX_RATE_PROFITS_SP_x</vt:lpstr>
      <vt:lpstr>economy!TAX_RATE_SOCIAL_SECURITY_SP</vt:lpstr>
      <vt:lpstr>TAX_RATE_SOCIAL_SECURITY_SP_x</vt:lpstr>
      <vt:lpstr>economy!TAX_RATE_WEALTH_SP</vt:lpstr>
      <vt:lpstr>TAX_RATE_WEALTH_SP_x</vt:lpstr>
      <vt:lpstr>energy!time</vt:lpstr>
      <vt:lpstr>TIME_CALCULATOR</vt:lpstr>
      <vt:lpstr>economy!TIME_DEBT_INTEREST</vt:lpstr>
      <vt:lpstr>economy!TIME_GOV_BALANCE</vt:lpstr>
      <vt:lpstr>demography!time_index_2015_2100</vt:lpstr>
      <vt:lpstr>economy!time_index_2100</vt:lpstr>
      <vt:lpstr>materials!TIME_SERIES</vt:lpstr>
      <vt:lpstr>demography_data!TimeRealSSPs</vt:lpstr>
      <vt:lpstr>land_and_water!TRADITIONAL_TO_INDUSTRIAL_AGRICULTURE_SP</vt:lpstr>
      <vt:lpstr>TRANSPORT_DEMAND_SHARE_BY_TRANSPORT_MODE_AND_POWER_TRAIN_SP</vt:lpstr>
      <vt:lpstr>land_and_water!URBAN_LAND_DENSITY_SP</vt:lpstr>
      <vt:lpstr>USER_DEFINED_URANIUM_MAXIMUM_SUPPLY_CURVE</vt:lpstr>
      <vt:lpstr>materials!USER_DEFINED_URANIUM_URR</vt:lpstr>
      <vt:lpstr>energy!V2G_SP</vt:lpstr>
      <vt:lpstr>land_and_water!WATER_EFFICIENCY_SP</vt:lpstr>
      <vt:lpstr>WIDTH_OF_CROPS_DISTRIBUTION_AMONG_USES_SP</vt:lpstr>
      <vt:lpstr>WIDTH_OF_CROPS_DISTRIBUTION_USES</vt:lpstr>
      <vt:lpstr>WIDTH_OF_FORESTRY_DISTRIBUTION_AMONG_USES_SP</vt:lpstr>
      <vt:lpstr>WIDTH_OF_FORESTRY_DISTRIBUTION_USES</vt:lpstr>
      <vt:lpstr>land_and_water!WIDTH_OF_LAND_PRODUCTS_DISTRIBUTION_AMONG_REGIONS</vt:lpstr>
      <vt:lpstr>land_and_water!WIDTH_OF_LAND_PRODUCTS_DISTRIBUTION_AMONG_REGIONS_SP</vt:lpstr>
      <vt:lpstr>land_and_water!WILLET_DIET_PATTERN_OF_POLICY_DIETS_SP</vt:lpstr>
      <vt:lpstr>land_and_water!WOOD_FOR_ENERGY_SP</vt:lpstr>
      <vt:lpstr>WORKING_TIME_VARIATION_SP</vt:lpstr>
      <vt:lpstr>economy!WORKING_TIME_VARIATION_TARGET_SP</vt:lpstr>
      <vt:lpstr>land_and_water!YEAR_FINAL_CROPS_FOR_ENERGY_SP</vt:lpstr>
      <vt:lpstr>land_and_water!YEAR_FINAL_DIET_CHANGE_SP</vt:lpstr>
      <vt:lpstr>land_and_water!YEAR_FINAL_EFFECT_OIL_AND_GAS_ON_AGRICULTURE_SP</vt:lpstr>
      <vt:lpstr>energy!YEAR_FINAL_ELECTRIC_BOILERS_EXPANSION_SP</vt:lpstr>
      <vt:lpstr>demography!YEAR_FINAL_FERTILITY_RATES_SP</vt:lpstr>
      <vt:lpstr>energy!YEAR_FINAL_FLEX_ELEC_DEMAND_SP</vt:lpstr>
      <vt:lpstr>energy!YEAR_FINAL_FLEXIBLE_ELECTROLIZERS_EXPANSION_SP</vt:lpstr>
      <vt:lpstr>land_and_water!YEAR_FINAL_FOREST_LOSS_LIMIT_SP</vt:lpstr>
      <vt:lpstr>land_and_water!YEAR_FINAL_FOREST_PLANTATIONS</vt:lpstr>
      <vt:lpstr>land_and_water!YEAR_FINAL_FORESTRY_SELF_SUFFICIENCY_SP</vt:lpstr>
      <vt:lpstr>'energy-transport'!YEAR_FINAL_FUEL_CONSUMPTION_EFFICIENCY_CHANGE_SP</vt:lpstr>
      <vt:lpstr>YEAR_FINAL_GENDER_PARITY_INDEX_SP</vt:lpstr>
      <vt:lpstr>energy!YEAR_FINAL_HEAT_PUMPS_EXPANSION_SP</vt:lpstr>
      <vt:lpstr>land_and_water!YEAR_FINAL_LAND_PRODUCTS_GLOBAL_POOL_SP</vt:lpstr>
      <vt:lpstr>YEAR_FINAL_LAND_PROTECTION_FROM_SOLAR_PV_SP</vt:lpstr>
      <vt:lpstr>'energy-transport'!YEAR_FINAL_LOAD_FACTOR_CHANGE_SP</vt:lpstr>
      <vt:lpstr>land_and_water!YEAR_FINAL_MANURE_MANAGEMENT_SYSTEM_SP</vt:lpstr>
      <vt:lpstr>energy!YEAR_FINAL_PERCENTAGE_FE_LIQUID_AND_GAS_SUBSTITUTED_BY_H2_LIQUIDS_AND_GASES_BASED_FUEL_SP</vt:lpstr>
      <vt:lpstr>'energy-transport'!YEAR_FINAL_REDUCTION_TRANSPORT_DEMAND_SP</vt:lpstr>
      <vt:lpstr>energy!YEAR_FINAL_SC_SP</vt:lpstr>
      <vt:lpstr>energy!YEAR_FINAL_SHARE_BIOENERGY_IN_TI_LIQUIDS_AND_GASES_SP</vt:lpstr>
      <vt:lpstr>land_and_water!YEAR_FINAL_SOIL_MANAGEMENT_GRASSLANDS_SP</vt:lpstr>
      <vt:lpstr>land_and_water!YEAR_FINAL_SOLAR_LAND_FROM_OTHERS</vt:lpstr>
      <vt:lpstr>energy!YEAR_FINAL_STATIONARY_ELECTROLYZERS_EXPANSION_SP</vt:lpstr>
      <vt:lpstr>'energy-transport'!YEAR_FINAL_TRANSPORT_SHARE_SP</vt:lpstr>
      <vt:lpstr>land_and_water!YEAR_FINAL_URBAN_LAND_DENSITY_SP</vt:lpstr>
      <vt:lpstr>land_and_water!YEAR_FINAL_WATER_EFFICIENCY_SP</vt:lpstr>
      <vt:lpstr>land_and_water!YEAR_FINAL_WOOD_FOR_ENERGY_SP</vt:lpstr>
      <vt:lpstr>land_and_water!YEAR_INITIAL_CROPS_FOR_ENERGY_SP</vt:lpstr>
      <vt:lpstr>land_and_water!YEAR_INITIAL_DIET_CHANGE_SP</vt:lpstr>
      <vt:lpstr>land_and_water!YEAR_INITIAL_EFFECT_OIL_AND_GAS_ON_AGRICULTURE_SP</vt:lpstr>
      <vt:lpstr>energy!YEAR_INITIAL_ELECTRIC_BOILERS_EXPANSION_SP</vt:lpstr>
      <vt:lpstr>land_and_water!YEAR_INITIAL_FOREST_LOSS_LIMIT_SP</vt:lpstr>
      <vt:lpstr>land_and_water!YEAR_INITIAL_FOREST_PLANTATIONS</vt:lpstr>
      <vt:lpstr>land_and_water!YEAR_INITIAL_FORESTRY_SELF_SUFFICIENCY_SP</vt:lpstr>
      <vt:lpstr>'energy-transport'!YEAR_INITIAL_FUEL_CONSUMPTION_EFFICIENCY_CHANGE_SP</vt:lpstr>
      <vt:lpstr>YEAR_INITIAL_GENDER_PARITY_INDEX_SP</vt:lpstr>
      <vt:lpstr>energy!YEAR_INITIAL_HEAT_PUMPS_EXPANSION_SP</vt:lpstr>
      <vt:lpstr>land_and_water!YEAR_INITIAL_LAND_PRODUCTS_GLOBAL_POOL_SP</vt:lpstr>
      <vt:lpstr>YEAR_INITIAL_LAND_PROTECTION_FROM_SOLAR_PV_SP</vt:lpstr>
      <vt:lpstr>'energy-transport'!YEAR_INITIAL_LOAD_FACTOR_CHANGE_SP</vt:lpstr>
      <vt:lpstr>land_and_water!YEAR_INITIAL_MANURE_MANAGEMENT_SYSTEM_SP</vt:lpstr>
      <vt:lpstr>'energy-transport'!YEAR_INITIAL_REDUCTION_TRANSPORT_DEMAND_SP</vt:lpstr>
      <vt:lpstr>energy!YEAR_INITIAL_SC_SP</vt:lpstr>
      <vt:lpstr>energy!YEAR_INITIAL_SHARE_BIOENERGY_IN_TI_LIQUIDS_AND_GASES_SP</vt:lpstr>
      <vt:lpstr>land_and_water!YEAR_INITIAL_SOIL_MANAGEMENT_GRASSLANDS_SP</vt:lpstr>
      <vt:lpstr>land_and_water!YEAR_INITIAL_SOLAR_LAND_FROM_OTHERS</vt:lpstr>
      <vt:lpstr>'energy-transport'!YEAR_INITIAL_TRANSPORT_SHARE_SP</vt:lpstr>
      <vt:lpstr>land_and_water!YEAR_INITIAL_URBAN_LAND_DENSITY_SP</vt:lpstr>
      <vt:lpstr>land_and_water!YEAR_INITIAL_WATER_EFFICIENCY_SP</vt:lpstr>
      <vt:lpstr>land_and_water!YEAR_INITIAL_WOOD_FOR_ENERGY_SP</vt:lpstr>
      <vt:lpstr>economy!YEAR_LOCKDOWN_EFFECT_ON_HOUSEHOLDS_TRANSPORT_SP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Alvarez Antelo</dc:creator>
  <cp:lastModifiedBy>IÑIGO CAPELLAN PEREZ</cp:lastModifiedBy>
  <dcterms:created xsi:type="dcterms:W3CDTF">2020-06-17T18:33:51Z</dcterms:created>
  <dcterms:modified xsi:type="dcterms:W3CDTF">2024-03-13T05:21:47Z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437122166156768</vt:r8>
  </property>
</Properties>
</file>